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3162A3A0-74FB-4311-84B7-28F772446FD9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קונצרני'!$B$10:$U$421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'!$B$7:$K$611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השקעה'!$B$13:$K$330</definedName>
    <definedName name="_xlnm._FilterDatabase" localSheetId="1" hidden="1">מזומנים!$B$7:$L$188</definedName>
    <definedName name="_xlnm._FilterDatabase" localSheetId="5" hidden="1">מניות!$B$8:$O$495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'!$B$6:$K$15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2" i="78" l="1"/>
  <c r="I11" i="81"/>
  <c r="I10" i="81" s="1"/>
  <c r="J56" i="58"/>
  <c r="J55" i="58" s="1"/>
  <c r="C43" i="88"/>
  <c r="C37" i="88" l="1"/>
  <c r="J10" i="81"/>
  <c r="J11" i="81"/>
  <c r="P22" i="78" l="1"/>
  <c r="P43" i="78"/>
  <c r="J118" i="73"/>
  <c r="J201" i="73"/>
  <c r="J202" i="73"/>
  <c r="L14" i="72"/>
  <c r="L111" i="62"/>
  <c r="L13" i="62"/>
  <c r="J12" i="81"/>
  <c r="L184" i="62"/>
  <c r="L183" i="62" s="1"/>
  <c r="L211" i="62"/>
  <c r="R13" i="61"/>
  <c r="R12" i="61" s="1"/>
  <c r="R11" i="61" s="1"/>
  <c r="C15" i="88" s="1"/>
  <c r="P11" i="78" l="1"/>
  <c r="P10" i="78" s="1"/>
  <c r="C33" i="88" s="1"/>
  <c r="J13" i="81"/>
  <c r="J12" i="58"/>
  <c r="J21" i="58"/>
  <c r="H13" i="80"/>
  <c r="H12" i="80"/>
  <c r="H11" i="80"/>
  <c r="H10" i="80"/>
  <c r="Q351" i="78"/>
  <c r="Q347" i="78"/>
  <c r="Q345" i="78"/>
  <c r="Q341" i="78"/>
  <c r="Q339" i="78"/>
  <c r="Q335" i="78"/>
  <c r="Q333" i="78"/>
  <c r="Q329" i="78"/>
  <c r="Q327" i="78"/>
  <c r="Q323" i="78"/>
  <c r="Q321" i="78"/>
  <c r="Q317" i="78"/>
  <c r="Q315" i="78"/>
  <c r="Q311" i="78"/>
  <c r="Q309" i="78"/>
  <c r="Q305" i="78"/>
  <c r="Q303" i="78"/>
  <c r="Q299" i="78"/>
  <c r="Q297" i="78"/>
  <c r="Q293" i="78"/>
  <c r="Q291" i="78"/>
  <c r="Q287" i="78"/>
  <c r="Q285" i="78"/>
  <c r="Q281" i="78"/>
  <c r="Q279" i="78"/>
  <c r="Q275" i="78"/>
  <c r="Q273" i="78"/>
  <c r="Q269" i="78"/>
  <c r="Q266" i="78"/>
  <c r="Q262" i="78"/>
  <c r="Q260" i="78"/>
  <c r="Q256" i="78"/>
  <c r="Q254" i="78"/>
  <c r="Q250" i="78"/>
  <c r="Q248" i="78"/>
  <c r="Q244" i="78"/>
  <c r="Q242" i="78"/>
  <c r="Q238" i="78"/>
  <c r="Q236" i="78"/>
  <c r="Q232" i="78"/>
  <c r="Q230" i="78"/>
  <c r="Q226" i="78"/>
  <c r="Q224" i="78"/>
  <c r="Q220" i="78"/>
  <c r="Q218" i="78"/>
  <c r="Q214" i="78"/>
  <c r="Q212" i="78"/>
  <c r="Q208" i="78"/>
  <c r="Q206" i="78"/>
  <c r="Q202" i="78"/>
  <c r="Q200" i="78"/>
  <c r="Q196" i="78"/>
  <c r="Q194" i="78"/>
  <c r="Q190" i="78"/>
  <c r="Q188" i="78"/>
  <c r="Q184" i="78"/>
  <c r="Q182" i="78"/>
  <c r="Q178" i="78"/>
  <c r="Q176" i="78"/>
  <c r="Q172" i="78"/>
  <c r="Q170" i="78"/>
  <c r="Q166" i="78"/>
  <c r="Q164" i="78"/>
  <c r="Q160" i="78"/>
  <c r="Q158" i="78"/>
  <c r="Q154" i="78"/>
  <c r="Q152" i="78"/>
  <c r="Q148" i="78"/>
  <c r="Q146" i="78"/>
  <c r="Q142" i="78"/>
  <c r="Q140" i="78"/>
  <c r="Q136" i="78"/>
  <c r="Q134" i="78"/>
  <c r="Q130" i="78"/>
  <c r="Q128" i="78"/>
  <c r="Q124" i="78"/>
  <c r="Q122" i="78"/>
  <c r="Q119" i="78"/>
  <c r="Q118" i="78"/>
  <c r="Q116" i="78"/>
  <c r="Q113" i="78"/>
  <c r="Q112" i="78"/>
  <c r="Q110" i="78"/>
  <c r="Q107" i="78"/>
  <c r="Q106" i="78"/>
  <c r="Q104" i="78"/>
  <c r="Q101" i="78"/>
  <c r="Q100" i="78"/>
  <c r="Q98" i="78"/>
  <c r="Q95" i="78"/>
  <c r="Q94" i="78"/>
  <c r="Q92" i="78"/>
  <c r="Q89" i="78"/>
  <c r="Q88" i="78"/>
  <c r="Q86" i="78"/>
  <c r="Q83" i="78"/>
  <c r="Q82" i="78"/>
  <c r="Q80" i="78"/>
  <c r="Q77" i="78"/>
  <c r="Q76" i="78"/>
  <c r="Q74" i="78"/>
  <c r="Q71" i="78"/>
  <c r="Q70" i="78"/>
  <c r="Q68" i="78"/>
  <c r="Q65" i="78"/>
  <c r="Q64" i="78"/>
  <c r="Q62" i="78"/>
  <c r="Q59" i="78"/>
  <c r="Q58" i="78"/>
  <c r="Q56" i="78"/>
  <c r="Q53" i="78"/>
  <c r="Q52" i="78"/>
  <c r="Q50" i="78"/>
  <c r="Q47" i="78"/>
  <c r="Q46" i="78"/>
  <c r="Q44" i="78"/>
  <c r="Q40" i="78"/>
  <c r="Q39" i="78"/>
  <c r="Q37" i="78"/>
  <c r="Q34" i="78"/>
  <c r="Q33" i="78"/>
  <c r="Q31" i="78"/>
  <c r="Q28" i="78"/>
  <c r="Q27" i="78"/>
  <c r="Q25" i="78"/>
  <c r="Q22" i="78"/>
  <c r="Q20" i="78"/>
  <c r="Q18" i="78"/>
  <c r="Q15" i="78"/>
  <c r="Q14" i="78"/>
  <c r="Q12" i="78"/>
  <c r="J314" i="76"/>
  <c r="J313" i="76"/>
  <c r="J312" i="76"/>
  <c r="J311" i="76"/>
  <c r="J310" i="76"/>
  <c r="J309" i="76"/>
  <c r="J308" i="76"/>
  <c r="J307" i="76"/>
  <c r="J306" i="76"/>
  <c r="J305" i="76"/>
  <c r="J303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1" i="76"/>
  <c r="J20" i="76"/>
  <c r="J19" i="76"/>
  <c r="J18" i="76"/>
  <c r="J17" i="76"/>
  <c r="J16" i="76"/>
  <c r="J15" i="76"/>
  <c r="J14" i="76"/>
  <c r="J13" i="76"/>
  <c r="J12" i="76"/>
  <c r="J11" i="76"/>
  <c r="K17" i="74"/>
  <c r="K16" i="74"/>
  <c r="K15" i="74"/>
  <c r="K14" i="74"/>
  <c r="K13" i="74"/>
  <c r="K12" i="74"/>
  <c r="K11" i="74"/>
  <c r="J220" i="73"/>
  <c r="J219" i="73"/>
  <c r="J218" i="73"/>
  <c r="J217" i="73"/>
  <c r="J216" i="73"/>
  <c r="J215" i="73"/>
  <c r="J214" i="73"/>
  <c r="J213" i="73"/>
  <c r="J212" i="73"/>
  <c r="J211" i="73"/>
  <c r="J210" i="73"/>
  <c r="J209" i="73"/>
  <c r="J208" i="73"/>
  <c r="J207" i="73"/>
  <c r="J206" i="73"/>
  <c r="J205" i="73"/>
  <c r="J204" i="73"/>
  <c r="J203" i="73"/>
  <c r="J200" i="73"/>
  <c r="J199" i="73"/>
  <c r="J198" i="73"/>
  <c r="J197" i="73"/>
  <c r="J196" i="73"/>
  <c r="J195" i="73"/>
  <c r="J194" i="73"/>
  <c r="J193" i="73"/>
  <c r="J192" i="73"/>
  <c r="J191" i="73"/>
  <c r="J190" i="73"/>
  <c r="J189" i="73"/>
  <c r="J188" i="73"/>
  <c r="J187" i="73"/>
  <c r="J186" i="73"/>
  <c r="J185" i="73"/>
  <c r="J184" i="73"/>
  <c r="J183" i="73"/>
  <c r="J182" i="73"/>
  <c r="J181" i="73"/>
  <c r="J180" i="73"/>
  <c r="J179" i="73"/>
  <c r="J178" i="73"/>
  <c r="J177" i="73"/>
  <c r="J176" i="73"/>
  <c r="J175" i="73"/>
  <c r="J174" i="73"/>
  <c r="J173" i="73"/>
  <c r="J172" i="73"/>
  <c r="J171" i="73"/>
  <c r="J170" i="73"/>
  <c r="J169" i="73"/>
  <c r="J168" i="73"/>
  <c r="J167" i="73"/>
  <c r="J166" i="73"/>
  <c r="J165" i="73"/>
  <c r="J164" i="73"/>
  <c r="J163" i="73"/>
  <c r="J162" i="73"/>
  <c r="J161" i="73"/>
  <c r="J160" i="73"/>
  <c r="J159" i="73"/>
  <c r="J158" i="73"/>
  <c r="J157" i="73"/>
  <c r="J156" i="73"/>
  <c r="J155" i="73"/>
  <c r="J154" i="73"/>
  <c r="J153" i="73"/>
  <c r="J152" i="73"/>
  <c r="J151" i="73"/>
  <c r="J150" i="73"/>
  <c r="J149" i="73"/>
  <c r="J148" i="73"/>
  <c r="J147" i="73"/>
  <c r="J146" i="73"/>
  <c r="J145" i="73"/>
  <c r="J144" i="73"/>
  <c r="J143" i="73"/>
  <c r="J142" i="73"/>
  <c r="J141" i="73"/>
  <c r="J140" i="73"/>
  <c r="J139" i="73"/>
  <c r="J138" i="73"/>
  <c r="J137" i="73"/>
  <c r="J136" i="73"/>
  <c r="J135" i="73"/>
  <c r="J134" i="73"/>
  <c r="J133" i="73"/>
  <c r="J132" i="73"/>
  <c r="J131" i="73"/>
  <c r="J130" i="73"/>
  <c r="J129" i="73"/>
  <c r="J128" i="73"/>
  <c r="J127" i="73"/>
  <c r="J126" i="73"/>
  <c r="J125" i="73"/>
  <c r="J124" i="73"/>
  <c r="J123" i="73"/>
  <c r="J122" i="73"/>
  <c r="J121" i="73"/>
  <c r="J120" i="73"/>
  <c r="J119" i="73"/>
  <c r="J117" i="73"/>
  <c r="J116" i="73"/>
  <c r="J115" i="73"/>
  <c r="J114" i="73"/>
  <c r="J113" i="73"/>
  <c r="J112" i="73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6" i="73"/>
  <c r="J85" i="73"/>
  <c r="J84" i="73"/>
  <c r="J83" i="73"/>
  <c r="J82" i="73"/>
  <c r="J81" i="73"/>
  <c r="J80" i="73"/>
  <c r="J79" i="73"/>
  <c r="J78" i="73"/>
  <c r="J77" i="73"/>
  <c r="J76" i="73"/>
  <c r="J75" i="73"/>
  <c r="J74" i="73"/>
  <c r="J73" i="73"/>
  <c r="J72" i="73"/>
  <c r="J71" i="73"/>
  <c r="J69" i="73"/>
  <c r="J68" i="73"/>
  <c r="J67" i="73"/>
  <c r="J66" i="73"/>
  <c r="J65" i="73"/>
  <c r="J64" i="73"/>
  <c r="J62" i="73"/>
  <c r="J61" i="73"/>
  <c r="J59" i="73"/>
  <c r="J58" i="73"/>
  <c r="J57" i="73"/>
  <c r="J56" i="73"/>
  <c r="J55" i="73"/>
  <c r="J54" i="73"/>
  <c r="J53" i="73"/>
  <c r="J52" i="73"/>
  <c r="J51" i="73"/>
  <c r="J50" i="73"/>
  <c r="J49" i="73"/>
  <c r="J48" i="73"/>
  <c r="J47" i="73"/>
  <c r="J46" i="73"/>
  <c r="J45" i="73"/>
  <c r="J44" i="73"/>
  <c r="J43" i="73"/>
  <c r="J42" i="73"/>
  <c r="J41" i="73"/>
  <c r="J39" i="73"/>
  <c r="J38" i="73"/>
  <c r="J37" i="73"/>
  <c r="J36" i="73"/>
  <c r="J35" i="73"/>
  <c r="J34" i="73"/>
  <c r="J33" i="73"/>
  <c r="J32" i="73"/>
  <c r="J31" i="73"/>
  <c r="J30" i="73"/>
  <c r="J29" i="73"/>
  <c r="J27" i="73"/>
  <c r="J26" i="73"/>
  <c r="J24" i="73"/>
  <c r="J23" i="73"/>
  <c r="J22" i="73"/>
  <c r="J21" i="73"/>
  <c r="J20" i="73"/>
  <c r="J19" i="73"/>
  <c r="J18" i="73"/>
  <c r="J17" i="73"/>
  <c r="J16" i="73"/>
  <c r="J15" i="73"/>
  <c r="J14" i="73"/>
  <c r="J13" i="73"/>
  <c r="J12" i="73"/>
  <c r="J11" i="73"/>
  <c r="L36" i="72"/>
  <c r="L35" i="72"/>
  <c r="L34" i="72"/>
  <c r="L33" i="72"/>
  <c r="L32" i="72"/>
  <c r="L31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7" i="72"/>
  <c r="L16" i="72"/>
  <c r="L15" i="72"/>
  <c r="L13" i="72"/>
  <c r="L12" i="72"/>
  <c r="L11" i="72"/>
  <c r="R35" i="71"/>
  <c r="R34" i="71"/>
  <c r="R33" i="71"/>
  <c r="R32" i="71"/>
  <c r="R30" i="71"/>
  <c r="R29" i="71"/>
  <c r="R27" i="71"/>
  <c r="R26" i="71"/>
  <c r="R25" i="71"/>
  <c r="R24" i="71"/>
  <c r="R23" i="71"/>
  <c r="R22" i="71"/>
  <c r="R20" i="71"/>
  <c r="R19" i="71"/>
  <c r="R18" i="71"/>
  <c r="R17" i="71"/>
  <c r="R16" i="71"/>
  <c r="R15" i="71"/>
  <c r="R14" i="71"/>
  <c r="R13" i="71"/>
  <c r="R12" i="71"/>
  <c r="R11" i="71"/>
  <c r="O115" i="69"/>
  <c r="O114" i="69"/>
  <c r="O113" i="69"/>
  <c r="O112" i="69"/>
  <c r="O111" i="69"/>
  <c r="O110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J17" i="67"/>
  <c r="J16" i="67"/>
  <c r="J15" i="67"/>
  <c r="J14" i="67"/>
  <c r="J13" i="67"/>
  <c r="J12" i="67"/>
  <c r="J11" i="67"/>
  <c r="K24" i="66"/>
  <c r="K23" i="66"/>
  <c r="K22" i="66"/>
  <c r="K21" i="66"/>
  <c r="K20" i="66"/>
  <c r="K19" i="66"/>
  <c r="K17" i="66"/>
  <c r="K16" i="66"/>
  <c r="K15" i="66"/>
  <c r="K14" i="66"/>
  <c r="K13" i="66"/>
  <c r="K12" i="66"/>
  <c r="K11" i="66"/>
  <c r="K21" i="65"/>
  <c r="K20" i="65"/>
  <c r="K19" i="65"/>
  <c r="K18" i="65"/>
  <c r="K16" i="65"/>
  <c r="K15" i="65"/>
  <c r="K14" i="65"/>
  <c r="K13" i="65"/>
  <c r="K12" i="65"/>
  <c r="K11" i="65"/>
  <c r="N15" i="64"/>
  <c r="N14" i="64"/>
  <c r="N13" i="64"/>
  <c r="N12" i="64"/>
  <c r="N11" i="64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4" i="63"/>
  <c r="M33" i="63"/>
  <c r="M32" i="63"/>
  <c r="M31" i="63"/>
  <c r="M30" i="63"/>
  <c r="M29" i="63"/>
  <c r="M28" i="63"/>
  <c r="M27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T285" i="61"/>
  <c r="T284" i="61"/>
  <c r="T282" i="61"/>
  <c r="T281" i="61"/>
  <c r="T280" i="61"/>
  <c r="T278" i="61"/>
  <c r="T277" i="61"/>
  <c r="T276" i="61"/>
  <c r="T275" i="61"/>
  <c r="T274" i="61"/>
  <c r="T273" i="61"/>
  <c r="T272" i="61"/>
  <c r="T271" i="61"/>
  <c r="T270" i="61"/>
  <c r="T268" i="61"/>
  <c r="T267" i="61"/>
  <c r="T266" i="61"/>
  <c r="T265" i="61"/>
  <c r="T264" i="61"/>
  <c r="T263" i="61"/>
  <c r="T262" i="61"/>
  <c r="T261" i="61"/>
  <c r="T260" i="61"/>
  <c r="T259" i="61"/>
  <c r="T258" i="61"/>
  <c r="T257" i="61"/>
  <c r="T256" i="61"/>
  <c r="T255" i="61"/>
  <c r="T254" i="61"/>
  <c r="T253" i="61"/>
  <c r="T252" i="61"/>
  <c r="T251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22" i="59"/>
  <c r="Q21" i="59"/>
  <c r="Q20" i="59"/>
  <c r="Q19" i="59"/>
  <c r="Q18" i="59"/>
  <c r="Q17" i="59"/>
  <c r="Q16" i="59"/>
  <c r="Q15" i="59"/>
  <c r="Q14" i="59"/>
  <c r="Q13" i="59"/>
  <c r="Q12" i="59"/>
  <c r="Q11" i="59"/>
  <c r="Q125" i="78" l="1"/>
  <c r="Q131" i="78"/>
  <c r="Q137" i="78"/>
  <c r="Q143" i="78"/>
  <c r="Q149" i="78"/>
  <c r="Q155" i="78"/>
  <c r="Q161" i="78"/>
  <c r="Q167" i="78"/>
  <c r="Q173" i="78"/>
  <c r="Q179" i="78"/>
  <c r="Q185" i="78"/>
  <c r="Q191" i="78"/>
  <c r="Q197" i="78"/>
  <c r="Q203" i="78"/>
  <c r="Q209" i="78"/>
  <c r="Q215" i="78"/>
  <c r="Q221" i="78"/>
  <c r="Q227" i="78"/>
  <c r="Q233" i="78"/>
  <c r="Q239" i="78"/>
  <c r="Q245" i="78"/>
  <c r="Q251" i="78"/>
  <c r="Q257" i="78"/>
  <c r="Q263" i="78"/>
  <c r="Q270" i="78"/>
  <c r="Q276" i="78"/>
  <c r="Q282" i="78"/>
  <c r="Q288" i="78"/>
  <c r="Q294" i="78"/>
  <c r="Q300" i="78"/>
  <c r="Q306" i="78"/>
  <c r="Q312" i="78"/>
  <c r="Q318" i="78"/>
  <c r="Q324" i="78"/>
  <c r="Q330" i="78"/>
  <c r="Q336" i="78"/>
  <c r="Q342" i="78"/>
  <c r="Q348" i="78"/>
  <c r="Q10" i="78"/>
  <c r="Q16" i="78"/>
  <c r="Q23" i="78"/>
  <c r="Q29" i="78"/>
  <c r="Q35" i="78"/>
  <c r="Q41" i="78"/>
  <c r="Q48" i="78"/>
  <c r="Q54" i="78"/>
  <c r="Q60" i="78"/>
  <c r="Q66" i="78"/>
  <c r="Q72" i="78"/>
  <c r="Q78" i="78"/>
  <c r="Q84" i="78"/>
  <c r="Q90" i="78"/>
  <c r="Q96" i="78"/>
  <c r="Q102" i="78"/>
  <c r="Q108" i="78"/>
  <c r="Q114" i="78"/>
  <c r="Q120" i="78"/>
  <c r="Q126" i="78"/>
  <c r="Q132" i="78"/>
  <c r="Q138" i="78"/>
  <c r="Q144" i="78"/>
  <c r="Q150" i="78"/>
  <c r="Q156" i="78"/>
  <c r="Q162" i="78"/>
  <c r="Q168" i="78"/>
  <c r="Q174" i="78"/>
  <c r="Q180" i="78"/>
  <c r="Q186" i="78"/>
  <c r="Q192" i="78"/>
  <c r="Q198" i="78"/>
  <c r="Q204" i="78"/>
  <c r="Q210" i="78"/>
  <c r="Q216" i="78"/>
  <c r="Q222" i="78"/>
  <c r="Q228" i="78"/>
  <c r="Q234" i="78"/>
  <c r="Q240" i="78"/>
  <c r="Q246" i="78"/>
  <c r="Q252" i="78"/>
  <c r="Q258" i="78"/>
  <c r="Q264" i="78"/>
  <c r="Q271" i="78"/>
  <c r="Q277" i="78"/>
  <c r="Q283" i="78"/>
  <c r="Q289" i="78"/>
  <c r="Q295" i="78"/>
  <c r="Q301" i="78"/>
  <c r="Q307" i="78"/>
  <c r="Q313" i="78"/>
  <c r="Q319" i="78"/>
  <c r="Q325" i="78"/>
  <c r="Q331" i="78"/>
  <c r="Q337" i="78"/>
  <c r="Q343" i="78"/>
  <c r="Q349" i="78"/>
  <c r="Q11" i="78"/>
  <c r="Q17" i="78"/>
  <c r="Q24" i="78"/>
  <c r="Q30" i="78"/>
  <c r="Q36" i="78"/>
  <c r="Q43" i="78"/>
  <c r="Q49" i="78"/>
  <c r="Q55" i="78"/>
  <c r="Q61" i="78"/>
  <c r="Q67" i="78"/>
  <c r="Q73" i="78"/>
  <c r="Q79" i="78"/>
  <c r="Q85" i="78"/>
  <c r="Q91" i="78"/>
  <c r="Q97" i="78"/>
  <c r="Q103" i="78"/>
  <c r="Q109" i="78"/>
  <c r="Q115" i="78"/>
  <c r="Q121" i="78"/>
  <c r="Q127" i="78"/>
  <c r="Q133" i="78"/>
  <c r="Q139" i="78"/>
  <c r="Q145" i="78"/>
  <c r="Q151" i="78"/>
  <c r="Q157" i="78"/>
  <c r="Q163" i="78"/>
  <c r="Q169" i="78"/>
  <c r="Q175" i="78"/>
  <c r="Q181" i="78"/>
  <c r="Q187" i="78"/>
  <c r="Q193" i="78"/>
  <c r="Q199" i="78"/>
  <c r="Q205" i="78"/>
  <c r="Q211" i="78"/>
  <c r="Q217" i="78"/>
  <c r="Q223" i="78"/>
  <c r="Q229" i="78"/>
  <c r="Q235" i="78"/>
  <c r="Q241" i="78"/>
  <c r="Q247" i="78"/>
  <c r="Q253" i="78"/>
  <c r="Q259" i="78"/>
  <c r="Q265" i="78"/>
  <c r="Q272" i="78"/>
  <c r="Q278" i="78"/>
  <c r="Q284" i="78"/>
  <c r="Q290" i="78"/>
  <c r="Q296" i="78"/>
  <c r="Q302" i="78"/>
  <c r="Q308" i="78"/>
  <c r="Q314" i="78"/>
  <c r="Q320" i="78"/>
  <c r="Q326" i="78"/>
  <c r="Q332" i="78"/>
  <c r="Q338" i="78"/>
  <c r="Q344" i="78"/>
  <c r="Q350" i="78"/>
  <c r="Q13" i="78"/>
  <c r="Q19" i="78"/>
  <c r="Q26" i="78"/>
  <c r="Q32" i="78"/>
  <c r="Q38" i="78"/>
  <c r="Q45" i="78"/>
  <c r="Q51" i="78"/>
  <c r="Q57" i="78"/>
  <c r="Q63" i="78"/>
  <c r="Q69" i="78"/>
  <c r="Q75" i="78"/>
  <c r="Q81" i="78"/>
  <c r="Q87" i="78"/>
  <c r="Q93" i="78"/>
  <c r="Q99" i="78"/>
  <c r="Q105" i="78"/>
  <c r="Q111" i="78"/>
  <c r="Q117" i="78"/>
  <c r="Q123" i="78"/>
  <c r="Q129" i="78"/>
  <c r="Q135" i="78"/>
  <c r="Q141" i="78"/>
  <c r="Q147" i="78"/>
  <c r="Q153" i="78"/>
  <c r="Q159" i="78"/>
  <c r="Q165" i="78"/>
  <c r="Q171" i="78"/>
  <c r="Q177" i="78"/>
  <c r="Q183" i="78"/>
  <c r="Q189" i="78"/>
  <c r="Q195" i="78"/>
  <c r="Q201" i="78"/>
  <c r="Q207" i="78"/>
  <c r="Q213" i="78"/>
  <c r="Q219" i="78"/>
  <c r="Q225" i="78"/>
  <c r="Q231" i="78"/>
  <c r="Q237" i="78"/>
  <c r="Q243" i="78"/>
  <c r="Q249" i="78"/>
  <c r="Q255" i="78"/>
  <c r="Q261" i="78"/>
  <c r="Q267" i="78"/>
  <c r="Q274" i="78"/>
  <c r="Q280" i="78"/>
  <c r="Q286" i="78"/>
  <c r="Q292" i="78"/>
  <c r="Q298" i="78"/>
  <c r="Q304" i="78"/>
  <c r="Q310" i="78"/>
  <c r="Q316" i="78"/>
  <c r="Q322" i="78"/>
  <c r="Q328" i="78"/>
  <c r="Q334" i="78"/>
  <c r="Q340" i="78"/>
  <c r="Q346" i="78"/>
  <c r="J11" i="58"/>
  <c r="J10" i="58" s="1"/>
  <c r="K56" i="58" s="1"/>
  <c r="C11" i="88" l="1"/>
  <c r="K21" i="58"/>
  <c r="K14" i="58"/>
  <c r="K34" i="58"/>
  <c r="K52" i="58"/>
  <c r="K23" i="58"/>
  <c r="K41" i="58"/>
  <c r="K13" i="58"/>
  <c r="K33" i="58"/>
  <c r="K51" i="58"/>
  <c r="K12" i="58"/>
  <c r="K17" i="58"/>
  <c r="K37" i="58"/>
  <c r="K58" i="58"/>
  <c r="K26" i="58"/>
  <c r="K44" i="58"/>
  <c r="K16" i="58"/>
  <c r="K36" i="58"/>
  <c r="K57" i="58"/>
  <c r="K22" i="58"/>
  <c r="K40" i="58"/>
  <c r="K29" i="58"/>
  <c r="K47" i="58"/>
  <c r="K19" i="58"/>
  <c r="K39" i="58"/>
  <c r="K55" i="58"/>
  <c r="K25" i="58"/>
  <c r="K43" i="58"/>
  <c r="K11" i="58"/>
  <c r="K32" i="58"/>
  <c r="K50" i="58"/>
  <c r="K24" i="58"/>
  <c r="K42" i="58"/>
  <c r="K28" i="58"/>
  <c r="K46" i="58"/>
  <c r="K15" i="58"/>
  <c r="K35" i="58"/>
  <c r="K53" i="58"/>
  <c r="K27" i="58"/>
  <c r="K45" i="58"/>
  <c r="K10" i="58"/>
  <c r="K31" i="58"/>
  <c r="K49" i="58"/>
  <c r="K18" i="58"/>
  <c r="K38" i="58"/>
  <c r="K30" i="58"/>
  <c r="K48" i="58"/>
  <c r="L12" i="62"/>
  <c r="L11" i="62" s="1"/>
  <c r="N179" i="62" l="1"/>
  <c r="N176" i="62"/>
  <c r="N212" i="62"/>
  <c r="N169" i="62"/>
  <c r="N243" i="62"/>
  <c r="N246" i="62"/>
  <c r="N100" i="62"/>
  <c r="N135" i="62"/>
  <c r="N175" i="62"/>
  <c r="N74" i="62"/>
  <c r="N65" i="62"/>
  <c r="N207" i="62"/>
  <c r="N206" i="62"/>
  <c r="N122" i="62"/>
  <c r="N31" i="62"/>
  <c r="N247" i="62"/>
  <c r="N220" i="62"/>
  <c r="N50" i="62"/>
  <c r="N78" i="62"/>
  <c r="N244" i="62"/>
  <c r="N195" i="62"/>
  <c r="N105" i="62"/>
  <c r="N71" i="62"/>
  <c r="N83" i="62"/>
  <c r="N26" i="62"/>
  <c r="N24" i="62"/>
  <c r="N229" i="62"/>
  <c r="N151" i="62"/>
  <c r="N189" i="62"/>
  <c r="N190" i="62"/>
  <c r="N63" i="62"/>
  <c r="N69" i="62"/>
  <c r="N87" i="62"/>
  <c r="N79" i="62"/>
  <c r="N40" i="62"/>
  <c r="N70" i="62"/>
  <c r="N115" i="62"/>
  <c r="N112" i="62"/>
  <c r="N215" i="62"/>
  <c r="N20" i="62"/>
  <c r="N123" i="62"/>
  <c r="N217" i="62"/>
  <c r="N46" i="62"/>
  <c r="N136" i="62"/>
  <c r="N117" i="62"/>
  <c r="N236" i="62"/>
  <c r="N38" i="62"/>
  <c r="N191" i="62"/>
  <c r="N225" i="62"/>
  <c r="N99" i="62"/>
  <c r="N12" i="62"/>
  <c r="N171" i="62"/>
  <c r="N161" i="62"/>
  <c r="N202" i="62"/>
  <c r="N149" i="62"/>
  <c r="N165" i="62"/>
  <c r="N19" i="62"/>
  <c r="N91" i="62"/>
  <c r="N126" i="62"/>
  <c r="N132" i="62"/>
  <c r="N125" i="62"/>
  <c r="N233" i="62"/>
  <c r="N13" i="62"/>
  <c r="N88" i="62"/>
  <c r="N67" i="62"/>
  <c r="N94" i="62"/>
  <c r="N82" i="62"/>
  <c r="N72" i="62"/>
  <c r="N134" i="62"/>
  <c r="N150" i="62"/>
  <c r="N180" i="62"/>
  <c r="N226" i="62"/>
  <c r="N234" i="62"/>
  <c r="N184" i="62"/>
  <c r="N60" i="62"/>
  <c r="N107" i="62"/>
  <c r="N142" i="62"/>
  <c r="N181" i="62"/>
  <c r="N120" i="62"/>
  <c r="N194" i="62"/>
  <c r="N22" i="62"/>
  <c r="N86" i="62"/>
  <c r="N205" i="62"/>
  <c r="N185" i="62"/>
  <c r="N209" i="62"/>
  <c r="N157" i="62"/>
  <c r="N45" i="62"/>
  <c r="N232" i="62"/>
  <c r="N85" i="62"/>
  <c r="N131" i="62"/>
  <c r="N143" i="62"/>
  <c r="N159" i="62"/>
  <c r="N204" i="62"/>
  <c r="N90" i="62"/>
  <c r="N167" i="62"/>
  <c r="N35" i="62"/>
  <c r="N21" i="62"/>
  <c r="N188" i="62"/>
  <c r="N203" i="62"/>
  <c r="N106" i="62"/>
  <c r="N138" i="62"/>
  <c r="N61" i="62"/>
  <c r="N155" i="62"/>
  <c r="N168" i="62"/>
  <c r="N103" i="62"/>
  <c r="N23" i="62"/>
  <c r="N48" i="62"/>
  <c r="N128" i="62"/>
  <c r="N14" i="62"/>
  <c r="N37" i="62"/>
  <c r="N144" i="62"/>
  <c r="N146" i="62"/>
  <c r="N54" i="62"/>
  <c r="N223" i="62"/>
  <c r="N119" i="62"/>
  <c r="N164" i="62"/>
  <c r="N51" i="62"/>
  <c r="N53" i="62"/>
  <c r="N141" i="62"/>
  <c r="N208" i="62"/>
  <c r="N238" i="62"/>
  <c r="N218" i="62"/>
  <c r="N139" i="62"/>
  <c r="N216" i="62"/>
  <c r="N89" i="62"/>
  <c r="N192" i="62"/>
  <c r="N231" i="62"/>
  <c r="N73" i="62"/>
  <c r="N186" i="62"/>
  <c r="N56" i="62"/>
  <c r="N111" i="62"/>
  <c r="N118" i="62"/>
  <c r="N177" i="62"/>
  <c r="N163" i="62"/>
  <c r="N17" i="62"/>
  <c r="N59" i="62"/>
  <c r="N49" i="62"/>
  <c r="N34" i="62"/>
  <c r="N98" i="62"/>
  <c r="N166" i="62"/>
  <c r="N29" i="62"/>
  <c r="N15" i="62"/>
  <c r="N137" i="62"/>
  <c r="N199" i="62"/>
  <c r="N52" i="62"/>
  <c r="N58" i="62"/>
  <c r="N148" i="62"/>
  <c r="N160" i="62"/>
  <c r="N213" i="62"/>
  <c r="N158" i="62"/>
  <c r="N16" i="62"/>
  <c r="N113" i="62"/>
  <c r="N162" i="62"/>
  <c r="N55" i="62"/>
  <c r="N178" i="62"/>
  <c r="N245" i="62"/>
  <c r="N241" i="62"/>
  <c r="N129" i="62"/>
  <c r="N201" i="62"/>
  <c r="N239" i="62"/>
  <c r="N224" i="62"/>
  <c r="N147" i="62"/>
  <c r="N43" i="62"/>
  <c r="N193" i="62"/>
  <c r="N183" i="62"/>
  <c r="N68" i="62"/>
  <c r="N145" i="62"/>
  <c r="N57" i="62"/>
  <c r="N32" i="62"/>
  <c r="N214" i="62"/>
  <c r="N127" i="62"/>
  <c r="N75" i="62"/>
  <c r="N84" i="62"/>
  <c r="N101" i="62"/>
  <c r="N27" i="62"/>
  <c r="N174" i="62"/>
  <c r="N97" i="62"/>
  <c r="N41" i="62"/>
  <c r="N133" i="62"/>
  <c r="N154" i="62"/>
  <c r="N77" i="62"/>
  <c r="N44" i="62"/>
  <c r="N104" i="62"/>
  <c r="N152" i="62"/>
  <c r="N114" i="62"/>
  <c r="N172" i="62"/>
  <c r="N235" i="62"/>
  <c r="N25" i="62"/>
  <c r="N140" i="62"/>
  <c r="N197" i="62"/>
  <c r="N187" i="62"/>
  <c r="N227" i="62"/>
  <c r="N76" i="62"/>
  <c r="N198" i="62"/>
  <c r="N153" i="62"/>
  <c r="N108" i="62"/>
  <c r="C16" i="88"/>
  <c r="N240" i="62"/>
  <c r="N228" i="62"/>
  <c r="N109" i="62"/>
  <c r="N173" i="62"/>
  <c r="N237" i="62"/>
  <c r="N222" i="62"/>
  <c r="N33" i="62"/>
  <c r="N28" i="62"/>
  <c r="N124" i="62"/>
  <c r="N42" i="62"/>
  <c r="N81" i="62"/>
  <c r="N219" i="62"/>
  <c r="N200" i="62"/>
  <c r="N80" i="62"/>
  <c r="N64" i="62"/>
  <c r="N11" i="62"/>
  <c r="N116" i="62"/>
  <c r="N170" i="62"/>
  <c r="N66" i="62"/>
  <c r="N156" i="62"/>
  <c r="N121" i="62"/>
  <c r="N95" i="62"/>
  <c r="N62" i="62"/>
  <c r="N230" i="62"/>
  <c r="N102" i="62"/>
  <c r="N36" i="62"/>
  <c r="N221" i="62"/>
  <c r="N130" i="62"/>
  <c r="N96" i="62"/>
  <c r="N93" i="62"/>
  <c r="N30" i="62"/>
  <c r="N196" i="62"/>
  <c r="N92" i="62"/>
  <c r="N211" i="62"/>
  <c r="N18" i="62"/>
  <c r="N39" i="62"/>
  <c r="N242" i="62"/>
  <c r="C12" i="88" l="1"/>
  <c r="C10" i="88" l="1"/>
  <c r="C42" i="88" s="1"/>
  <c r="K10" i="81" s="1"/>
  <c r="L56" i="58" l="1"/>
  <c r="K11" i="81"/>
  <c r="K13" i="81"/>
  <c r="D29" i="88"/>
  <c r="K118" i="73"/>
  <c r="D38" i="88"/>
  <c r="D28" i="88"/>
  <c r="K201" i="73"/>
  <c r="D37" i="88"/>
  <c r="D27" i="88"/>
  <c r="D35" i="88"/>
  <c r="D26" i="88"/>
  <c r="K202" i="73"/>
  <c r="M14" i="72"/>
  <c r="D24" i="88"/>
  <c r="K12" i="81"/>
  <c r="D31" i="88"/>
  <c r="D23" i="88"/>
  <c r="D33" i="88"/>
  <c r="D19" i="88"/>
  <c r="I11" i="80"/>
  <c r="R350" i="78"/>
  <c r="R347" i="78"/>
  <c r="R344" i="78"/>
  <c r="R341" i="78"/>
  <c r="R338" i="78"/>
  <c r="R335" i="78"/>
  <c r="R332" i="78"/>
  <c r="R329" i="78"/>
  <c r="R326" i="78"/>
  <c r="R323" i="78"/>
  <c r="R320" i="78"/>
  <c r="R317" i="78"/>
  <c r="R314" i="78"/>
  <c r="R311" i="78"/>
  <c r="R308" i="78"/>
  <c r="R305" i="78"/>
  <c r="R302" i="78"/>
  <c r="R299" i="78"/>
  <c r="R296" i="78"/>
  <c r="R293" i="78"/>
  <c r="R290" i="78"/>
  <c r="R287" i="78"/>
  <c r="R284" i="78"/>
  <c r="R281" i="78"/>
  <c r="R278" i="78"/>
  <c r="R275" i="78"/>
  <c r="R272" i="78"/>
  <c r="R269" i="78"/>
  <c r="R265" i="78"/>
  <c r="R262" i="78"/>
  <c r="R259" i="78"/>
  <c r="R256" i="78"/>
  <c r="R253" i="78"/>
  <c r="R250" i="78"/>
  <c r="R247" i="78"/>
  <c r="R244" i="78"/>
  <c r="R241" i="78"/>
  <c r="R238" i="78"/>
  <c r="R235" i="78"/>
  <c r="R232" i="78"/>
  <c r="R229" i="78"/>
  <c r="R226" i="78"/>
  <c r="R223" i="78"/>
  <c r="R220" i="78"/>
  <c r="R217" i="78"/>
  <c r="R214" i="78"/>
  <c r="R211" i="78"/>
  <c r="R208" i="78"/>
  <c r="R205" i="78"/>
  <c r="R202" i="78"/>
  <c r="R199" i="78"/>
  <c r="R196" i="78"/>
  <c r="R193" i="78"/>
  <c r="R190" i="78"/>
  <c r="R187" i="78"/>
  <c r="R184" i="78"/>
  <c r="R181" i="78"/>
  <c r="R178" i="78"/>
  <c r="R175" i="78"/>
  <c r="R172" i="78"/>
  <c r="R169" i="78"/>
  <c r="R166" i="78"/>
  <c r="R163" i="78"/>
  <c r="R160" i="78"/>
  <c r="R157" i="78"/>
  <c r="R154" i="78"/>
  <c r="R151" i="78"/>
  <c r="R148" i="78"/>
  <c r="R145" i="78"/>
  <c r="R142" i="78"/>
  <c r="R139" i="78"/>
  <c r="R136" i="78"/>
  <c r="R133" i="78"/>
  <c r="R130" i="78"/>
  <c r="R127" i="78"/>
  <c r="R124" i="78"/>
  <c r="R121" i="78"/>
  <c r="R118" i="78"/>
  <c r="R115" i="78"/>
  <c r="R112" i="78"/>
  <c r="R109" i="78"/>
  <c r="R106" i="78"/>
  <c r="R103" i="78"/>
  <c r="D18" i="88"/>
  <c r="D17" i="88"/>
  <c r="I13" i="80"/>
  <c r="R348" i="78"/>
  <c r="R337" i="78"/>
  <c r="R330" i="78"/>
  <c r="R319" i="78"/>
  <c r="R312" i="78"/>
  <c r="R301" i="78"/>
  <c r="R294" i="78"/>
  <c r="R283" i="78"/>
  <c r="R276" i="78"/>
  <c r="R264" i="78"/>
  <c r="R257" i="78"/>
  <c r="R246" i="78"/>
  <c r="R239" i="78"/>
  <c r="R228" i="78"/>
  <c r="R221" i="78"/>
  <c r="R210" i="78"/>
  <c r="R203" i="78"/>
  <c r="R192" i="78"/>
  <c r="R185" i="78"/>
  <c r="R174" i="78"/>
  <c r="R167" i="78"/>
  <c r="R156" i="78"/>
  <c r="R149" i="78"/>
  <c r="R138" i="78"/>
  <c r="R131" i="78"/>
  <c r="R120" i="78"/>
  <c r="R113" i="78"/>
  <c r="R102" i="78"/>
  <c r="R99" i="78"/>
  <c r="R96" i="78"/>
  <c r="R93" i="78"/>
  <c r="R90" i="78"/>
  <c r="R87" i="78"/>
  <c r="R84" i="78"/>
  <c r="R81" i="78"/>
  <c r="R78" i="78"/>
  <c r="R75" i="78"/>
  <c r="R72" i="78"/>
  <c r="R69" i="78"/>
  <c r="R66" i="78"/>
  <c r="R63" i="78"/>
  <c r="R60" i="78"/>
  <c r="R57" i="78"/>
  <c r="R54" i="78"/>
  <c r="R51" i="78"/>
  <c r="R48" i="78"/>
  <c r="R45" i="78"/>
  <c r="R41" i="78"/>
  <c r="R38" i="78"/>
  <c r="R35" i="78"/>
  <c r="R32" i="78"/>
  <c r="R29" i="78"/>
  <c r="R26" i="78"/>
  <c r="R23" i="78"/>
  <c r="R19" i="78"/>
  <c r="R16" i="78"/>
  <c r="R13" i="78"/>
  <c r="R10" i="78"/>
  <c r="K312" i="76"/>
  <c r="K309" i="76"/>
  <c r="K306" i="76"/>
  <c r="K302" i="76"/>
  <c r="K299" i="76"/>
  <c r="K296" i="76"/>
  <c r="K293" i="76"/>
  <c r="K290" i="76"/>
  <c r="K287" i="76"/>
  <c r="K284" i="76"/>
  <c r="K281" i="76"/>
  <c r="K278" i="76"/>
  <c r="K275" i="76"/>
  <c r="K272" i="76"/>
  <c r="K269" i="76"/>
  <c r="K266" i="76"/>
  <c r="K263" i="76"/>
  <c r="K260" i="76"/>
  <c r="K257" i="76"/>
  <c r="K254" i="76"/>
  <c r="K251" i="76"/>
  <c r="K248" i="76"/>
  <c r="K245" i="76"/>
  <c r="K242" i="76"/>
  <c r="K239" i="76"/>
  <c r="D13" i="88"/>
  <c r="I12" i="80"/>
  <c r="R343" i="78"/>
  <c r="R336" i="78"/>
  <c r="R325" i="78"/>
  <c r="R318" i="78"/>
  <c r="R307" i="78"/>
  <c r="R300" i="78"/>
  <c r="R289" i="78"/>
  <c r="R282" i="78"/>
  <c r="R271" i="78"/>
  <c r="R263" i="78"/>
  <c r="R252" i="78"/>
  <c r="R245" i="78"/>
  <c r="R234" i="78"/>
  <c r="R227" i="78"/>
  <c r="R216" i="78"/>
  <c r="R209" i="78"/>
  <c r="R198" i="78"/>
  <c r="R191" i="78"/>
  <c r="R180" i="78"/>
  <c r="R173" i="78"/>
  <c r="R162" i="78"/>
  <c r="R155" i="78"/>
  <c r="R144" i="78"/>
  <c r="R137" i="78"/>
  <c r="R126" i="78"/>
  <c r="R119" i="78"/>
  <c r="R108" i="78"/>
  <c r="R101" i="78"/>
  <c r="R98" i="78"/>
  <c r="R95" i="78"/>
  <c r="R92" i="78"/>
  <c r="R89" i="78"/>
  <c r="R86" i="78"/>
  <c r="R83" i="78"/>
  <c r="R80" i="78"/>
  <c r="R77" i="78"/>
  <c r="R74" i="78"/>
  <c r="R71" i="78"/>
  <c r="R68" i="78"/>
  <c r="R65" i="78"/>
  <c r="R62" i="78"/>
  <c r="R59" i="78"/>
  <c r="R56" i="78"/>
  <c r="R53" i="78"/>
  <c r="R50" i="78"/>
  <c r="R47" i="78"/>
  <c r="R44" i="78"/>
  <c r="R40" i="78"/>
  <c r="R37" i="78"/>
  <c r="R34" i="78"/>
  <c r="R31" i="78"/>
  <c r="R28" i="78"/>
  <c r="R25" i="78"/>
  <c r="R22" i="78"/>
  <c r="R18" i="78"/>
  <c r="R15" i="78"/>
  <c r="R12" i="78"/>
  <c r="K314" i="76"/>
  <c r="K311" i="76"/>
  <c r="K308" i="76"/>
  <c r="K305" i="76"/>
  <c r="K301" i="76"/>
  <c r="K298" i="76"/>
  <c r="K295" i="76"/>
  <c r="K292" i="76"/>
  <c r="K289" i="76"/>
  <c r="K286" i="76"/>
  <c r="K283" i="76"/>
  <c r="K280" i="76"/>
  <c r="K277" i="76"/>
  <c r="K274" i="76"/>
  <c r="K271" i="76"/>
  <c r="K268" i="76"/>
  <c r="K265" i="76"/>
  <c r="K262" i="76"/>
  <c r="K259" i="76"/>
  <c r="K256" i="76"/>
  <c r="K253" i="76"/>
  <c r="K250" i="76"/>
  <c r="K247" i="76"/>
  <c r="K244" i="76"/>
  <c r="K241" i="76"/>
  <c r="K238" i="76"/>
  <c r="D15" i="88"/>
  <c r="R349" i="78"/>
  <c r="R345" i="78"/>
  <c r="R328" i="78"/>
  <c r="R324" i="78"/>
  <c r="R295" i="78"/>
  <c r="R291" i="78"/>
  <c r="R274" i="78"/>
  <c r="R270" i="78"/>
  <c r="R240" i="78"/>
  <c r="R236" i="78"/>
  <c r="R219" i="78"/>
  <c r="R215" i="78"/>
  <c r="R186" i="78"/>
  <c r="R182" i="78"/>
  <c r="R165" i="78"/>
  <c r="R161" i="78"/>
  <c r="R132" i="78"/>
  <c r="R128" i="78"/>
  <c r="R111" i="78"/>
  <c r="R107" i="78"/>
  <c r="R94" i="78"/>
  <c r="R85" i="78"/>
  <c r="R76" i="78"/>
  <c r="R67" i="78"/>
  <c r="R58" i="78"/>
  <c r="R49" i="78"/>
  <c r="R39" i="78"/>
  <c r="R30" i="78"/>
  <c r="R20" i="78"/>
  <c r="R11" i="78"/>
  <c r="K307" i="76"/>
  <c r="K297" i="76"/>
  <c r="K288" i="76"/>
  <c r="K279" i="76"/>
  <c r="K270" i="76"/>
  <c r="K261" i="76"/>
  <c r="K252" i="76"/>
  <c r="K243" i="76"/>
  <c r="K235" i="76"/>
  <c r="K232" i="76"/>
  <c r="K228" i="76"/>
  <c r="K225" i="76"/>
  <c r="K222" i="76"/>
  <c r="K219" i="76"/>
  <c r="K216" i="76"/>
  <c r="K213" i="76"/>
  <c r="K210" i="76"/>
  <c r="K207" i="76"/>
  <c r="K204" i="76"/>
  <c r="K201" i="76"/>
  <c r="K198" i="76"/>
  <c r="K195" i="76"/>
  <c r="K192" i="76"/>
  <c r="K189" i="76"/>
  <c r="K186" i="76"/>
  <c r="K183" i="76"/>
  <c r="K180" i="76"/>
  <c r="K177" i="76"/>
  <c r="K174" i="76"/>
  <c r="K171" i="76"/>
  <c r="K168" i="76"/>
  <c r="K165" i="76"/>
  <c r="K162" i="76"/>
  <c r="K159" i="76"/>
  <c r="K156" i="76"/>
  <c r="K153" i="76"/>
  <c r="K150" i="76"/>
  <c r="K147" i="76"/>
  <c r="K144" i="76"/>
  <c r="K141" i="76"/>
  <c r="K138" i="76"/>
  <c r="K135" i="76"/>
  <c r="K132" i="76"/>
  <c r="K129" i="76"/>
  <c r="K126" i="76"/>
  <c r="K123" i="76"/>
  <c r="K120" i="76"/>
  <c r="K117" i="76"/>
  <c r="K114" i="76"/>
  <c r="K111" i="76"/>
  <c r="K108" i="76"/>
  <c r="K105" i="76"/>
  <c r="K102" i="76"/>
  <c r="K99" i="76"/>
  <c r="K96" i="76"/>
  <c r="K93" i="76"/>
  <c r="K90" i="76"/>
  <c r="K87" i="76"/>
  <c r="K84" i="76"/>
  <c r="K81" i="76"/>
  <c r="K78" i="76"/>
  <c r="K75" i="76"/>
  <c r="K72" i="76"/>
  <c r="K69" i="76"/>
  <c r="K66" i="76"/>
  <c r="K63" i="76"/>
  <c r="K60" i="76"/>
  <c r="K57" i="76"/>
  <c r="K54" i="76"/>
  <c r="K51" i="76"/>
  <c r="K48" i="76"/>
  <c r="K45" i="76"/>
  <c r="K42" i="76"/>
  <c r="K39" i="76"/>
  <c r="K36" i="76"/>
  <c r="K33" i="76"/>
  <c r="K30" i="76"/>
  <c r="K27" i="76"/>
  <c r="K24" i="76"/>
  <c r="K20" i="76"/>
  <c r="K17" i="76"/>
  <c r="K14" i="76"/>
  <c r="K11" i="76"/>
  <c r="L15" i="74"/>
  <c r="L12" i="74"/>
  <c r="K219" i="73"/>
  <c r="K216" i="73"/>
  <c r="K213" i="73"/>
  <c r="K210" i="73"/>
  <c r="K207" i="73"/>
  <c r="K204" i="73"/>
  <c r="K199" i="73"/>
  <c r="K196" i="73"/>
  <c r="K193" i="73"/>
  <c r="K190" i="73"/>
  <c r="K187" i="73"/>
  <c r="K184" i="73"/>
  <c r="K181" i="73"/>
  <c r="K178" i="73"/>
  <c r="K175" i="73"/>
  <c r="K172" i="73"/>
  <c r="K169" i="73"/>
  <c r="K166" i="73"/>
  <c r="K163" i="73"/>
  <c r="K160" i="73"/>
  <c r="K157" i="73"/>
  <c r="K154" i="73"/>
  <c r="K151" i="73"/>
  <c r="K148" i="73"/>
  <c r="K145" i="73"/>
  <c r="K142" i="73"/>
  <c r="K139" i="73"/>
  <c r="K136" i="73"/>
  <c r="K133" i="73"/>
  <c r="K130" i="73"/>
  <c r="K127" i="73"/>
  <c r="K124" i="73"/>
  <c r="K121" i="73"/>
  <c r="K117" i="73"/>
  <c r="K114" i="73"/>
  <c r="K111" i="73"/>
  <c r="K108" i="73"/>
  <c r="K105" i="73"/>
  <c r="K102" i="73"/>
  <c r="K99" i="73"/>
  <c r="K96" i="73"/>
  <c r="K93" i="73"/>
  <c r="K90" i="73"/>
  <c r="K87" i="73"/>
  <c r="K84" i="73"/>
  <c r="K81" i="73"/>
  <c r="K78" i="73"/>
  <c r="K75" i="73"/>
  <c r="K72" i="73"/>
  <c r="K68" i="73"/>
  <c r="K65" i="73"/>
  <c r="K61" i="73"/>
  <c r="K57" i="73"/>
  <c r="K54" i="73"/>
  <c r="I10" i="80"/>
  <c r="R340" i="78"/>
  <c r="R315" i="78"/>
  <c r="R303" i="78"/>
  <c r="R298" i="78"/>
  <c r="R286" i="78"/>
  <c r="R260" i="78"/>
  <c r="R248" i="78"/>
  <c r="R243" i="78"/>
  <c r="R231" i="78"/>
  <c r="R206" i="78"/>
  <c r="R194" i="78"/>
  <c r="R189" i="78"/>
  <c r="R177" i="78"/>
  <c r="R152" i="78"/>
  <c r="R140" i="78"/>
  <c r="R135" i="78"/>
  <c r="R123" i="78"/>
  <c r="O242" i="62"/>
  <c r="O235" i="62"/>
  <c r="O227" i="62"/>
  <c r="O220" i="62"/>
  <c r="O214" i="62"/>
  <c r="O207" i="62"/>
  <c r="O239" i="62"/>
  <c r="O197" i="62"/>
  <c r="O192" i="62"/>
  <c r="O187" i="62"/>
  <c r="O180" i="62"/>
  <c r="O174" i="62"/>
  <c r="O168" i="62"/>
  <c r="O162" i="62"/>
  <c r="O156" i="62"/>
  <c r="O150" i="62"/>
  <c r="O144" i="62"/>
  <c r="O138" i="62"/>
  <c r="O132" i="62"/>
  <c r="O126" i="62"/>
  <c r="O120" i="62"/>
  <c r="O114" i="62"/>
  <c r="O106" i="62"/>
  <c r="O100" i="62"/>
  <c r="O94" i="62"/>
  <c r="O88" i="62"/>
  <c r="O82" i="62"/>
  <c r="O76" i="62"/>
  <c r="R342" i="78"/>
  <c r="R333" i="78"/>
  <c r="R310" i="78"/>
  <c r="R306" i="78"/>
  <c r="R273" i="78"/>
  <c r="R267" i="78"/>
  <c r="R258" i="78"/>
  <c r="R254" i="78"/>
  <c r="R230" i="78"/>
  <c r="R225" i="78"/>
  <c r="R212" i="78"/>
  <c r="R207" i="78"/>
  <c r="R179" i="78"/>
  <c r="R170" i="78"/>
  <c r="R147" i="78"/>
  <c r="R143" i="78"/>
  <c r="R110" i="78"/>
  <c r="R105" i="78"/>
  <c r="R91" i="78"/>
  <c r="R52" i="78"/>
  <c r="R36" i="78"/>
  <c r="K300" i="76"/>
  <c r="K285" i="76"/>
  <c r="K246" i="76"/>
  <c r="K233" i="76"/>
  <c r="K221" i="76"/>
  <c r="K214" i="76"/>
  <c r="K203" i="76"/>
  <c r="K196" i="76"/>
  <c r="K185" i="76"/>
  <c r="K178" i="76"/>
  <c r="K167" i="76"/>
  <c r="K160" i="76"/>
  <c r="K149" i="76"/>
  <c r="K142" i="76"/>
  <c r="K131" i="76"/>
  <c r="K124" i="76"/>
  <c r="K113" i="76"/>
  <c r="K106" i="76"/>
  <c r="K95" i="76"/>
  <c r="K88" i="76"/>
  <c r="K77" i="76"/>
  <c r="K70" i="76"/>
  <c r="K59" i="76"/>
  <c r="K52" i="76"/>
  <c r="K41" i="76"/>
  <c r="K34" i="76"/>
  <c r="K23" i="76"/>
  <c r="K15" i="76"/>
  <c r="L11" i="74"/>
  <c r="K214" i="73"/>
  <c r="K203" i="73"/>
  <c r="K194" i="73"/>
  <c r="K183" i="73"/>
  <c r="K176" i="73"/>
  <c r="K165" i="73"/>
  <c r="K158" i="73"/>
  <c r="K147" i="73"/>
  <c r="K140" i="73"/>
  <c r="K129" i="73"/>
  <c r="K122" i="73"/>
  <c r="K110" i="73"/>
  <c r="K103" i="73"/>
  <c r="K92" i="73"/>
  <c r="K85" i="73"/>
  <c r="K74" i="73"/>
  <c r="K66" i="73"/>
  <c r="K53" i="73"/>
  <c r="K50" i="73"/>
  <c r="K47" i="73"/>
  <c r="K44" i="73"/>
  <c r="K41" i="73"/>
  <c r="K37" i="73"/>
  <c r="K34" i="73"/>
  <c r="R351" i="78"/>
  <c r="R346" i="78"/>
  <c r="R277" i="78"/>
  <c r="R249" i="78"/>
  <c r="R188" i="78"/>
  <c r="R183" i="78"/>
  <c r="R114" i="78"/>
  <c r="R100" i="78"/>
  <c r="R61" i="78"/>
  <c r="R46" i="78"/>
  <c r="K310" i="76"/>
  <c r="K294" i="76"/>
  <c r="K255" i="76"/>
  <c r="K240" i="76"/>
  <c r="K236" i="76"/>
  <c r="K224" i="76"/>
  <c r="K217" i="76"/>
  <c r="K206" i="76"/>
  <c r="K199" i="76"/>
  <c r="K188" i="76"/>
  <c r="K181" i="76"/>
  <c r="K170" i="76"/>
  <c r="K163" i="76"/>
  <c r="K152" i="76"/>
  <c r="K145" i="76"/>
  <c r="K134" i="76"/>
  <c r="K127" i="76"/>
  <c r="K116" i="76"/>
  <c r="K109" i="76"/>
  <c r="K98" i="76"/>
  <c r="K91" i="76"/>
  <c r="K80" i="76"/>
  <c r="K73" i="76"/>
  <c r="K62" i="76"/>
  <c r="K55" i="76"/>
  <c r="K44" i="76"/>
  <c r="K37" i="76"/>
  <c r="K26" i="76"/>
  <c r="K18" i="76"/>
  <c r="L14" i="74"/>
  <c r="K217" i="73"/>
  <c r="K206" i="73"/>
  <c r="K197" i="73"/>
  <c r="K186" i="73"/>
  <c r="K179" i="73"/>
  <c r="K168" i="73"/>
  <c r="K161" i="73"/>
  <c r="K150" i="73"/>
  <c r="K143" i="73"/>
  <c r="K132" i="73"/>
  <c r="K125" i="73"/>
  <c r="K113" i="73"/>
  <c r="K106" i="73"/>
  <c r="K95" i="73"/>
  <c r="K88" i="73"/>
  <c r="K77" i="73"/>
  <c r="K69" i="73"/>
  <c r="K56" i="73"/>
  <c r="O246" i="62"/>
  <c r="O238" i="62"/>
  <c r="O230" i="62"/>
  <c r="O221" i="62"/>
  <c r="O213" i="62"/>
  <c r="O205" i="62"/>
  <c r="O232" i="62"/>
  <c r="O194" i="62"/>
  <c r="O188" i="62"/>
  <c r="O179" i="62"/>
  <c r="O172" i="62"/>
  <c r="O165" i="62"/>
  <c r="O158" i="62"/>
  <c r="O151" i="62"/>
  <c r="O143" i="62"/>
  <c r="O136" i="62"/>
  <c r="O129" i="62"/>
  <c r="O122" i="62"/>
  <c r="O115" i="62"/>
  <c r="O105" i="62"/>
  <c r="O98" i="62"/>
  <c r="O91" i="62"/>
  <c r="O84" i="62"/>
  <c r="O77" i="62"/>
  <c r="O70" i="62"/>
  <c r="O64" i="62"/>
  <c r="O58" i="62"/>
  <c r="R321" i="78"/>
  <c r="R316" i="78"/>
  <c r="R255" i="78"/>
  <c r="R224" i="78"/>
  <c r="R204" i="78"/>
  <c r="R200" i="78"/>
  <c r="R164" i="78"/>
  <c r="R159" i="78"/>
  <c r="R150" i="78"/>
  <c r="R125" i="78"/>
  <c r="R116" i="78"/>
  <c r="R79" i="78"/>
  <c r="R64" i="78"/>
  <c r="K303" i="76"/>
  <c r="K276" i="76"/>
  <c r="K226" i="76"/>
  <c r="K209" i="76"/>
  <c r="K205" i="76"/>
  <c r="K184" i="76"/>
  <c r="K172" i="76"/>
  <c r="K155" i="76"/>
  <c r="K151" i="76"/>
  <c r="K130" i="76"/>
  <c r="K118" i="76"/>
  <c r="K101" i="76"/>
  <c r="K97" i="76"/>
  <c r="K76" i="76"/>
  <c r="K64" i="76"/>
  <c r="K47" i="76"/>
  <c r="K43" i="76"/>
  <c r="K21" i="76"/>
  <c r="L16" i="74"/>
  <c r="K209" i="73"/>
  <c r="K205" i="73"/>
  <c r="K182" i="73"/>
  <c r="K170" i="73"/>
  <c r="K153" i="73"/>
  <c r="K149" i="73"/>
  <c r="K128" i="73"/>
  <c r="K115" i="73"/>
  <c r="K98" i="73"/>
  <c r="K94" i="73"/>
  <c r="K73" i="73"/>
  <c r="K58" i="73"/>
  <c r="K46" i="73"/>
  <c r="K38" i="73"/>
  <c r="K31" i="73"/>
  <c r="K27" i="73"/>
  <c r="K23" i="73"/>
  <c r="K20" i="73"/>
  <c r="K17" i="73"/>
  <c r="K14" i="73"/>
  <c r="K11" i="73"/>
  <c r="M34" i="72"/>
  <c r="M31" i="72"/>
  <c r="M27" i="72"/>
  <c r="M24" i="72"/>
  <c r="M21" i="72"/>
  <c r="M18" i="72"/>
  <c r="M15" i="72"/>
  <c r="M12" i="72"/>
  <c r="S34" i="71"/>
  <c r="S30" i="71"/>
  <c r="S26" i="71"/>
  <c r="S23" i="71"/>
  <c r="S19" i="71"/>
  <c r="S16" i="71"/>
  <c r="S13" i="71"/>
  <c r="P115" i="69"/>
  <c r="P112" i="69"/>
  <c r="P108" i="69"/>
  <c r="P105" i="69"/>
  <c r="P102" i="69"/>
  <c r="P99" i="69"/>
  <c r="P96" i="69"/>
  <c r="P93" i="69"/>
  <c r="P90" i="69"/>
  <c r="P87" i="69"/>
  <c r="P84" i="69"/>
  <c r="P81" i="69"/>
  <c r="P78" i="69"/>
  <c r="P75" i="69"/>
  <c r="P72" i="69"/>
  <c r="P69" i="69"/>
  <c r="P66" i="69"/>
  <c r="P63" i="69"/>
  <c r="P60" i="69"/>
  <c r="P57" i="69"/>
  <c r="P54" i="69"/>
  <c r="P51" i="69"/>
  <c r="P48" i="69"/>
  <c r="P45" i="69"/>
  <c r="P42" i="69"/>
  <c r="P39" i="69"/>
  <c r="P36" i="69"/>
  <c r="P33" i="69"/>
  <c r="P30" i="69"/>
  <c r="P27" i="69"/>
  <c r="P24" i="69"/>
  <c r="P21" i="69"/>
  <c r="P18" i="69"/>
  <c r="P15" i="69"/>
  <c r="P12" i="69"/>
  <c r="K16" i="67"/>
  <c r="K13" i="67"/>
  <c r="L24" i="66"/>
  <c r="L21" i="66"/>
  <c r="L17" i="66"/>
  <c r="L14" i="66"/>
  <c r="L11" i="66"/>
  <c r="L19" i="65"/>
  <c r="L15" i="65"/>
  <c r="L12" i="65"/>
  <c r="O14" i="64"/>
  <c r="O11" i="64"/>
  <c r="N78" i="63"/>
  <c r="N75" i="63"/>
  <c r="N72" i="63"/>
  <c r="N69" i="63"/>
  <c r="N66" i="63"/>
  <c r="N63" i="63"/>
  <c r="N60" i="63"/>
  <c r="N57" i="63"/>
  <c r="N54" i="63"/>
  <c r="N51" i="63"/>
  <c r="N48" i="63"/>
  <c r="N45" i="63"/>
  <c r="N42" i="63"/>
  <c r="N39" i="63"/>
  <c r="N36" i="63"/>
  <c r="N32" i="63"/>
  <c r="N29" i="63"/>
  <c r="N25" i="63"/>
  <c r="N22" i="63"/>
  <c r="N19" i="63"/>
  <c r="N16" i="63"/>
  <c r="N13" i="63"/>
  <c r="O247" i="62"/>
  <c r="O237" i="62"/>
  <c r="O226" i="62"/>
  <c r="O217" i="62"/>
  <c r="O208" i="62"/>
  <c r="O200" i="62"/>
  <c r="O193" i="62"/>
  <c r="O185" i="62"/>
  <c r="O176" i="62"/>
  <c r="O167" i="62"/>
  <c r="O159" i="62"/>
  <c r="O149" i="62"/>
  <c r="O141" i="62"/>
  <c r="O133" i="62"/>
  <c r="O124" i="62"/>
  <c r="O116" i="62"/>
  <c r="O104" i="62"/>
  <c r="O96" i="62"/>
  <c r="O87" i="62"/>
  <c r="O79" i="62"/>
  <c r="O71" i="62"/>
  <c r="O63" i="62"/>
  <c r="O56" i="62"/>
  <c r="O50" i="62"/>
  <c r="O43" i="62"/>
  <c r="O37" i="62"/>
  <c r="O31" i="62"/>
  <c r="O25" i="62"/>
  <c r="O19" i="62"/>
  <c r="O13" i="62"/>
  <c r="L53" i="58"/>
  <c r="L47" i="58"/>
  <c r="L41" i="58"/>
  <c r="L35" i="58"/>
  <c r="R339" i="78"/>
  <c r="R334" i="78"/>
  <c r="R195" i="78"/>
  <c r="R168" i="78"/>
  <c r="R134" i="78"/>
  <c r="R129" i="78"/>
  <c r="R104" i="78"/>
  <c r="R88" i="78"/>
  <c r="R73" i="78"/>
  <c r="R14" i="78"/>
  <c r="K291" i="76"/>
  <c r="K234" i="76"/>
  <c r="K229" i="76"/>
  <c r="K212" i="76"/>
  <c r="K200" i="76"/>
  <c r="K179" i="76"/>
  <c r="K175" i="76"/>
  <c r="K158" i="76"/>
  <c r="K146" i="76"/>
  <c r="K125" i="76"/>
  <c r="K121" i="76"/>
  <c r="K104" i="76"/>
  <c r="K92" i="76"/>
  <c r="K71" i="76"/>
  <c r="K67" i="76"/>
  <c r="K50" i="76"/>
  <c r="K38" i="76"/>
  <c r="K16" i="76"/>
  <c r="K12" i="76"/>
  <c r="K212" i="73"/>
  <c r="K198" i="73"/>
  <c r="K177" i="73"/>
  <c r="K173" i="73"/>
  <c r="K156" i="73"/>
  <c r="K144" i="73"/>
  <c r="K123" i="73"/>
  <c r="K119" i="73"/>
  <c r="K101" i="73"/>
  <c r="K89" i="73"/>
  <c r="K67" i="73"/>
  <c r="K62" i="73"/>
  <c r="K49" i="73"/>
  <c r="K42" i="73"/>
  <c r="O245" i="62"/>
  <c r="O236" i="62"/>
  <c r="O224" i="62"/>
  <c r="O216" i="62"/>
  <c r="O206" i="62"/>
  <c r="O199" i="62"/>
  <c r="O191" i="62"/>
  <c r="O184" i="62"/>
  <c r="O175" i="62"/>
  <c r="O166" i="62"/>
  <c r="O157" i="62"/>
  <c r="O148" i="62"/>
  <c r="O140" i="62"/>
  <c r="O131" i="62"/>
  <c r="O123" i="62"/>
  <c r="O113" i="62"/>
  <c r="O103" i="62"/>
  <c r="O95" i="62"/>
  <c r="O86" i="62"/>
  <c r="O78" i="62"/>
  <c r="O69" i="62"/>
  <c r="O62" i="62"/>
  <c r="O55" i="62"/>
  <c r="O49" i="62"/>
  <c r="O42" i="62"/>
  <c r="O36" i="62"/>
  <c r="O30" i="62"/>
  <c r="O24" i="62"/>
  <c r="O18" i="62"/>
  <c r="U285" i="61"/>
  <c r="U281" i="61"/>
  <c r="U277" i="61"/>
  <c r="U274" i="61"/>
  <c r="U271" i="61"/>
  <c r="U267" i="61"/>
  <c r="U264" i="61"/>
  <c r="U261" i="61"/>
  <c r="U258" i="61"/>
  <c r="U255" i="61"/>
  <c r="U252" i="61"/>
  <c r="U249" i="61"/>
  <c r="U246" i="61"/>
  <c r="U243" i="61"/>
  <c r="U240" i="61"/>
  <c r="U237" i="61"/>
  <c r="U234" i="61"/>
  <c r="U231" i="61"/>
  <c r="U228" i="61"/>
  <c r="U225" i="61"/>
  <c r="U222" i="61"/>
  <c r="U219" i="61"/>
  <c r="U216" i="61"/>
  <c r="U213" i="61"/>
  <c r="U210" i="61"/>
  <c r="U207" i="61"/>
  <c r="U204" i="61"/>
  <c r="U201" i="61"/>
  <c r="U198" i="61"/>
  <c r="U195" i="61"/>
  <c r="U192" i="61"/>
  <c r="U189" i="61"/>
  <c r="U186" i="61"/>
  <c r="U183" i="61"/>
  <c r="U179" i="61"/>
  <c r="U176" i="61"/>
  <c r="U173" i="61"/>
  <c r="U170" i="61"/>
  <c r="U167" i="61"/>
  <c r="U164" i="61"/>
  <c r="U161" i="61"/>
  <c r="U158" i="61"/>
  <c r="U155" i="61"/>
  <c r="U152" i="61"/>
  <c r="U149" i="61"/>
  <c r="U146" i="61"/>
  <c r="U143" i="61"/>
  <c r="U140" i="61"/>
  <c r="U137" i="61"/>
  <c r="U134" i="61"/>
  <c r="U131" i="61"/>
  <c r="U128" i="61"/>
  <c r="U125" i="61"/>
  <c r="U122" i="61"/>
  <c r="U119" i="61"/>
  <c r="U116" i="61"/>
  <c r="U113" i="61"/>
  <c r="U110" i="61"/>
  <c r="U107" i="61"/>
  <c r="U104" i="61"/>
  <c r="U101" i="61"/>
  <c r="U98" i="61"/>
  <c r="U95" i="61"/>
  <c r="U92" i="61"/>
  <c r="U89" i="61"/>
  <c r="U86" i="61"/>
  <c r="U83" i="61"/>
  <c r="U80" i="61"/>
  <c r="U77" i="61"/>
  <c r="U74" i="61"/>
  <c r="U71" i="61"/>
  <c r="U68" i="61"/>
  <c r="U65" i="61"/>
  <c r="U62" i="61"/>
  <c r="U59" i="61"/>
  <c r="U56" i="61"/>
  <c r="U53" i="61"/>
  <c r="U50" i="61"/>
  <c r="U47" i="61"/>
  <c r="U44" i="61"/>
  <c r="U41" i="61"/>
  <c r="U38" i="61"/>
  <c r="U35" i="61"/>
  <c r="U32" i="61"/>
  <c r="U29" i="61"/>
  <c r="U26" i="61"/>
  <c r="U23" i="61"/>
  <c r="U20" i="61"/>
  <c r="U17" i="61"/>
  <c r="U14" i="61"/>
  <c r="U11" i="61"/>
  <c r="R20" i="59"/>
  <c r="R17" i="59"/>
  <c r="R14" i="59"/>
  <c r="R11" i="59"/>
  <c r="L52" i="58"/>
  <c r="L46" i="58"/>
  <c r="L40" i="58"/>
  <c r="R313" i="78"/>
  <c r="R288" i="78"/>
  <c r="R279" i="78"/>
  <c r="R251" i="78"/>
  <c r="R176" i="78"/>
  <c r="R171" i="78"/>
  <c r="R122" i="78"/>
  <c r="R117" i="78"/>
  <c r="R55" i="78"/>
  <c r="R27" i="78"/>
  <c r="K249" i="76"/>
  <c r="K227" i="76"/>
  <c r="K218" i="76"/>
  <c r="K194" i="76"/>
  <c r="K176" i="76"/>
  <c r="K148" i="76"/>
  <c r="K143" i="76"/>
  <c r="K139" i="76"/>
  <c r="K107" i="76"/>
  <c r="K65" i="76"/>
  <c r="K56" i="76"/>
  <c r="K32" i="76"/>
  <c r="K13" i="76"/>
  <c r="K200" i="73"/>
  <c r="K195" i="73"/>
  <c r="K191" i="73"/>
  <c r="K159" i="73"/>
  <c r="K116" i="73"/>
  <c r="K107" i="73"/>
  <c r="K83" i="73"/>
  <c r="K64" i="73"/>
  <c r="K39" i="73"/>
  <c r="K35" i="73"/>
  <c r="K22" i="73"/>
  <c r="K15" i="73"/>
  <c r="M29" i="72"/>
  <c r="M22" i="72"/>
  <c r="M11" i="72"/>
  <c r="S27" i="71"/>
  <c r="S15" i="71"/>
  <c r="P113" i="69"/>
  <c r="P101" i="69"/>
  <c r="P94" i="69"/>
  <c r="P83" i="69"/>
  <c r="P76" i="69"/>
  <c r="P65" i="69"/>
  <c r="P58" i="69"/>
  <c r="P47" i="69"/>
  <c r="P40" i="69"/>
  <c r="P29" i="69"/>
  <c r="P22" i="69"/>
  <c r="P11" i="69"/>
  <c r="K11" i="67"/>
  <c r="L13" i="66"/>
  <c r="L16" i="65"/>
  <c r="N80" i="63"/>
  <c r="N73" i="63"/>
  <c r="N62" i="63"/>
  <c r="N55" i="63"/>
  <c r="N44" i="63"/>
  <c r="N37" i="63"/>
  <c r="N24" i="63"/>
  <c r="N17" i="63"/>
  <c r="O244" i="62"/>
  <c r="O231" i="62"/>
  <c r="O215" i="62"/>
  <c r="O202" i="62"/>
  <c r="O190" i="62"/>
  <c r="O178" i="62"/>
  <c r="O164" i="62"/>
  <c r="O153" i="62"/>
  <c r="O139" i="62"/>
  <c r="O127" i="62"/>
  <c r="O112" i="62"/>
  <c r="O99" i="62"/>
  <c r="O85" i="62"/>
  <c r="O73" i="62"/>
  <c r="O61" i="62"/>
  <c r="O52" i="62"/>
  <c r="O41" i="62"/>
  <c r="O33" i="62"/>
  <c r="O23" i="62"/>
  <c r="O15" i="62"/>
  <c r="U273" i="61"/>
  <c r="U265" i="61"/>
  <c r="U254" i="61"/>
  <c r="U247" i="61"/>
  <c r="U236" i="61"/>
  <c r="U229" i="61"/>
  <c r="U218" i="61"/>
  <c r="U211" i="61"/>
  <c r="U200" i="61"/>
  <c r="U193" i="61"/>
  <c r="U182" i="61"/>
  <c r="U174" i="61"/>
  <c r="U163" i="61"/>
  <c r="U156" i="61"/>
  <c r="U145" i="61"/>
  <c r="U138" i="61"/>
  <c r="U127" i="61"/>
  <c r="U120" i="61"/>
  <c r="U109" i="61"/>
  <c r="U102" i="61"/>
  <c r="U91" i="61"/>
  <c r="U84" i="61"/>
  <c r="U73" i="61"/>
  <c r="U66" i="61"/>
  <c r="U55" i="61"/>
  <c r="U48" i="61"/>
  <c r="U37" i="61"/>
  <c r="U30" i="61"/>
  <c r="U19" i="61"/>
  <c r="U12" i="61"/>
  <c r="R13" i="59"/>
  <c r="L58" i="58"/>
  <c r="L45" i="58"/>
  <c r="L37" i="58"/>
  <c r="L30" i="58"/>
  <c r="L24" i="58"/>
  <c r="L16" i="58"/>
  <c r="L29" i="58"/>
  <c r="L15" i="58"/>
  <c r="R327" i="78"/>
  <c r="R218" i="78"/>
  <c r="R197" i="78"/>
  <c r="R158" i="78"/>
  <c r="R70" i="78"/>
  <c r="K273" i="76"/>
  <c r="K230" i="76"/>
  <c r="K197" i="76"/>
  <c r="K119" i="76"/>
  <c r="K68" i="76"/>
  <c r="K40" i="76"/>
  <c r="K31" i="76"/>
  <c r="K171" i="73"/>
  <c r="K138" i="73"/>
  <c r="K120" i="73"/>
  <c r="K86" i="73"/>
  <c r="K43" i="73"/>
  <c r="K21" i="73"/>
  <c r="M28" i="72"/>
  <c r="S35" i="71"/>
  <c r="S14" i="71"/>
  <c r="P100" i="69"/>
  <c r="P89" i="69"/>
  <c r="P71" i="69"/>
  <c r="P64" i="69"/>
  <c r="P53" i="69"/>
  <c r="P17" i="69"/>
  <c r="L20" i="66"/>
  <c r="L12" i="66"/>
  <c r="N79" i="63"/>
  <c r="N61" i="63"/>
  <c r="N43" i="63"/>
  <c r="N23" i="63"/>
  <c r="O241" i="62"/>
  <c r="O223" i="62"/>
  <c r="O198" i="62"/>
  <c r="O173" i="62"/>
  <c r="O147" i="62"/>
  <c r="O135" i="62"/>
  <c r="O108" i="62"/>
  <c r="O81" i="62"/>
  <c r="O59" i="62"/>
  <c r="O39" i="62"/>
  <c r="O21" i="62"/>
  <c r="U272" i="61"/>
  <c r="U260" i="61"/>
  <c r="U242" i="61"/>
  <c r="U224" i="61"/>
  <c r="U206" i="61"/>
  <c r="U181" i="61"/>
  <c r="U169" i="61"/>
  <c r="U151" i="61"/>
  <c r="U133" i="61"/>
  <c r="U115" i="61"/>
  <c r="U97" i="61"/>
  <c r="U79" i="61"/>
  <c r="U61" i="61"/>
  <c r="U54" i="61"/>
  <c r="U36" i="61"/>
  <c r="U18" i="61"/>
  <c r="R12" i="59"/>
  <c r="L43" i="58"/>
  <c r="L28" i="58"/>
  <c r="R297" i="78"/>
  <c r="R292" i="78"/>
  <c r="R266" i="78"/>
  <c r="R261" i="78"/>
  <c r="R82" i="78"/>
  <c r="R43" i="78"/>
  <c r="K264" i="76"/>
  <c r="K237" i="76"/>
  <c r="K208" i="76"/>
  <c r="K190" i="76"/>
  <c r="K166" i="76"/>
  <c r="K157" i="76"/>
  <c r="K115" i="76"/>
  <c r="K83" i="76"/>
  <c r="K79" i="76"/>
  <c r="K74" i="76"/>
  <c r="K46" i="76"/>
  <c r="K28" i="76"/>
  <c r="K220" i="73"/>
  <c r="K211" i="73"/>
  <c r="K167" i="73"/>
  <c r="K135" i="73"/>
  <c r="K131" i="73"/>
  <c r="K126" i="73"/>
  <c r="K97" i="73"/>
  <c r="K79" i="73"/>
  <c r="K52" i="73"/>
  <c r="K48" i="73"/>
  <c r="K26" i="73"/>
  <c r="K18" i="73"/>
  <c r="M33" i="72"/>
  <c r="M25" i="72"/>
  <c r="M13" i="72"/>
  <c r="S32" i="71"/>
  <c r="S18" i="71"/>
  <c r="S11" i="71"/>
  <c r="P104" i="69"/>
  <c r="P97" i="69"/>
  <c r="P86" i="69"/>
  <c r="P79" i="69"/>
  <c r="P68" i="69"/>
  <c r="P61" i="69"/>
  <c r="P50" i="69"/>
  <c r="P43" i="69"/>
  <c r="P32" i="69"/>
  <c r="P25" i="69"/>
  <c r="P14" i="69"/>
  <c r="K14" i="67"/>
  <c r="L16" i="66"/>
  <c r="L20" i="65"/>
  <c r="O13" i="64"/>
  <c r="N76" i="63"/>
  <c r="N65" i="63"/>
  <c r="N58" i="63"/>
  <c r="N47" i="63"/>
  <c r="N40" i="63"/>
  <c r="N28" i="63"/>
  <c r="N20" i="63"/>
  <c r="O243" i="62"/>
  <c r="O229" i="62"/>
  <c r="O212" i="62"/>
  <c r="O201" i="62"/>
  <c r="O225" i="62"/>
  <c r="O177" i="62"/>
  <c r="O163" i="62"/>
  <c r="O152" i="62"/>
  <c r="O137" i="62"/>
  <c r="O125" i="62"/>
  <c r="O109" i="62"/>
  <c r="O97" i="62"/>
  <c r="O83" i="62"/>
  <c r="O72" i="62"/>
  <c r="O60" i="62"/>
  <c r="O51" i="62"/>
  <c r="O40" i="62"/>
  <c r="O32" i="62"/>
  <c r="O22" i="62"/>
  <c r="O14" i="62"/>
  <c r="U276" i="61"/>
  <c r="U268" i="61"/>
  <c r="U257" i="61"/>
  <c r="U250" i="61"/>
  <c r="U239" i="61"/>
  <c r="U232" i="61"/>
  <c r="U221" i="61"/>
  <c r="U214" i="61"/>
  <c r="U203" i="61"/>
  <c r="U196" i="61"/>
  <c r="U185" i="61"/>
  <c r="U177" i="61"/>
  <c r="U166" i="61"/>
  <c r="U159" i="61"/>
  <c r="U148" i="61"/>
  <c r="U141" i="61"/>
  <c r="U130" i="61"/>
  <c r="U123" i="61"/>
  <c r="U112" i="61"/>
  <c r="U105" i="61"/>
  <c r="U94" i="61"/>
  <c r="U87" i="61"/>
  <c r="U76" i="61"/>
  <c r="U69" i="61"/>
  <c r="U58" i="61"/>
  <c r="U51" i="61"/>
  <c r="U40" i="61"/>
  <c r="U33" i="61"/>
  <c r="U22" i="61"/>
  <c r="U15" i="61"/>
  <c r="R16" i="59"/>
  <c r="L57" i="58"/>
  <c r="L44" i="58"/>
  <c r="L36" i="58"/>
  <c r="L23" i="58"/>
  <c r="R322" i="78"/>
  <c r="R213" i="78"/>
  <c r="R153" i="78"/>
  <c r="K258" i="76"/>
  <c r="K202" i="76"/>
  <c r="K193" i="76"/>
  <c r="K161" i="76"/>
  <c r="K110" i="76"/>
  <c r="K86" i="76"/>
  <c r="K35" i="76"/>
  <c r="K215" i="73"/>
  <c r="K162" i="73"/>
  <c r="K91" i="73"/>
  <c r="K82" i="73"/>
  <c r="K30" i="73"/>
  <c r="M36" i="72"/>
  <c r="M17" i="72"/>
  <c r="S22" i="71"/>
  <c r="P107" i="69"/>
  <c r="P82" i="69"/>
  <c r="P46" i="69"/>
  <c r="P35" i="69"/>
  <c r="P28" i="69"/>
  <c r="K17" i="67"/>
  <c r="L11" i="65"/>
  <c r="N68" i="63"/>
  <c r="N50" i="63"/>
  <c r="N31" i="63"/>
  <c r="N12" i="63"/>
  <c r="O211" i="62"/>
  <c r="O189" i="62"/>
  <c r="O161" i="62"/>
  <c r="O121" i="62"/>
  <c r="O93" i="62"/>
  <c r="O68" i="62"/>
  <c r="O48" i="62"/>
  <c r="O29" i="62"/>
  <c r="U280" i="61"/>
  <c r="U253" i="61"/>
  <c r="U235" i="61"/>
  <c r="U217" i="61"/>
  <c r="U199" i="61"/>
  <c r="U188" i="61"/>
  <c r="U162" i="61"/>
  <c r="U144" i="61"/>
  <c r="U126" i="61"/>
  <c r="U108" i="61"/>
  <c r="U90" i="61"/>
  <c r="U72" i="61"/>
  <c r="U43" i="61"/>
  <c r="U25" i="61"/>
  <c r="R19" i="59"/>
  <c r="L51" i="58"/>
  <c r="L34" i="58"/>
  <c r="L22" i="58"/>
  <c r="L14" i="58"/>
  <c r="R331" i="78"/>
  <c r="R233" i="78"/>
  <c r="R222" i="78"/>
  <c r="R201" i="78"/>
  <c r="R97" i="78"/>
  <c r="K313" i="76"/>
  <c r="K267" i="76"/>
  <c r="K220" i="76"/>
  <c r="K211" i="76"/>
  <c r="K169" i="76"/>
  <c r="K137" i="76"/>
  <c r="K133" i="76"/>
  <c r="K128" i="76"/>
  <c r="K100" i="76"/>
  <c r="K82" i="76"/>
  <c r="K58" i="76"/>
  <c r="K49" i="76"/>
  <c r="L13" i="74"/>
  <c r="K189" i="73"/>
  <c r="K185" i="73"/>
  <c r="K180" i="73"/>
  <c r="K152" i="73"/>
  <c r="K134" i="73"/>
  <c r="K109" i="73"/>
  <c r="K100" i="73"/>
  <c r="K55" i="73"/>
  <c r="K51" i="73"/>
  <c r="K33" i="73"/>
  <c r="K24" i="73"/>
  <c r="K13" i="73"/>
  <c r="M32" i="72"/>
  <c r="M20" i="72"/>
  <c r="S25" i="71"/>
  <c r="S17" i="71"/>
  <c r="P111" i="69"/>
  <c r="P103" i="69"/>
  <c r="P92" i="69"/>
  <c r="P85" i="69"/>
  <c r="P74" i="69"/>
  <c r="P67" i="69"/>
  <c r="P56" i="69"/>
  <c r="P49" i="69"/>
  <c r="P38" i="69"/>
  <c r="P31" i="69"/>
  <c r="P20" i="69"/>
  <c r="P13" i="69"/>
  <c r="L23" i="66"/>
  <c r="L15" i="66"/>
  <c r="L14" i="65"/>
  <c r="O12" i="64"/>
  <c r="N71" i="63"/>
  <c r="N64" i="63"/>
  <c r="N53" i="63"/>
  <c r="N46" i="63"/>
  <c r="N34" i="63"/>
  <c r="N27" i="63"/>
  <c r="N15" i="63"/>
  <c r="O240" i="62"/>
  <c r="O222" i="62"/>
  <c r="O209" i="62"/>
  <c r="O228" i="62"/>
  <c r="O186" i="62"/>
  <c r="O171" i="62"/>
  <c r="O160" i="62"/>
  <c r="O146" i="62"/>
  <c r="O134" i="62"/>
  <c r="O119" i="62"/>
  <c r="O107" i="62"/>
  <c r="O92" i="62"/>
  <c r="O80" i="62"/>
  <c r="O67" i="62"/>
  <c r="O57" i="62"/>
  <c r="O46" i="62"/>
  <c r="O38" i="62"/>
  <c r="O28" i="62"/>
  <c r="O20" i="62"/>
  <c r="U284" i="61"/>
  <c r="U275" i="61"/>
  <c r="U263" i="61"/>
  <c r="U256" i="61"/>
  <c r="U245" i="61"/>
  <c r="U238" i="61"/>
  <c r="U227" i="61"/>
  <c r="U220" i="61"/>
  <c r="U209" i="61"/>
  <c r="U202" i="61"/>
  <c r="U191" i="61"/>
  <c r="U184" i="61"/>
  <c r="U172" i="61"/>
  <c r="U165" i="61"/>
  <c r="U154" i="61"/>
  <c r="U147" i="61"/>
  <c r="U136" i="61"/>
  <c r="U129" i="61"/>
  <c r="U118" i="61"/>
  <c r="U111" i="61"/>
  <c r="U100" i="61"/>
  <c r="U93" i="61"/>
  <c r="U82" i="61"/>
  <c r="U75" i="61"/>
  <c r="U64" i="61"/>
  <c r="U57" i="61"/>
  <c r="U46" i="61"/>
  <c r="U39" i="61"/>
  <c r="U28" i="61"/>
  <c r="U21" i="61"/>
  <c r="R22" i="59"/>
  <c r="R15" i="59"/>
  <c r="L50" i="58"/>
  <c r="L42" i="58"/>
  <c r="L33" i="58"/>
  <c r="L27" i="58"/>
  <c r="L19" i="58"/>
  <c r="L13" i="58"/>
  <c r="D21" i="88"/>
  <c r="R285" i="78"/>
  <c r="R280" i="78"/>
  <c r="R242" i="78"/>
  <c r="R237" i="78"/>
  <c r="R146" i="78"/>
  <c r="R141" i="78"/>
  <c r="R24" i="78"/>
  <c r="K282" i="76"/>
  <c r="K215" i="76"/>
  <c r="K173" i="76"/>
  <c r="K164" i="76"/>
  <c r="K140" i="76"/>
  <c r="K122" i="76"/>
  <c r="K94" i="76"/>
  <c r="K89" i="76"/>
  <c r="K85" i="76"/>
  <c r="K53" i="76"/>
  <c r="L17" i="74"/>
  <c r="K218" i="73"/>
  <c r="K192" i="73"/>
  <c r="K174" i="73"/>
  <c r="K146" i="73"/>
  <c r="K141" i="73"/>
  <c r="K137" i="73"/>
  <c r="K104" i="73"/>
  <c r="K59" i="73"/>
  <c r="K36" i="73"/>
  <c r="K29" i="73"/>
  <c r="K16" i="73"/>
  <c r="M35" i="72"/>
  <c r="M23" i="72"/>
  <c r="M16" i="72"/>
  <c r="S29" i="71"/>
  <c r="S20" i="71"/>
  <c r="P114" i="69"/>
  <c r="P106" i="69"/>
  <c r="P95" i="69"/>
  <c r="P88" i="69"/>
  <c r="P77" i="69"/>
  <c r="P70" i="69"/>
  <c r="P59" i="69"/>
  <c r="P52" i="69"/>
  <c r="P41" i="69"/>
  <c r="P34" i="69"/>
  <c r="P23" i="69"/>
  <c r="P16" i="69"/>
  <c r="K12" i="67"/>
  <c r="L19" i="66"/>
  <c r="L18" i="65"/>
  <c r="O15" i="64"/>
  <c r="N74" i="63"/>
  <c r="N67" i="63"/>
  <c r="N56" i="63"/>
  <c r="N49" i="63"/>
  <c r="N38" i="63"/>
  <c r="R309" i="78"/>
  <c r="R304" i="78"/>
  <c r="R33" i="78"/>
  <c r="K223" i="76"/>
  <c r="K76" i="73"/>
  <c r="K71" i="73"/>
  <c r="K45" i="73"/>
  <c r="N21" i="63"/>
  <c r="O218" i="62"/>
  <c r="O181" i="62"/>
  <c r="O142" i="62"/>
  <c r="O101" i="62"/>
  <c r="O65" i="62"/>
  <c r="O34" i="62"/>
  <c r="U266" i="61"/>
  <c r="U251" i="61"/>
  <c r="U212" i="61"/>
  <c r="U197" i="61"/>
  <c r="U157" i="61"/>
  <c r="U142" i="61"/>
  <c r="U103" i="61"/>
  <c r="U88" i="61"/>
  <c r="U49" i="61"/>
  <c r="U34" i="61"/>
  <c r="L38" i="58"/>
  <c r="L17" i="58"/>
  <c r="U78" i="61"/>
  <c r="R21" i="59"/>
  <c r="K187" i="76"/>
  <c r="K136" i="76"/>
  <c r="O203" i="62"/>
  <c r="O128" i="62"/>
  <c r="O26" i="62"/>
  <c r="U270" i="61"/>
  <c r="U215" i="61"/>
  <c r="U160" i="61"/>
  <c r="U121" i="61"/>
  <c r="U67" i="61"/>
  <c r="L31" i="58"/>
  <c r="O196" i="62"/>
  <c r="O118" i="62"/>
  <c r="O75" i="62"/>
  <c r="O45" i="62"/>
  <c r="O17" i="62"/>
  <c r="U259" i="61"/>
  <c r="U244" i="61"/>
  <c r="U205" i="61"/>
  <c r="U190" i="61"/>
  <c r="U150" i="61"/>
  <c r="U135" i="61"/>
  <c r="U96" i="61"/>
  <c r="U81" i="61"/>
  <c r="U42" i="61"/>
  <c r="U27" i="61"/>
  <c r="L49" i="58"/>
  <c r="L26" i="58"/>
  <c r="D20" i="88"/>
  <c r="R17" i="78"/>
  <c r="K25" i="76"/>
  <c r="K19" i="76"/>
  <c r="K188" i="73"/>
  <c r="K112" i="73"/>
  <c r="N18" i="63"/>
  <c r="O233" i="62"/>
  <c r="O195" i="62"/>
  <c r="O154" i="62"/>
  <c r="O117" i="62"/>
  <c r="O74" i="62"/>
  <c r="O44" i="62"/>
  <c r="O16" i="62"/>
  <c r="U248" i="61"/>
  <c r="U233" i="61"/>
  <c r="U194" i="61"/>
  <c r="U178" i="61"/>
  <c r="U139" i="61"/>
  <c r="U124" i="61"/>
  <c r="U85" i="61"/>
  <c r="U70" i="61"/>
  <c r="U31" i="61"/>
  <c r="U16" i="61"/>
  <c r="L48" i="58"/>
  <c r="L25" i="58"/>
  <c r="K29" i="76"/>
  <c r="K164" i="73"/>
  <c r="M19" i="72"/>
  <c r="S33" i="71"/>
  <c r="P91" i="69"/>
  <c r="P80" i="69"/>
  <c r="P37" i="69"/>
  <c r="P26" i="69"/>
  <c r="L13" i="65"/>
  <c r="N77" i="63"/>
  <c r="N33" i="63"/>
  <c r="O219" i="62"/>
  <c r="O183" i="62"/>
  <c r="O145" i="62"/>
  <c r="O66" i="62"/>
  <c r="U278" i="61"/>
  <c r="U223" i="61"/>
  <c r="U208" i="61"/>
  <c r="U168" i="61"/>
  <c r="U99" i="61"/>
  <c r="U60" i="61"/>
  <c r="R18" i="59"/>
  <c r="L18" i="58"/>
  <c r="K154" i="76"/>
  <c r="K103" i="76"/>
  <c r="K80" i="73"/>
  <c r="K32" i="73"/>
  <c r="K19" i="73"/>
  <c r="S24" i="71"/>
  <c r="S12" i="71"/>
  <c r="P73" i="69"/>
  <c r="P62" i="69"/>
  <c r="P19" i="69"/>
  <c r="K15" i="67"/>
  <c r="N70" i="63"/>
  <c r="N59" i="63"/>
  <c r="N11" i="63"/>
  <c r="O204" i="62"/>
  <c r="O170" i="62"/>
  <c r="O130" i="62"/>
  <c r="O90" i="62"/>
  <c r="O54" i="62"/>
  <c r="O27" i="62"/>
  <c r="U282" i="61"/>
  <c r="U241" i="61"/>
  <c r="U226" i="61"/>
  <c r="U187" i="61"/>
  <c r="U171" i="61"/>
  <c r="U132" i="61"/>
  <c r="U117" i="61"/>
  <c r="U63" i="61"/>
  <c r="U24" i="61"/>
  <c r="L32" i="58"/>
  <c r="K182" i="76"/>
  <c r="K61" i="76"/>
  <c r="O169" i="62"/>
  <c r="O89" i="62"/>
  <c r="O53" i="62"/>
  <c r="U230" i="61"/>
  <c r="U175" i="61"/>
  <c r="U106" i="61"/>
  <c r="U52" i="61"/>
  <c r="U13" i="61"/>
  <c r="K191" i="76"/>
  <c r="K112" i="76"/>
  <c r="K208" i="73"/>
  <c r="K155" i="73"/>
  <c r="K12" i="73"/>
  <c r="M26" i="72"/>
  <c r="P110" i="69"/>
  <c r="P98" i="69"/>
  <c r="P55" i="69"/>
  <c r="P44" i="69"/>
  <c r="L22" i="66"/>
  <c r="L21" i="65"/>
  <c r="N52" i="63"/>
  <c r="N41" i="63"/>
  <c r="N30" i="63"/>
  <c r="N14" i="63"/>
  <c r="O234" i="62"/>
  <c r="O155" i="62"/>
  <c r="O102" i="62"/>
  <c r="O35" i="62"/>
  <c r="U262" i="61"/>
  <c r="U153" i="61"/>
  <c r="U114" i="61"/>
  <c r="U45" i="61"/>
  <c r="L39" i="58"/>
  <c r="L12" i="58"/>
  <c r="L21" i="58"/>
  <c r="L11" i="58"/>
  <c r="L55" i="58"/>
  <c r="D11" i="88"/>
  <c r="L10" i="58"/>
  <c r="O111" i="62"/>
  <c r="O11" i="62"/>
  <c r="O12" i="62"/>
  <c r="D16" i="88"/>
  <c r="D12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30331]}"/>
    <s v="{[Medida].[Medida].&amp;[2]}"/>
    <s v="{[Keren].[Keren].[All]}"/>
    <s v="{[Cheshbon KM].[Hie Peilut].[Peilut 5].&amp;[Kod_Peilut_L5_172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6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fi="14">
        <n x="1" s="1"/>
        <n x="2" s="1"/>
        <n x="3" s="1"/>
        <n x="4" s="1"/>
        <n x="5" s="1"/>
        <n x="19"/>
        <n x="8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fi="14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7" si="7">
        <n x="1" s="1"/>
        <n x="2" s="1"/>
        <n x="3" s="1"/>
        <n x="4" s="1"/>
        <n x="5" s="1"/>
        <n x="32"/>
        <n x="6"/>
      </t>
    </mdx>
    <mdx n="0" f="v">
      <t c="7" fi="14">
        <n x="1" s="1"/>
        <n x="2" s="1"/>
        <n x="3" s="1"/>
        <n x="4" s="1"/>
        <n x="5" s="1"/>
        <n x="32"/>
        <n x="8"/>
      </t>
    </mdx>
    <mdx n="0" f="v">
      <t c="7" fi="14">
        <n x="1" s="1"/>
        <n x="2" s="1"/>
        <n x="3" s="1"/>
        <n x="4" s="1"/>
        <n x="5" s="1"/>
        <n x="33"/>
        <n x="8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</mdxMetadata>
  <valueMetadata count="4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</valueMetadata>
</metadata>
</file>

<file path=xl/sharedStrings.xml><?xml version="1.0" encoding="utf-8"?>
<sst xmlns="http://schemas.openxmlformats.org/spreadsheetml/2006/main" count="10173" uniqueCount="2907">
  <si>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</si>
  <si>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</si>
  <si>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</si>
  <si>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</si>
  <si>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</si>
  <si>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</si>
  <si>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</si>
  <si>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</si>
  <si>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</si>
  <si>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</si>
  <si>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</si>
  <si>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</si>
  <si>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</si>
  <si>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</si>
  <si>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</si>
  <si>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</si>
  <si>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</si>
  <si>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</si>
  <si>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</si>
  <si>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</si>
  <si>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</si>
  <si>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</si>
  <si>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</si>
  <si>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</si>
  <si>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</si>
  <si>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</si>
  <si>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</si>
  <si>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</si>
  <si>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</si>
  <si>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</si>
  <si>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</si>
  <si>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</si>
  <si>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</si>
  <si>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</si>
  <si>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</si>
  <si>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</si>
  <si>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</si>
  <si>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</si>
  <si>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</si>
  <si>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</si>
  <si>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</si>
  <si>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</si>
  <si>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</si>
  <si>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</si>
  <si>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</si>
  <si>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</si>
  <si>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</si>
  <si>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</si>
  <si>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</si>
  <si>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</si>
  <si>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</si>
  <si>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מירון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</si>
  <si>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</si>
  <si>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</si>
  <si>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</si>
  <si>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</si>
  <si>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</si>
  <si>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</si>
  <si>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</si>
  <si>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</si>
  <si>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</si>
  <si>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</si>
  <si>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</si>
  <si>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</si>
  <si>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</si>
  <si>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</si>
  <si>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</si>
  <si>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</si>
  <si>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</si>
  <si>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</si>
  <si>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</si>
  <si>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</si>
  <si>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</si>
  <si>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</si>
  <si>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</si>
  <si>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</si>
  <si>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</si>
  <si>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</si>
  <si>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</si>
  <si>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</si>
  <si>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</si>
  <si>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</si>
  <si>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</si>
  <si>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</si>
  <si>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</si>
  <si>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</si>
  <si>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</si>
  <si>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</si>
  <si>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</si>
  <si>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</si>
  <si>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</si>
  <si>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</si>
  <si>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</si>
  <si>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</si>
  <si>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</si>
  <si>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</si>
  <si>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</si>
  <si>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</si>
  <si>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</si>
  <si>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</si>
  <si>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</si>
  <si>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</si>
  <si>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</si>
  <si>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</si>
  <si>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</si>
  <si>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</si>
  <si>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</si>
  <si>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</si>
  <si>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</si>
  <si>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</si>
  <si>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</si>
  <si>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</si>
  <si>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</si>
  <si>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</si>
  <si>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</si>
  <si>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</si>
  <si>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</si>
  <si>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</si>
  <si>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</si>
  <si>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</si>
  <si>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</si>
  <si>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</si>
  <si>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</si>
  <si>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</si>
  <si>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</si>
  <si>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</si>
  <si>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</si>
  <si>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</si>
  <si>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</si>
  <si>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</si>
  <si>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</si>
  <si>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</si>
  <si>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</si>
  <si>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</si>
  <si>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</si>
  <si>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</si>
  <si>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</si>
  <si>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</si>
  <si>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</si>
  <si>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</si>
  <si>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</si>
  <si>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</si>
  <si>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</si>
  <si>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</si>
  <si>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</si>
  <si>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</si>
  <si>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</si>
  <si>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</si>
  <si>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</si>
  <si>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</si>
  <si>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</si>
  <si>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</si>
  <si>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</si>
  <si>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</si>
  <si>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</si>
  <si>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</si>
  <si>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</si>
  <si>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</si>
  <si>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</si>
  <si>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</si>
  <si>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</si>
  <si>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</si>
  <si>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</si>
  <si>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</si>
  <si>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</si>
  <si>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</si>
  <si>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</si>
  <si>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</si>
  <si>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</si>
  <si>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</si>
  <si>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</si>
  <si>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</si>
  <si>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</si>
  <si>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</si>
  <si>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</si>
  <si>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</si>
  <si>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</si>
  <si>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</si>
  <si>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</si>
  <si>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</si>
  <si>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</si>
  <si>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</si>
  <si>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</si>
  <si>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</si>
  <si>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</si>
  <si>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</si>
  <si>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</si>
  <si>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</si>
  <si>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</si>
  <si>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</si>
  <si>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</si>
  <si>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</si>
  <si>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</si>
  <si>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</si>
  <si>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</si>
  <si>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</si>
  <si>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</si>
  <si>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</si>
  <si>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</si>
  <si>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</si>
  <si>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</si>
  <si>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</si>
  <si>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</si>
  <si>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</si>
  <si>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</si>
  <si>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</si>
  <si>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</si>
  <si>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</si>
  <si>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</si>
  <si>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</si>
  <si>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</si>
  <si>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</si>
  <si>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</si>
  <si>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</si>
  <si>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</si>
  <si>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</si>
  <si>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</si>
  <si>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</si>
  <si>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</si>
  <si>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</si>
  <si>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</si>
  <si>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</si>
  <si>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</si>
  <si>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5. קרנות סל</t>
  </si>
  <si>
    <t>ענף משק</t>
  </si>
  <si>
    <t>31/03/2023</t>
  </si>
  <si>
    <t>יוזמה קרן פנסיה לעצמאים בע"מ</t>
  </si>
  <si>
    <t>יוזמה קרן פנסיה לעצמאים</t>
  </si>
  <si>
    <t>ממשל צמודה 0527</t>
  </si>
  <si>
    <t>1140847</t>
  </si>
  <si>
    <t>RF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</si>
  <si>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</si>
  <si>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</si>
  <si>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</si>
  <si>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</si>
  <si>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</si>
  <si>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</si>
  <si>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0841</t>
  </si>
  <si>
    <t>1120583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</si>
  <si>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</si>
  <si>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</si>
  <si>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</si>
  <si>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</si>
  <si>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</si>
  <si>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</si>
  <si>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אלה פקדון אגח ה</t>
  </si>
  <si>
    <t>מגמה</t>
  </si>
  <si>
    <t>515666881</t>
  </si>
  <si>
    <t>אג"ח מובנות</t>
  </si>
  <si>
    <t>ilAAA</t>
  </si>
  <si>
    <t>מעלות S&amp;P</t>
  </si>
  <si>
    <t>בינל הנפק אגח י</t>
  </si>
  <si>
    <t>1160290</t>
  </si>
  <si>
    <t>513141879</t>
  </si>
  <si>
    <t>בנקים</t>
  </si>
  <si>
    <t>Aaa.il</t>
  </si>
  <si>
    <t>דיסק מנ אגח טו</t>
  </si>
  <si>
    <t>520029935</t>
  </si>
  <si>
    <t>לאומי אגח 179</t>
  </si>
  <si>
    <t>520018078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</si>
  <si>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</si>
  <si>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</si>
  <si>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</si>
  <si>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</si>
  <si>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</si>
  <si>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</si>
  <si>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מרכנתיל הנ אגחג</t>
  </si>
  <si>
    <t>513686154</t>
  </si>
  <si>
    <t>מרכנתיל הנ אגחד</t>
  </si>
  <si>
    <t>נמלי ישראל אגחא</t>
  </si>
  <si>
    <t>513569780</t>
  </si>
  <si>
    <t>נדל"ן מניב בישראל</t>
  </si>
  <si>
    <t>נמלי ישראל אגחב</t>
  </si>
  <si>
    <t>פועלים אגח 200</t>
  </si>
  <si>
    <t>520000118</t>
  </si>
  <si>
    <t>פועלים הנ אגח32</t>
  </si>
  <si>
    <t>520032640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</si>
  <si>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</si>
  <si>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</si>
  <si>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</si>
  <si>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</si>
  <si>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</si>
  <si>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</si>
  <si>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</si>
  <si>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</si>
  <si>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</si>
  <si>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</si>
  <si>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</si>
  <si>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</si>
  <si>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</si>
  <si>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</si>
  <si>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</si>
  <si>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</si>
  <si>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</si>
  <si>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</si>
  <si>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</si>
  <si>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</si>
  <si>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פועלים הנ הת טו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</si>
  <si>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</si>
  <si>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</si>
  <si>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</si>
  <si>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</si>
  <si>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</si>
  <si>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</si>
  <si>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</si>
  <si>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</si>
  <si>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</si>
  <si>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ביג אגח ח</t>
  </si>
  <si>
    <t>513623314</t>
  </si>
  <si>
    <t>ביג אגח יא</t>
  </si>
  <si>
    <t>ביג אגח יג</t>
  </si>
  <si>
    <t>ביג אגח יד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</si>
  <si>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</si>
  <si>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</si>
  <si>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</si>
  <si>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</si>
  <si>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</si>
  <si>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</si>
  <si>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</si>
  <si>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</si>
  <si>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</si>
  <si>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</si>
  <si>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</si>
  <si>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</si>
  <si>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</si>
  <si>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</si>
  <si>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</si>
  <si>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</si>
  <si>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</si>
  <si>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</si>
  <si>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</si>
  <si>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</si>
  <si>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</si>
  <si>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</si>
  <si>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יג*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</si>
  <si>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</si>
  <si>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</si>
  <si>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</si>
  <si>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</si>
  <si>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</si>
  <si>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</si>
  <si>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יח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</si>
  <si>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</si>
  <si>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</si>
  <si>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</si>
  <si>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</si>
  <si>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</si>
  <si>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</si>
  <si>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</si>
  <si>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</si>
  <si>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</si>
  <si>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</si>
  <si>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</si>
  <si>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</si>
  <si>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</si>
  <si>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שופרסל אגח ו*</t>
  </si>
  <si>
    <t>520022732</t>
  </si>
  <si>
    <t>רשתות שיווק</t>
  </si>
  <si>
    <t>שלמה החז אגח טז</t>
  </si>
  <si>
    <t>520034372</t>
  </si>
  <si>
    <t>שלמה החז אגח יח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</si>
  <si>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</si>
  <si>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</si>
  <si>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</si>
  <si>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</si>
  <si>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</si>
  <si>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</si>
  <si>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</si>
  <si>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</si>
  <si>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</si>
  <si>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</si>
  <si>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</t>
  </si>
  <si>
    <t>ביג אגח ט</t>
  </si>
  <si>
    <t>ביג אגח טו</t>
  </si>
  <si>
    <t>ביג אגח יב</t>
  </si>
  <si>
    <t>ביג אגח יח</t>
  </si>
  <si>
    <t>ביג אגח כ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</si>
  <si>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</si>
  <si>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</si>
  <si>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</si>
  <si>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</si>
  <si>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</si>
  <si>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</si>
  <si>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</si>
  <si>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</si>
  <si>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</si>
  <si>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</si>
  <si>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</si>
  <si>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ו</t>
  </si>
  <si>
    <t>513834200</t>
  </si>
  <si>
    <t>הראל הנפק אגח ז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</si>
  <si>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</si>
  <si>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</si>
  <si>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</si>
  <si>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</si>
  <si>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</si>
  <si>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</si>
  <si>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</si>
  <si>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</si>
  <si>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</si>
  <si>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</si>
  <si>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</si>
  <si>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</si>
  <si>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</si>
  <si>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</si>
  <si>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</si>
  <si>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</si>
  <si>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</si>
  <si>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</si>
  <si>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</si>
  <si>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</si>
  <si>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</si>
  <si>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</si>
  <si>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</si>
  <si>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</si>
  <si>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</si>
  <si>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</si>
  <si>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</si>
  <si>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</si>
  <si>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</si>
  <si>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</si>
  <si>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</si>
  <si>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</si>
  <si>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</si>
  <si>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</si>
  <si>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</si>
  <si>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</si>
  <si>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</si>
  <si>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</si>
  <si>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</si>
  <si>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</si>
  <si>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</si>
  <si>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</si>
  <si>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</t>
  </si>
  <si>
    <t>513893123</t>
  </si>
  <si>
    <t>אשראי חוץ בנקאי</t>
  </si>
  <si>
    <t>מימון ישיר אגחד</t>
  </si>
  <si>
    <t>מימון ישיר אגחה</t>
  </si>
  <si>
    <t>מימון ישיר אגחו</t>
  </si>
  <si>
    <t>פז נפט אגח ו*</t>
  </si>
  <si>
    <t>510216054</t>
  </si>
  <si>
    <t>פז נפט אגח ז*</t>
  </si>
  <si>
    <t>אדגר אגח ט*</t>
  </si>
  <si>
    <t>520035171</t>
  </si>
  <si>
    <t>נדל"ן מניב בחו"ל</t>
  </si>
  <si>
    <t>A2.il</t>
  </si>
  <si>
    <t>אפי נכסים אגח ח</t>
  </si>
  <si>
    <t>510560188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</si>
  <si>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</si>
  <si>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</si>
  <si>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</si>
  <si>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</si>
  <si>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</si>
  <si>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</si>
  <si>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</si>
  <si>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</si>
  <si>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</si>
  <si>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</si>
  <si>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</si>
  <si>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</si>
  <si>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</si>
  <si>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</si>
  <si>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</si>
  <si>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</si>
  <si>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</si>
  <si>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</si>
  <si>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</si>
  <si>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</t>
  </si>
  <si>
    <t>A3.il</t>
  </si>
  <si>
    <t>ג'י סיטי אגח יג</t>
  </si>
  <si>
    <t>ג'י סיטי אגח יד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</si>
  <si>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</si>
  <si>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</si>
  <si>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</si>
  <si>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</si>
  <si>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</si>
  <si>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</si>
  <si>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</si>
  <si>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</si>
  <si>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</si>
  <si>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</si>
  <si>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</si>
  <si>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</si>
  <si>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</si>
  <si>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</si>
  <si>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</si>
  <si>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אגחא*</t>
  </si>
  <si>
    <t>515327120</t>
  </si>
  <si>
    <t>מניבים ריט אגחב*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</si>
  <si>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</si>
  <si>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</si>
  <si>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</si>
  <si>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</si>
  <si>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</si>
  <si>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</si>
  <si>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</si>
  <si>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</si>
  <si>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</si>
  <si>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</si>
  <si>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עמידר אגח א</t>
  </si>
  <si>
    <t>פועלים אגח 100</t>
  </si>
  <si>
    <t>חשמל אגח 26</t>
  </si>
  <si>
    <t>שטראוס אגח ה</t>
  </si>
  <si>
    <t>520003781</t>
  </si>
  <si>
    <t>מזון</t>
  </si>
  <si>
    <t>תעש אוירית אגחד</t>
  </si>
  <si>
    <t>ביטחוניות</t>
  </si>
  <si>
    <t>אייסיאל אגח ז*</t>
  </si>
  <si>
    <t>520027830</t>
  </si>
  <si>
    <t>אמות אגח ה</t>
  </si>
  <si>
    <t>אמות אגח ז</t>
  </si>
  <si>
    <t>ביג אגח ו</t>
  </si>
  <si>
    <t>גב ים אגח ח</t>
  </si>
  <si>
    <t>וילאר אגח ח</t>
  </si>
  <si>
    <t>ישראמקו אגח ג*</t>
  </si>
  <si>
    <t>550010003</t>
  </si>
  <si>
    <t>מנורה הון התח ד</t>
  </si>
  <si>
    <t>שופרסל אגח ה*</t>
  </si>
  <si>
    <t>שופרסל אגח ז*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</si>
  <si>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</si>
  <si>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</si>
  <si>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</si>
  <si>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</si>
  <si>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</si>
  <si>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</si>
  <si>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</si>
  <si>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</si>
  <si>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</si>
  <si>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</si>
  <si>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</si>
  <si>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</si>
  <si>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</si>
  <si>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</si>
  <si>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</si>
  <si>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</si>
  <si>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</si>
  <si>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</si>
  <si>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</si>
  <si>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</si>
  <si>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</si>
  <si>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</si>
  <si>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</si>
  <si>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</si>
  <si>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</si>
  <si>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</si>
  <si>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</si>
  <si>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</si>
  <si>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</si>
  <si>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</si>
  <si>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</si>
  <si>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</si>
  <si>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</si>
  <si>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</si>
  <si>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דה זראסאי אגח ג</t>
  </si>
  <si>
    <t>דמרי אגח ז*</t>
  </si>
  <si>
    <t>511399388</t>
  </si>
  <si>
    <t>דמרי אגח ט*</t>
  </si>
  <si>
    <t>ממן אגח ב</t>
  </si>
  <si>
    <t>ספנסר אגח ג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</si>
  <si>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</si>
  <si>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</si>
  <si>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</si>
  <si>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</si>
  <si>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</si>
  <si>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</si>
  <si>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</si>
  <si>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</si>
  <si>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</si>
  <si>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</si>
  <si>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</si>
  <si>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</si>
  <si>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</si>
  <si>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</si>
  <si>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</si>
  <si>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</si>
  <si>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</si>
  <si>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</si>
  <si>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</si>
  <si>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</si>
  <si>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</si>
  <si>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</si>
  <si>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</si>
  <si>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</si>
  <si>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</si>
  <si>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</si>
  <si>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</si>
  <si>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</si>
  <si>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</si>
  <si>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</si>
  <si>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</si>
  <si>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</si>
  <si>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</si>
  <si>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</si>
  <si>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</si>
  <si>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פתאל החזק אג 1*</t>
  </si>
  <si>
    <t>קרדן נדלן אגח ה</t>
  </si>
  <si>
    <t>דלשה קפיטל אגחב</t>
  </si>
  <si>
    <t>Baa1.il</t>
  </si>
  <si>
    <t>אול יר אגח ג</t>
  </si>
  <si>
    <t>אול יר אגח ה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</si>
  <si>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</si>
  <si>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</si>
  <si>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</si>
  <si>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</si>
  <si>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</si>
  <si>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</si>
  <si>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</si>
  <si>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</si>
  <si>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</si>
  <si>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</si>
  <si>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</si>
  <si>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בזן אגח ו</t>
  </si>
  <si>
    <t>בזן אגח ט</t>
  </si>
  <si>
    <t>תמר פטרו אגח א*</t>
  </si>
  <si>
    <t>515334662</t>
  </si>
  <si>
    <t>תמר פטרו אגח ב*</t>
  </si>
  <si>
    <t>SOLAREDGE TECH 0 09/25</t>
  </si>
  <si>
    <t>US83417MAD65</t>
  </si>
  <si>
    <t>בלומברג</t>
  </si>
  <si>
    <t>513865329</t>
  </si>
  <si>
    <t>Semiconductors &amp; Semiconductor Equipment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</si>
  <si>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</si>
  <si>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</si>
  <si>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</si>
  <si>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</si>
  <si>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</si>
  <si>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</si>
  <si>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</si>
  <si>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</si>
  <si>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</si>
  <si>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</si>
  <si>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</si>
  <si>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</si>
  <si>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</si>
  <si>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</si>
  <si>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</si>
  <si>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</si>
  <si>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</si>
  <si>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</si>
  <si>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</si>
  <si>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</si>
  <si>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</si>
  <si>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</si>
  <si>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</si>
  <si>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</si>
  <si>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</si>
  <si>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</si>
  <si>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</si>
  <si>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</si>
  <si>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</si>
  <si>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</si>
  <si>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</si>
  <si>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</si>
  <si>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</si>
  <si>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</si>
  <si>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</si>
  <si>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</si>
  <si>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</si>
  <si>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</si>
  <si>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</si>
  <si>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</si>
  <si>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</si>
  <si>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</si>
  <si>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</si>
  <si>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</si>
  <si>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</si>
  <si>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</si>
  <si>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</si>
  <si>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</si>
  <si>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</si>
  <si>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</si>
  <si>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</si>
  <si>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</si>
  <si>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</si>
  <si>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</si>
  <si>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</si>
  <si>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</si>
  <si>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</si>
  <si>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</si>
  <si>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מבנה*</t>
  </si>
  <si>
    <t>226019</t>
  </si>
  <si>
    <t>מזרחי טפחות</t>
  </si>
  <si>
    <t>695437</t>
  </si>
  <si>
    <t>520000522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</si>
  <si>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</si>
  <si>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</si>
  <si>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</si>
  <si>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</si>
  <si>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</si>
  <si>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</si>
  <si>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</si>
  <si>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</si>
  <si>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</si>
  <si>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</si>
  <si>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</si>
  <si>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</si>
  <si>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</si>
  <si>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</si>
  <si>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</si>
  <si>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</si>
  <si>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</si>
  <si>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</si>
  <si>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</si>
  <si>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</si>
  <si>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</si>
  <si>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</si>
  <si>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</si>
  <si>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</si>
  <si>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</si>
  <si>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</si>
  <si>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</si>
  <si>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</si>
  <si>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</si>
  <si>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</si>
  <si>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</si>
  <si>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</si>
  <si>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</si>
  <si>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</si>
  <si>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</si>
  <si>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</si>
  <si>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</si>
  <si>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</si>
  <si>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</si>
  <si>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</si>
  <si>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</si>
  <si>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</si>
  <si>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</si>
  <si>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</si>
  <si>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</si>
  <si>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</si>
  <si>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</si>
  <si>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</si>
  <si>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</si>
  <si>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</si>
  <si>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</si>
  <si>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</si>
  <si>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</si>
  <si>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</si>
  <si>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</si>
  <si>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</si>
  <si>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</si>
  <si>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</si>
  <si>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</si>
  <si>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</si>
  <si>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</si>
  <si>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</si>
  <si>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</si>
  <si>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</si>
  <si>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</si>
  <si>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</si>
  <si>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</si>
  <si>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</si>
  <si>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</si>
  <si>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</si>
  <si>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</si>
  <si>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</si>
  <si>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</si>
  <si>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</si>
  <si>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</si>
  <si>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</si>
  <si>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</si>
  <si>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</si>
  <si>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</si>
  <si>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</si>
  <si>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</si>
  <si>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</si>
  <si>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</si>
  <si>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</si>
  <si>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</si>
  <si>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</si>
  <si>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</si>
  <si>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</si>
  <si>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</si>
  <si>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</si>
  <si>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</si>
  <si>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</si>
  <si>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</si>
  <si>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</si>
  <si>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</si>
  <si>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</si>
  <si>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</si>
  <si>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</si>
  <si>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</si>
  <si>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</si>
  <si>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</si>
  <si>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</si>
  <si>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</si>
  <si>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</si>
  <si>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</si>
  <si>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</si>
  <si>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</si>
  <si>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</si>
  <si>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</si>
  <si>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</si>
  <si>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</si>
  <si>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</si>
  <si>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</si>
  <si>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</si>
  <si>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</si>
  <si>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</si>
  <si>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</si>
  <si>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</si>
  <si>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</si>
  <si>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</si>
  <si>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</si>
  <si>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</si>
  <si>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</si>
  <si>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</si>
  <si>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</si>
  <si>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</si>
  <si>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</si>
  <si>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</si>
  <si>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</si>
  <si>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</si>
  <si>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</si>
  <si>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</si>
  <si>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</si>
  <si>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</si>
  <si>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</si>
  <si>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</si>
  <si>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</si>
  <si>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</si>
  <si>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</si>
  <si>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</si>
  <si>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</si>
  <si>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</si>
  <si>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</si>
  <si>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</si>
  <si>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</si>
  <si>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</si>
  <si>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</si>
  <si>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</si>
  <si>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</si>
  <si>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</si>
  <si>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</si>
  <si>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</si>
  <si>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</si>
  <si>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</si>
  <si>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</si>
  <si>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</si>
  <si>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</si>
  <si>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</si>
  <si>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</si>
  <si>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</si>
  <si>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</si>
  <si>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</si>
  <si>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</si>
  <si>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</si>
  <si>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</si>
  <si>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</si>
  <si>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</si>
  <si>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</si>
  <si>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</si>
  <si>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</si>
  <si>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</si>
  <si>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</si>
  <si>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</si>
  <si>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</si>
  <si>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</si>
  <si>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</si>
  <si>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</si>
  <si>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</si>
  <si>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</si>
  <si>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</si>
  <si>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</si>
  <si>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</si>
  <si>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</si>
  <si>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</si>
  <si>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</si>
  <si>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</si>
  <si>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</si>
  <si>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</si>
  <si>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</si>
  <si>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</si>
  <si>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</si>
  <si>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</si>
  <si>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</si>
  <si>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</si>
  <si>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</si>
  <si>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</si>
  <si>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</si>
  <si>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</si>
  <si>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</si>
  <si>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</si>
  <si>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</si>
  <si>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</si>
  <si>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</si>
  <si>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</si>
  <si>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</si>
  <si>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</si>
  <si>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</si>
  <si>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</si>
  <si>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</si>
  <si>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</si>
  <si>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</si>
  <si>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</si>
  <si>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</si>
  <si>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</si>
  <si>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</si>
  <si>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</si>
  <si>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</si>
  <si>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</si>
  <si>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</si>
  <si>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</si>
  <si>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</si>
  <si>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</si>
  <si>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</si>
  <si>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</si>
  <si>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</si>
  <si>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</si>
  <si>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</si>
  <si>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</si>
  <si>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</si>
  <si>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</si>
  <si>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</si>
  <si>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</si>
  <si>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</si>
  <si>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</si>
  <si>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</si>
  <si>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</si>
  <si>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</si>
  <si>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</si>
  <si>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</si>
  <si>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</si>
  <si>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</si>
  <si>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</si>
  <si>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</si>
  <si>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</si>
  <si>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</si>
  <si>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</si>
  <si>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</si>
  <si>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</si>
  <si>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</si>
  <si>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</si>
  <si>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</si>
  <si>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</si>
  <si>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</si>
  <si>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</si>
  <si>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</si>
  <si>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</si>
  <si>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</si>
  <si>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</si>
  <si>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</si>
  <si>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</si>
  <si>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</si>
  <si>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</si>
  <si>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</si>
  <si>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</si>
  <si>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</si>
  <si>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</si>
  <si>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</si>
  <si>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</si>
  <si>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</si>
  <si>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</si>
  <si>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</si>
  <si>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</si>
  <si>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</si>
  <si>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</si>
  <si>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</si>
  <si>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</si>
  <si>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</si>
  <si>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</si>
  <si>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</si>
  <si>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</si>
  <si>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</si>
  <si>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</si>
  <si>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</si>
  <si>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</si>
  <si>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</si>
  <si>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</si>
  <si>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</si>
  <si>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</si>
  <si>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</si>
  <si>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</si>
  <si>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</si>
  <si>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</si>
  <si>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</si>
  <si>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</si>
  <si>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</si>
  <si>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</si>
  <si>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</si>
  <si>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</si>
  <si>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</si>
  <si>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</si>
  <si>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</si>
  <si>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</si>
  <si>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</si>
  <si>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</si>
  <si>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</si>
  <si>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</si>
  <si>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</si>
  <si>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</si>
  <si>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</si>
  <si>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</si>
  <si>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</si>
  <si>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</si>
  <si>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</si>
  <si>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</si>
  <si>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</si>
  <si>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</si>
  <si>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</si>
  <si>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</si>
  <si>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</si>
  <si>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</si>
  <si>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</si>
  <si>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</si>
  <si>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</si>
  <si>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</si>
  <si>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</si>
  <si>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</si>
  <si>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</si>
  <si>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</si>
  <si>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</si>
  <si>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</si>
  <si>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</si>
  <si>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</si>
  <si>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</si>
  <si>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</si>
  <si>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</si>
  <si>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</si>
  <si>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</si>
  <si>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</si>
  <si>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</si>
  <si>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</si>
  <si>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</si>
  <si>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</si>
  <si>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</si>
  <si>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</si>
  <si>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</si>
  <si>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</si>
  <si>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</si>
  <si>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</si>
  <si>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</si>
  <si>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</si>
  <si>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</si>
  <si>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</si>
  <si>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</si>
  <si>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</si>
  <si>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</si>
  <si>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</si>
  <si>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</si>
  <si>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</si>
  <si>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</si>
  <si>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</si>
  <si>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</si>
  <si>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</si>
  <si>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</si>
  <si>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</si>
  <si>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</si>
  <si>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</si>
  <si>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</si>
  <si>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</si>
  <si>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</si>
  <si>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</si>
  <si>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</si>
  <si>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</si>
  <si>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</si>
  <si>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</si>
  <si>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</si>
  <si>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</si>
  <si>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</si>
  <si>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</si>
  <si>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</si>
  <si>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</si>
  <si>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</si>
  <si>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</si>
  <si>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</si>
  <si>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</si>
  <si>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</si>
  <si>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</si>
  <si>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</si>
  <si>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</si>
  <si>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</si>
  <si>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</si>
  <si>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</si>
  <si>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</si>
  <si>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</si>
  <si>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</si>
  <si>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</si>
  <si>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</si>
  <si>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</si>
  <si>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</si>
  <si>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</si>
  <si>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</si>
  <si>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</si>
  <si>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</si>
  <si>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</si>
  <si>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Technology Hardware &amp; Equipment</t>
  </si>
  <si>
    <t>CAMTEK*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</si>
  <si>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</si>
  <si>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</si>
  <si>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</si>
  <si>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</si>
  <si>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</si>
  <si>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</si>
  <si>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</si>
  <si>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</si>
  <si>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</si>
  <si>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</si>
  <si>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</si>
  <si>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</si>
  <si>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</si>
  <si>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</si>
  <si>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</si>
  <si>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</si>
  <si>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Commercial &amp; Professional Services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</si>
  <si>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</si>
  <si>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</si>
  <si>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</si>
  <si>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</si>
  <si>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</si>
  <si>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</si>
  <si>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</si>
  <si>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</si>
  <si>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INNOVID CORP</t>
  </si>
  <si>
    <t>US4576791085</t>
  </si>
  <si>
    <t>514001338</t>
  </si>
  <si>
    <t>Media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</si>
  <si>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</si>
  <si>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</si>
  <si>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</si>
  <si>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</si>
  <si>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</si>
  <si>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</si>
  <si>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</si>
  <si>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</si>
  <si>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</si>
  <si>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Capital Goods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</si>
  <si>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</si>
  <si>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</si>
  <si>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</si>
  <si>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</si>
  <si>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</si>
  <si>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</si>
  <si>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</si>
  <si>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</si>
  <si>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</si>
  <si>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</si>
  <si>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</si>
  <si>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</si>
  <si>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</si>
  <si>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</si>
  <si>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</si>
  <si>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</si>
  <si>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</si>
  <si>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</si>
  <si>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53368</t>
  </si>
  <si>
    <t>SIMILARWEB LTD</t>
  </si>
  <si>
    <t>IL0011751653</t>
  </si>
  <si>
    <t>514244714</t>
  </si>
  <si>
    <t>SOL GEL TECHNOLOGIES LTD</t>
  </si>
  <si>
    <t>IL0011417206</t>
  </si>
  <si>
    <t>512544693</t>
  </si>
  <si>
    <t>Pharmaceuticals &amp; Biotechnology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</si>
  <si>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</si>
  <si>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</si>
  <si>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</si>
  <si>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</si>
  <si>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</si>
  <si>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</si>
  <si>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</si>
  <si>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</si>
  <si>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</si>
  <si>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</si>
  <si>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</si>
  <si>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</si>
  <si>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</si>
  <si>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</si>
  <si>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</si>
  <si>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</si>
  <si>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</si>
  <si>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</si>
  <si>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</si>
  <si>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</si>
  <si>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</si>
  <si>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</si>
  <si>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</si>
  <si>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</si>
  <si>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</si>
  <si>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Real Estate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</si>
  <si>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</si>
  <si>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</si>
  <si>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</si>
  <si>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</si>
  <si>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</si>
  <si>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</si>
  <si>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</si>
  <si>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</si>
  <si>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Diversified Financials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</si>
  <si>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</si>
  <si>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</si>
  <si>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</si>
  <si>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</si>
  <si>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</si>
  <si>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</si>
  <si>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</si>
  <si>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</si>
  <si>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</si>
  <si>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</si>
  <si>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</si>
  <si>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</si>
  <si>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</si>
  <si>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</si>
  <si>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</si>
  <si>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</si>
  <si>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</si>
  <si>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</si>
  <si>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</si>
  <si>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MATERIALS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</si>
  <si>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</si>
  <si>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</si>
  <si>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</si>
  <si>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</si>
  <si>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</si>
  <si>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</si>
  <si>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</si>
  <si>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</si>
  <si>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</si>
  <si>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</si>
  <si>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</si>
  <si>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</si>
  <si>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</si>
  <si>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</si>
  <si>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</si>
  <si>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</si>
  <si>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</si>
  <si>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</si>
  <si>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</si>
  <si>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</si>
  <si>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</si>
  <si>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</si>
  <si>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</si>
  <si>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</si>
  <si>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</si>
  <si>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</si>
  <si>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</si>
  <si>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</si>
  <si>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</si>
  <si>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</si>
  <si>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</si>
  <si>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</si>
  <si>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</si>
  <si>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</si>
  <si>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</si>
  <si>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</si>
  <si>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</si>
  <si>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</si>
  <si>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</si>
  <si>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</si>
  <si>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</si>
  <si>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</si>
  <si>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</si>
  <si>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</si>
  <si>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</si>
  <si>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</si>
  <si>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</si>
  <si>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</si>
  <si>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</si>
  <si>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</si>
  <si>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</si>
  <si>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</si>
  <si>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</si>
  <si>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</si>
  <si>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</si>
  <si>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</si>
  <si>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</si>
  <si>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</si>
  <si>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</si>
  <si>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</si>
  <si>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</si>
  <si>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</si>
  <si>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</si>
  <si>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</si>
  <si>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</si>
  <si>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</si>
  <si>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</si>
  <si>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</si>
  <si>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</si>
  <si>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</si>
  <si>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</si>
  <si>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</si>
  <si>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</si>
  <si>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</si>
  <si>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</si>
  <si>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</si>
  <si>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</si>
  <si>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</si>
  <si>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</si>
  <si>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</si>
  <si>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</si>
  <si>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</si>
  <si>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</si>
  <si>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</si>
  <si>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</si>
  <si>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</si>
  <si>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</si>
  <si>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</si>
  <si>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</si>
  <si>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</si>
  <si>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</si>
  <si>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</si>
  <si>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</si>
  <si>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</si>
  <si>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</si>
  <si>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</si>
  <si>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</si>
  <si>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</si>
  <si>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</si>
  <si>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</si>
  <si>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</si>
  <si>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</si>
  <si>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</si>
  <si>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</si>
  <si>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</si>
  <si>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</si>
  <si>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</si>
  <si>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</si>
  <si>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</si>
  <si>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</si>
  <si>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</si>
  <si>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</si>
  <si>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</si>
  <si>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</si>
  <si>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</si>
  <si>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</si>
  <si>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</si>
  <si>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</si>
  <si>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</si>
  <si>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</si>
  <si>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</si>
  <si>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</si>
  <si>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</si>
  <si>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</si>
  <si>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</si>
  <si>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</si>
  <si>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</si>
  <si>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</si>
  <si>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</si>
  <si>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</si>
  <si>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</si>
  <si>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</si>
  <si>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</si>
  <si>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</si>
  <si>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</si>
  <si>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</si>
  <si>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</si>
  <si>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</si>
  <si>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</si>
  <si>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</si>
  <si>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</si>
  <si>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</si>
  <si>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</si>
  <si>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</si>
  <si>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</si>
  <si>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</si>
  <si>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</si>
  <si>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</si>
  <si>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</si>
  <si>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</si>
  <si>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</si>
  <si>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</si>
  <si>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</si>
  <si>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</si>
  <si>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</si>
  <si>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</si>
  <si>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</si>
  <si>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</si>
  <si>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</si>
  <si>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</si>
  <si>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</si>
  <si>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</si>
  <si>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</si>
  <si>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</si>
  <si>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</si>
  <si>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</si>
  <si>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</si>
  <si>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</si>
  <si>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</si>
  <si>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</si>
  <si>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</si>
  <si>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</si>
  <si>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</si>
  <si>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</si>
  <si>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</si>
  <si>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</si>
  <si>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</si>
  <si>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</si>
  <si>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</si>
  <si>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</si>
  <si>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</si>
  <si>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</si>
  <si>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</si>
  <si>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</si>
  <si>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</si>
  <si>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</si>
  <si>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</si>
  <si>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</si>
  <si>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</si>
  <si>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</si>
  <si>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</si>
  <si>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</si>
  <si>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</si>
  <si>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</si>
  <si>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</si>
  <si>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</si>
  <si>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</si>
  <si>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</si>
  <si>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</si>
  <si>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</si>
  <si>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</si>
  <si>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ערד   4.8%   סדרה  8751  2024</t>
  </si>
  <si>
    <t>8287518</t>
  </si>
  <si>
    <t>ערד 8790 2027 4.8%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</si>
  <si>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</si>
  <si>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</si>
  <si>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</si>
  <si>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</si>
  <si>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</si>
  <si>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</si>
  <si>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</si>
  <si>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</si>
  <si>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</si>
  <si>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</si>
  <si>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</si>
  <si>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</si>
  <si>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</si>
  <si>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</si>
  <si>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</si>
  <si>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</si>
  <si>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</si>
  <si>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</si>
  <si>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</si>
  <si>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</si>
  <si>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</si>
  <si>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</si>
  <si>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</si>
  <si>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</si>
  <si>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</si>
  <si>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</si>
  <si>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</si>
  <si>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</si>
  <si>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</si>
  <si>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</si>
  <si>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</si>
  <si>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</si>
  <si>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</si>
  <si>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</si>
  <si>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</si>
  <si>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</si>
  <si>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</si>
  <si>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</si>
  <si>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</si>
  <si>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</si>
  <si>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</si>
  <si>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</si>
  <si>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</si>
  <si>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</si>
  <si>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</si>
  <si>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</si>
  <si>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</si>
  <si>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</si>
  <si>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</si>
  <si>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</si>
  <si>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</si>
  <si>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</si>
  <si>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</si>
  <si>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</si>
  <si>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</si>
  <si>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</si>
  <si>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</si>
  <si>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</si>
  <si>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8830</t>
  </si>
  <si>
    <t>8830900</t>
  </si>
  <si>
    <t>ערד 8832</t>
  </si>
  <si>
    <t>8831000</t>
  </si>
  <si>
    <t>ערד 8833</t>
  </si>
  <si>
    <t>8833000</t>
  </si>
  <si>
    <t>ערד 8834</t>
  </si>
  <si>
    <t>8834000</t>
  </si>
  <si>
    <t>ערד 8836</t>
  </si>
  <si>
    <t>8836000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</si>
  <si>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</si>
  <si>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</si>
  <si>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</si>
  <si>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</si>
  <si>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</si>
  <si>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</si>
  <si>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</si>
  <si>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</si>
  <si>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</si>
  <si>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</si>
  <si>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</si>
  <si>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</si>
  <si>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</si>
  <si>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</si>
  <si>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</si>
  <si>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</si>
  <si>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</si>
  <si>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</si>
  <si>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</si>
  <si>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</si>
  <si>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</si>
  <si>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</si>
  <si>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</si>
  <si>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</si>
  <si>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</si>
  <si>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</si>
  <si>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</si>
  <si>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</si>
  <si>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</si>
  <si>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</si>
  <si>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</si>
  <si>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</si>
  <si>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</si>
  <si>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</si>
  <si>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</si>
  <si>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</si>
  <si>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</si>
  <si>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</si>
  <si>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</si>
  <si>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</si>
  <si>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</si>
  <si>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</si>
  <si>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</si>
  <si>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</si>
  <si>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8861</t>
  </si>
  <si>
    <t>88610000</t>
  </si>
  <si>
    <t>ערד 8862</t>
  </si>
  <si>
    <t>88620000</t>
  </si>
  <si>
    <t>ערד 8863</t>
  </si>
  <si>
    <t>88630000</t>
  </si>
  <si>
    <t>ערד 8865</t>
  </si>
  <si>
    <t>88650000</t>
  </si>
  <si>
    <t>ערד 8866</t>
  </si>
  <si>
    <t>88660000</t>
  </si>
  <si>
    <t>ערד 8867</t>
  </si>
  <si>
    <t>88670000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</si>
  <si>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</si>
  <si>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</si>
  <si>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</si>
  <si>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</si>
  <si>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</si>
  <si>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</si>
  <si>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</si>
  <si>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</si>
  <si>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</si>
  <si>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</si>
  <si>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</si>
  <si>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</si>
  <si>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</si>
  <si>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</si>
  <si>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</si>
  <si>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</si>
  <si>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</si>
  <si>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</si>
  <si>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</si>
  <si>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</si>
  <si>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</si>
  <si>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</si>
  <si>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</si>
  <si>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</si>
  <si>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</si>
  <si>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</si>
  <si>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</si>
  <si>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</si>
  <si>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</si>
  <si>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</si>
  <si>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</si>
  <si>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</si>
  <si>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</si>
  <si>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</si>
  <si>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</si>
  <si>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</si>
  <si>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</si>
  <si>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</si>
  <si>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</si>
  <si>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</si>
  <si>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</si>
  <si>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</si>
  <si>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</si>
  <si>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</si>
  <si>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</si>
  <si>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</si>
  <si>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</si>
  <si>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</si>
  <si>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8902</t>
  </si>
  <si>
    <t>89020000</t>
  </si>
  <si>
    <t>ערד 8903</t>
  </si>
  <si>
    <t>89030000</t>
  </si>
  <si>
    <t>ערד 8904</t>
  </si>
  <si>
    <t>89040000</t>
  </si>
  <si>
    <t>ערד סדרה 2024  8760  4.8%</t>
  </si>
  <si>
    <t>8287609</t>
  </si>
  <si>
    <t>ערד סדרה 8789 2027 4.8%</t>
  </si>
  <si>
    <t>87890</t>
  </si>
  <si>
    <t>ערד סדרה 8810 2029 4.8%</t>
  </si>
  <si>
    <t>71121438</t>
  </si>
  <si>
    <t>מירון 8367 פד 2023.</t>
  </si>
  <si>
    <t>1183670</t>
  </si>
  <si>
    <t>מירון 8369 פד 2023.</t>
  </si>
  <si>
    <t>1183680</t>
  </si>
  <si>
    <t>מירון 8370 פד 2023.</t>
  </si>
  <si>
    <t>1183690</t>
  </si>
  <si>
    <t>מירון 8371 פד 2023.</t>
  </si>
  <si>
    <t>1183700</t>
  </si>
  <si>
    <t>מירון 8372 פד 2023.</t>
  </si>
  <si>
    <t>1183710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</si>
  <si>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</si>
  <si>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</si>
  <si>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</si>
  <si>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</si>
  <si>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</si>
  <si>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</si>
  <si>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</si>
  <si>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</si>
  <si>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</si>
  <si>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</si>
  <si>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</si>
  <si>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</si>
  <si>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</si>
  <si>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</si>
  <si>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</si>
  <si>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</si>
  <si>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</si>
  <si>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</si>
  <si>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</si>
  <si>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</si>
  <si>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</si>
  <si>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</si>
  <si>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</si>
  <si>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</si>
  <si>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</si>
  <si>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</si>
  <si>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</si>
  <si>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</si>
  <si>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</si>
  <si>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</si>
  <si>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</si>
  <si>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</si>
  <si>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</si>
  <si>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</si>
  <si>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Transportation</t>
  </si>
  <si>
    <t>Baa2</t>
  </si>
  <si>
    <t>Moodys</t>
  </si>
  <si>
    <t>TRANSED PARTNERS 3.951 09/50 12/37</t>
  </si>
  <si>
    <t>BB</t>
  </si>
  <si>
    <t>DBRS</t>
  </si>
  <si>
    <t>Agritask Ltd</t>
  </si>
  <si>
    <t>513717694</t>
  </si>
  <si>
    <t>Behalf</t>
  </si>
  <si>
    <t>514610450</t>
  </si>
  <si>
    <t>Continuity Software Ltd</t>
  </si>
  <si>
    <t>511779639</t>
  </si>
  <si>
    <t>Cynerio Israel Ltd</t>
  </si>
  <si>
    <t>515746212</t>
  </si>
  <si>
    <t>Distree Ltd</t>
  </si>
  <si>
    <t>516596848</t>
  </si>
  <si>
    <t>FutureCides</t>
  </si>
  <si>
    <t>516544111</t>
  </si>
  <si>
    <t>GES אקוויטי</t>
  </si>
  <si>
    <t>511325326</t>
  </si>
  <si>
    <t>GES הלוואת בעלים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</si>
  <si>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</si>
  <si>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</si>
  <si>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</si>
  <si>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</si>
  <si>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</si>
  <si>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</si>
  <si>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</si>
  <si>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</si>
  <si>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</si>
  <si>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</si>
  <si>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</si>
  <si>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</si>
  <si>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</si>
  <si>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</si>
  <si>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</si>
  <si>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</si>
  <si>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</si>
  <si>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אלון דלק מניה לא סחירה</t>
  </si>
  <si>
    <t>ORDH</t>
  </si>
  <si>
    <t>SALEM מניה לא סחירה</t>
  </si>
  <si>
    <t>ENERGY</t>
  </si>
  <si>
    <t>SPVNI 2 Next 2021 LP</t>
  </si>
  <si>
    <t>Insurance</t>
  </si>
  <si>
    <t>Sunbit</t>
  </si>
  <si>
    <t>סה"כ קרנות השקעה</t>
  </si>
  <si>
    <t>סה"כ קרנות השקעה בישראל</t>
  </si>
  <si>
    <t>Arkin Bio Ventures II L.P</t>
  </si>
  <si>
    <t>Diagnostic Robotics Ltd</t>
  </si>
  <si>
    <t>F2 Capital Partners 3 LP</t>
  </si>
  <si>
    <t>F2 Capital Partners II, L.P.</t>
  </si>
  <si>
    <t>F2 Select I LP</t>
  </si>
  <si>
    <t>Orbimed Israel Partners II LP</t>
  </si>
  <si>
    <t>Panorays. Ltd (ISR)</t>
  </si>
  <si>
    <t>Pitango Venture Capital Fund VIII, L.P.</t>
  </si>
  <si>
    <t>Stage One Venture Capital Fund IV</t>
  </si>
  <si>
    <t>StageOne S.P.V R.S</t>
  </si>
  <si>
    <t>Vintage fund of funds ISRAEL V</t>
  </si>
  <si>
    <t>ריאליטי קרן השקעות בנדל"ן IV</t>
  </si>
  <si>
    <t>Cynet Security LTD (ISR)</t>
  </si>
  <si>
    <t>FIMI Israel Opportunity VII</t>
  </si>
  <si>
    <t>Fortissimo Capital Fund V L.P.</t>
  </si>
  <si>
    <t>Greenfield Partners II L.P</t>
  </si>
  <si>
    <t>Kedma Capital III</t>
  </si>
  <si>
    <t>Noy 4 Infrastructure and energy</t>
  </si>
  <si>
    <t>S.H. SKY 4 L.P</t>
  </si>
  <si>
    <t>TENE GROWTH CAPITAL IV</t>
  </si>
  <si>
    <t>Yesodot Gimmel</t>
  </si>
  <si>
    <t>Yesodot Senior Co Invest</t>
  </si>
  <si>
    <t>סה"כ קרנות השקעה בחו"ל</t>
  </si>
  <si>
    <t>83North FXV III, L.P.</t>
  </si>
  <si>
    <t>Andreessen Horowitz Fund VII, L.P.</t>
  </si>
  <si>
    <t>Andreessen Horowitz LSV Fund II, L.P.</t>
  </si>
  <si>
    <t>Horsley Bridge XII Ventures</t>
  </si>
  <si>
    <t>ISF III Overflow Fund L.P</t>
  </si>
  <si>
    <t>Israel Secondary fund III L.P</t>
  </si>
  <si>
    <t>Lightspeed Venture Partners Select IV, L.P.</t>
  </si>
  <si>
    <t>Lightspeed Venture Partners XIII, L.P.</t>
  </si>
  <si>
    <t>Pontifax (Israel) VI L.P.</t>
  </si>
  <si>
    <t>Strategic Investors Fund IX L.P</t>
  </si>
  <si>
    <t>Strategic Investors Fund VIII LP</t>
  </si>
  <si>
    <t>Strategic Investors Fund X</t>
  </si>
  <si>
    <t>Vintage Fund of Funds V ACCESS</t>
  </si>
  <si>
    <t>Vintage Fund of Funds VI Access</t>
  </si>
  <si>
    <t>Vintage Fund of Funds VII (Access) LP</t>
  </si>
  <si>
    <t>Zeev Opportunity Fund I</t>
  </si>
  <si>
    <t>Zeev Ventures VI, L.P.</t>
  </si>
  <si>
    <t>קרנות גידור</t>
  </si>
  <si>
    <t>ION TECH FEEDER FUND</t>
  </si>
  <si>
    <t>KYG4939W1188</t>
  </si>
  <si>
    <t>Blackstone Real Estate Partners IX.F L.P</t>
  </si>
  <si>
    <t>Brookfield SREP III F3</t>
  </si>
  <si>
    <t>Co Invest Antlia BSREP III</t>
  </si>
  <si>
    <t>Electra America Multifamily III</t>
  </si>
  <si>
    <t>Waterton Residential P V XIII</t>
  </si>
  <si>
    <t>Accelmed Partners II</t>
  </si>
  <si>
    <t>ACE IV*</t>
  </si>
  <si>
    <t>ACE V*</t>
  </si>
  <si>
    <t>ADLS</t>
  </si>
  <si>
    <t>Advent International GPE IX L.P</t>
  </si>
  <si>
    <t>Advent International GPE X B L.P</t>
  </si>
  <si>
    <t>AE Industrial Partners Fund II, LP</t>
  </si>
  <si>
    <t>Ambition HOLDINGS OFFSHORE LP</t>
  </si>
  <si>
    <t>AP IX Connect Holdings L.P</t>
  </si>
  <si>
    <t>APCS LP*</t>
  </si>
  <si>
    <t>Apollo Natural Resources Partners II LP</t>
  </si>
  <si>
    <t>Apollo Overseas Partners IX L.P</t>
  </si>
  <si>
    <t>ARCLIGHT AEP FEEDER FUND VII LLC</t>
  </si>
  <si>
    <t>ArcLight Fund VII AIV L.P</t>
  </si>
  <si>
    <t>Arcmont SLF II</t>
  </si>
  <si>
    <t>Ares Private Capital Solutions II*</t>
  </si>
  <si>
    <t>Artemis*</t>
  </si>
  <si>
    <t>Astorg VII</t>
  </si>
  <si>
    <t>Astorg VIII</t>
  </si>
  <si>
    <t>AT-BAY, Inc.</t>
  </si>
  <si>
    <t>Augury Inc.</t>
  </si>
  <si>
    <t>BCP V Brand Co Invest LP</t>
  </si>
  <si>
    <t>BCP V DEXKO CO INVEST LP</t>
  </si>
  <si>
    <t>Brookfield Capital Partners Fund VI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</si>
  <si>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</si>
  <si>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</si>
  <si>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</si>
  <si>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</si>
  <si>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</si>
  <si>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</si>
  <si>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</si>
  <si>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</si>
  <si>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Cheyne Real Estate Credit Holdings VII</t>
  </si>
  <si>
    <t>Clayton Dubilier &amp; Rice XI L.P</t>
  </si>
  <si>
    <t>CMPVIIC</t>
  </si>
  <si>
    <t>Concorde Co Invest L.P.</t>
  </si>
  <si>
    <t>Copenhagen Energy Transition</t>
  </si>
  <si>
    <t>Copenhagen Infrastructure III F2</t>
  </si>
  <si>
    <t>Copenhagen Infrastructure Partners IV F2</t>
  </si>
  <si>
    <t>Court Square IV</t>
  </si>
  <si>
    <t>CRECH V</t>
  </si>
  <si>
    <t>Crescent Direct Lending III</t>
  </si>
  <si>
    <t>CVC Capital partners VIII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</si>
  <si>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</si>
  <si>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</si>
  <si>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</si>
  <si>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</si>
  <si>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</si>
  <si>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</si>
  <si>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</si>
  <si>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</si>
  <si>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Elatec GmbH</t>
  </si>
  <si>
    <t>Euromoney*</t>
  </si>
  <si>
    <t>European Camping Group ECG*</t>
  </si>
  <si>
    <t>Francisco Partners VI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</si>
  <si>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</si>
  <si>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</si>
  <si>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</si>
  <si>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</si>
  <si>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</si>
  <si>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Girasol Investments S.A</t>
  </si>
  <si>
    <t>Global Infrastructure Partners Core C</t>
  </si>
  <si>
    <t>Global Infrastructure Partners IV L.P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</si>
  <si>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</si>
  <si>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</si>
  <si>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</si>
  <si>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</si>
  <si>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</si>
  <si>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Havea*</t>
  </si>
  <si>
    <t>ICG Real Estate Debt VI</t>
  </si>
  <si>
    <t>ICGLV</t>
  </si>
  <si>
    <t>IFM GLOBAL INFRASTRUCTURE C</t>
  </si>
  <si>
    <t>IK Small Cap Fund II No.1 SCSp</t>
  </si>
  <si>
    <t>Incline Equity Partners IV, L.P.</t>
  </si>
  <si>
    <t>InfraRed Infrastructure Fund V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</si>
  <si>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</si>
  <si>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</si>
  <si>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</si>
  <si>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</si>
  <si>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</si>
  <si>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</si>
  <si>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</si>
  <si>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</si>
  <si>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</si>
  <si>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</si>
  <si>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</si>
  <si>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</si>
  <si>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</si>
  <si>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</si>
  <si>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</si>
  <si>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</si>
  <si>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</t>
  </si>
  <si>
    <t>KKR THOR CO INVEST LP</t>
  </si>
  <si>
    <t>Klirmark III</t>
  </si>
  <si>
    <t>KSO</t>
  </si>
  <si>
    <t>Lightricks Ltd.</t>
  </si>
  <si>
    <t>LS POWER FUND IV F2</t>
  </si>
  <si>
    <t>Lytx, Inc.</t>
  </si>
  <si>
    <t>MCP V</t>
  </si>
  <si>
    <t>MediFox</t>
  </si>
  <si>
    <t>MIE III Co Investment Fund II S.L.P</t>
  </si>
  <si>
    <t>Minute Media Inc.</t>
  </si>
  <si>
    <t>Mirasol Co Invest Fund L.P</t>
  </si>
  <si>
    <t>MTDL</t>
  </si>
  <si>
    <t>Nirvana Holdings I LP</t>
  </si>
  <si>
    <t>Odevo*</t>
  </si>
  <si>
    <t>ORCC III</t>
  </si>
  <si>
    <t>Pamlico Capital IV, L.P.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</si>
  <si>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</si>
  <si>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</si>
  <si>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</si>
  <si>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</si>
  <si>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</si>
  <si>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</si>
  <si>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</si>
  <si>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</si>
  <si>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</si>
  <si>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</si>
  <si>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</si>
  <si>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</si>
  <si>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</si>
  <si>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</si>
  <si>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R Software Inc.</t>
  </si>
  <si>
    <t>SDP IV</t>
  </si>
  <si>
    <t>SDPIII</t>
  </si>
  <si>
    <t>SLF1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</si>
  <si>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</si>
  <si>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</si>
  <si>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</si>
  <si>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</si>
  <si>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</si>
  <si>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</si>
  <si>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</si>
  <si>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</si>
  <si>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</si>
  <si>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</si>
  <si>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Tikehau Direct Lending V</t>
  </si>
  <si>
    <t>TPG Asia VII L.P</t>
  </si>
  <si>
    <t>Trilantic Europe VI SCSp</t>
  </si>
  <si>
    <t>U.S. Anesthesia Partners Holdings, Inc.</t>
  </si>
  <si>
    <t>Warburg Pincus China II L.P</t>
  </si>
  <si>
    <t>Warburg Pincus China LP</t>
  </si>
  <si>
    <t>WestView Capital Partners IV, L.P.</t>
  </si>
  <si>
    <t>Whitehorse IV</t>
  </si>
  <si>
    <t>Whitehorse Liquidity Partners V</t>
  </si>
  <si>
    <t>WHLP Kennedy (A) LP</t>
  </si>
  <si>
    <t>Windjammer Senior Equity Fund V, L.P.</t>
  </si>
  <si>
    <t>WSREDII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</si>
  <si>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</si>
  <si>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</si>
  <si>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</si>
  <si>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</si>
  <si>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</si>
  <si>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אופציה על מניה לא סחירה Agritask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</si>
  <si>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</si>
  <si>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</si>
  <si>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</si>
  <si>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</si>
  <si>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</si>
  <si>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</si>
  <si>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</si>
  <si>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10000643</t>
  </si>
  <si>
    <t>10000540</t>
  </si>
  <si>
    <t>₪ / מט"ח</t>
  </si>
  <si>
    <t>+ILS/-USD 3.2984 12-06-23 (11) -566</t>
  </si>
  <si>
    <t>10002927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</si>
  <si>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</si>
  <si>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</si>
  <si>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</si>
  <si>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</si>
  <si>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</si>
  <si>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</si>
  <si>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</si>
  <si>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</si>
  <si>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3.326 12-06-23 (10) -578</t>
  </si>
  <si>
    <t>10002910</t>
  </si>
  <si>
    <t>+ILS/-USD 3.327 12-06-23 (12) -579</t>
  </si>
  <si>
    <t>10002914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</si>
  <si>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</si>
  <si>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</si>
  <si>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</si>
  <si>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</si>
  <si>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</si>
  <si>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</si>
  <si>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</si>
  <si>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</si>
  <si>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</si>
  <si>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</si>
  <si>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</si>
  <si>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</si>
  <si>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3.346 25-05-23 (10) -395</t>
  </si>
  <si>
    <t>10000171</t>
  </si>
  <si>
    <t>10003175</t>
  </si>
  <si>
    <t>+ILS/-USD 3.348 25-05-23 (11) -395</t>
  </si>
  <si>
    <t>10003177</t>
  </si>
  <si>
    <t>+ILS/-USD 3.3535 06-06-23 (94) -565</t>
  </si>
  <si>
    <t>10002883</t>
  </si>
  <si>
    <t>+ILS/-USD 3.354 06-06-23 (10) -570</t>
  </si>
  <si>
    <t>10002879</t>
  </si>
  <si>
    <t>+ILS/-USD 3.3554 15-05-23 (20) -546</t>
  </si>
  <si>
    <t>10003115</t>
  </si>
  <si>
    <t>+ILS/-USD 3.3585 08-06-23 (94) -245</t>
  </si>
  <si>
    <t>10003326</t>
  </si>
  <si>
    <t>+ILS/-USD 3.36 08-06-23 (11) -245</t>
  </si>
  <si>
    <t>10000661</t>
  </si>
  <si>
    <t>+ILS/-USD 3.3601 06-06-23 (11) -559</t>
  </si>
  <si>
    <t>10002881</t>
  </si>
  <si>
    <t>+ILS/-USD 3.3615 15-05-23 (11) -545</t>
  </si>
  <si>
    <t>10003113</t>
  </si>
  <si>
    <t>+ILS/-USD 3.363 08-06-23 (12) -247</t>
  </si>
  <si>
    <t>10003324</t>
  </si>
  <si>
    <t>10004604</t>
  </si>
  <si>
    <t>+ILS/-USD 3.37 23-05-23 (12) -505</t>
  </si>
  <si>
    <t>10003141</t>
  </si>
  <si>
    <t>+ILS/-USD 3.3701 23-05-23 (10) -499</t>
  </si>
  <si>
    <t>10000160</t>
  </si>
  <si>
    <t>+ILS/-USD 3.3702 23-05-23 (20) -498</t>
  </si>
  <si>
    <t>10003143</t>
  </si>
  <si>
    <t>+ILS/-USD 3.3704 30-05-23 (12) -396</t>
  </si>
  <si>
    <t>10003183</t>
  </si>
  <si>
    <t>+ILS/-USD 3.3733 23-05-23 (11) -497</t>
  </si>
  <si>
    <t>10003139</t>
  </si>
  <si>
    <t>+ILS/-USD 3.3736 19-10-23 (94) -435</t>
  </si>
  <si>
    <t>10003396</t>
  </si>
  <si>
    <t>+ILS/-USD 3.3767 19-10-23 (11) -433</t>
  </si>
  <si>
    <t>10003394</t>
  </si>
  <si>
    <t>10000673</t>
  </si>
  <si>
    <t>+ILS/-USD 3.3775 09-05-23 (11) -185</t>
  </si>
  <si>
    <t>10000655</t>
  </si>
  <si>
    <t>10003313</t>
  </si>
  <si>
    <t>+ILS/-USD 3.3801 23-05-23 (98) -499</t>
  </si>
  <si>
    <t>10003145</t>
  </si>
  <si>
    <t>+ILS/-USD 3.3906 31-05-23 (10) -424</t>
  </si>
  <si>
    <t>10003201</t>
  </si>
  <si>
    <t>+ILS/-USD 3.3913 16-05-23 (10) -527</t>
  </si>
  <si>
    <t>10003118</t>
  </si>
  <si>
    <t>+ILS/-USD 3.3915 18-10-23 (11) -455</t>
  </si>
  <si>
    <t>10000671</t>
  </si>
  <si>
    <t>10003389</t>
  </si>
  <si>
    <t>+ILS/-USD 3.3918 18-05-23 (10) -152</t>
  </si>
  <si>
    <t>10004606</t>
  </si>
  <si>
    <t>+ILS/-USD 3.393 07-06-23 (12) -445</t>
  </si>
  <si>
    <t>10003194</t>
  </si>
  <si>
    <t>+ILS/-USD 3.393 18-10-23 (12) -456</t>
  </si>
  <si>
    <t>10003391</t>
  </si>
  <si>
    <t>+ILS/-USD 3.3933 18-10-23 (10) -457</t>
  </si>
  <si>
    <t>10003387</t>
  </si>
  <si>
    <t>+ILS/-USD 3.3936 31-05-23 (11) -424</t>
  </si>
  <si>
    <t>10003203</t>
  </si>
  <si>
    <t>10000640</t>
  </si>
  <si>
    <t>+ILS/-USD 3.3945 23-10-23 (20) -455</t>
  </si>
  <si>
    <t>10003405</t>
  </si>
  <si>
    <t>+ILS/-USD 3.395 24-05-23 (12) -448</t>
  </si>
  <si>
    <t>10003157</t>
  </si>
  <si>
    <t>+ILS/-USD 3.3955 07-06-23 (11) -445</t>
  </si>
  <si>
    <t>10003192</t>
  </si>
  <si>
    <t>+ILS/-USD 3.396 30-05-23 (11) -410</t>
  </si>
  <si>
    <t>10003188</t>
  </si>
  <si>
    <t>10000638</t>
  </si>
  <si>
    <t>+ILS/-USD 3.397 23-10-23 (10) -455</t>
  </si>
  <si>
    <t>10003401</t>
  </si>
  <si>
    <t>+ILS/-USD 3.397 24-05-23 (10) -449</t>
  </si>
  <si>
    <t>10000162</t>
  </si>
  <si>
    <t>+ILS/-USD 3.397 30-05-23 (12) -410</t>
  </si>
  <si>
    <t>10003190</t>
  </si>
  <si>
    <t>+ILS/-USD 3.398 24-05-23 (11) -448</t>
  </si>
  <si>
    <t>10003155</t>
  </si>
  <si>
    <t>+ILS/-USD 3.3982 18-05-23 (10) -378</t>
  </si>
  <si>
    <t>10004595</t>
  </si>
  <si>
    <t>+ILS/-USD 3.4 16-05-23 (11) -528</t>
  </si>
  <si>
    <t>10003120</t>
  </si>
  <si>
    <t>+ILS/-USD 3.4 16-05-23 (12) -530</t>
  </si>
  <si>
    <t>10003122</t>
  </si>
  <si>
    <t>+ILS/-USD 3.4 23-10-23 (12) -457</t>
  </si>
  <si>
    <t>10003403</t>
  </si>
  <si>
    <t>+ILS/-USD 3.406 08-05-23 (10) -190</t>
  </si>
  <si>
    <t>10003300</t>
  </si>
  <si>
    <t>10000184</t>
  </si>
  <si>
    <t>+ILS/-USD 3.406 08-05-23 (11) -190</t>
  </si>
  <si>
    <t>10003302</t>
  </si>
  <si>
    <t>+ILS/-USD 3.406 08-05-23 (12) -190</t>
  </si>
  <si>
    <t>10003304</t>
  </si>
  <si>
    <t>+ILS/-USD 3.41 04-04-23 (94) -480</t>
  </si>
  <si>
    <t>10002972</t>
  </si>
  <si>
    <t>+ILS/-USD 3.41 08-05-23 (98) -190</t>
  </si>
  <si>
    <t>10003306</t>
  </si>
  <si>
    <t>+ILS/-USD 3.4138 04-04-23 (10) -482</t>
  </si>
  <si>
    <t>10000605</t>
  </si>
  <si>
    <t>10002968</t>
  </si>
  <si>
    <t>10000136</t>
  </si>
  <si>
    <t>+ILS/-USD 3.4148 17-05-23 (12) -552</t>
  </si>
  <si>
    <t>10003124</t>
  </si>
  <si>
    <t>+ILS/-USD 3.4169 04-04-23 (11) -481</t>
  </si>
  <si>
    <t>10000607</t>
  </si>
  <si>
    <t>10002970</t>
  </si>
  <si>
    <t>+ILS/-USD 3.419 18-05-23 (20) -570</t>
  </si>
  <si>
    <t>10000108</t>
  </si>
  <si>
    <t>10003127</t>
  </si>
  <si>
    <t>+ILS/-USD 3.42 17-05-23 (11) -540</t>
  </si>
  <si>
    <t>10000634</t>
  </si>
  <si>
    <t>+ILS/-USD 3.4215 18-05-23 (10) -565</t>
  </si>
  <si>
    <t>10004590</t>
  </si>
  <si>
    <t>+ILS/-USD 3.4215 24-04-23 (20) -500</t>
  </si>
  <si>
    <t>10003125</t>
  </si>
  <si>
    <t>+ILS/-USD 3.423 17-05-23 (10) -550</t>
  </si>
  <si>
    <t>10000106</t>
  </si>
  <si>
    <t>+ILS/-USD 3.4241 25-10-23 (20) -449</t>
  </si>
  <si>
    <t>10000112</t>
  </si>
  <si>
    <t>+ILS/-USD 3.4242 25-10-23 (10) -448</t>
  </si>
  <si>
    <t>10000199</t>
  </si>
  <si>
    <t>+ILS/-USD 3.4253 25-10-23 (11) -447</t>
  </si>
  <si>
    <t>10003415</t>
  </si>
  <si>
    <t>10000675</t>
  </si>
  <si>
    <t>+ILS/-USD 3.4289 24-10-23 (11) -451</t>
  </si>
  <si>
    <t>10003413</t>
  </si>
  <si>
    <t>+ILS/-USD 3.43 01-06-23 (12) -260</t>
  </si>
  <si>
    <t>10000653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</si>
  <si>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</si>
  <si>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</si>
  <si>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</si>
  <si>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</si>
  <si>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</si>
  <si>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</si>
  <si>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</si>
  <si>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</si>
  <si>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+ILS/-USD 3.433 01-06-23 (11) -260</t>
  </si>
  <si>
    <t>10000651</t>
  </si>
  <si>
    <t>+ILS/-USD 3.4335 16-10-23 (11) -465</t>
  </si>
  <si>
    <t>10003372</t>
  </si>
  <si>
    <t>+ILS/-USD 3.4336 16-10-23 (94) -464</t>
  </si>
  <si>
    <t>10003376</t>
  </si>
  <si>
    <t>+ILS/-USD 3.46 02-05-23 (12) -585</t>
  </si>
  <si>
    <t>10003002</t>
  </si>
  <si>
    <t>+ILS/-USD 3.4614 02-05-23 (10) -586</t>
  </si>
  <si>
    <t>10000140</t>
  </si>
  <si>
    <t>10000609</t>
  </si>
  <si>
    <t>+ILS/-USD 3.4614 02-05-23 (11) -586</t>
  </si>
  <si>
    <t>10003000</t>
  </si>
  <si>
    <t>+ILS/-USD 3.469 20-04-23 (10) -535</t>
  </si>
  <si>
    <t>10000104</t>
  </si>
  <si>
    <t>10000147</t>
  </si>
  <si>
    <t>+ILS/-USD 3.471 20-04-23 (11) -530</t>
  </si>
  <si>
    <t>10003066</t>
  </si>
  <si>
    <t>+ILS/-USD 3.478 30-10-23 (10) -430</t>
  </si>
  <si>
    <t>10004616</t>
  </si>
  <si>
    <t>+ILS/-USD 3.479 09-05-23 (11) -570</t>
  </si>
  <si>
    <t>10003068</t>
  </si>
  <si>
    <t>+ILS/-USD 3.48 03-05-23 (11) -595</t>
  </si>
  <si>
    <t>10000611</t>
  </si>
  <si>
    <t>+ILS/-USD 3.48 03-05-23 (20) -593</t>
  </si>
  <si>
    <t>10000613</t>
  </si>
  <si>
    <t>+ILS/-USD 3.48 08-05-23 (11) -575</t>
  </si>
  <si>
    <t>10000622</t>
  </si>
  <si>
    <t>10003064</t>
  </si>
  <si>
    <t>+ILS/-USD 3.481 13-06-23 (11) -720</t>
  </si>
  <si>
    <t>10003036</t>
  </si>
  <si>
    <t>+ILS/-USD 3.4829 24-04-23 (12) -541</t>
  </si>
  <si>
    <t>10003070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</si>
  <si>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</si>
  <si>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</si>
  <si>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</si>
  <si>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</si>
  <si>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</si>
  <si>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</si>
  <si>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</si>
  <si>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</si>
  <si>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</si>
  <si>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+ILS/-USD 3.49 19-04-23 (11) -571</t>
  </si>
  <si>
    <t>10000617</t>
  </si>
  <si>
    <t>10003016</t>
  </si>
  <si>
    <t>+ILS/-USD 3.491 26-10-23 (10) -483</t>
  </si>
  <si>
    <t>10003478</t>
  </si>
  <si>
    <t>10000681</t>
  </si>
  <si>
    <t>+ILS/-USD 3.4916 26-10-23 (98) -484</t>
  </si>
  <si>
    <t>10003476</t>
  </si>
  <si>
    <t>+ILS/-USD 3.4917 19-04-23 (93) -572</t>
  </si>
  <si>
    <t>10003018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</si>
  <si>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</si>
  <si>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</si>
  <si>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</si>
  <si>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</si>
  <si>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</si>
  <si>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</si>
  <si>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3.502 01-11-23 (12) -436</t>
  </si>
  <si>
    <t>10003490</t>
  </si>
  <si>
    <t>10004618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</si>
  <si>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</si>
  <si>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</si>
  <si>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</si>
  <si>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</si>
  <si>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</si>
  <si>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</si>
  <si>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</si>
  <si>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</si>
  <si>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</si>
  <si>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03-04-23 (10) -515</t>
  </si>
  <si>
    <t>10003080</t>
  </si>
  <si>
    <t>+ILS/-USD 3.52 03-04-23 (94) -520</t>
  </si>
  <si>
    <t>10003086</t>
  </si>
  <si>
    <t>+ILS/-USD 3.52 16-11-23 (12) -390</t>
  </si>
  <si>
    <t>10003597</t>
  </si>
  <si>
    <t>+ILS/-USD 3.5212 03-04-23 (11) -518</t>
  </si>
  <si>
    <t>10000624</t>
  </si>
  <si>
    <t>10003082</t>
  </si>
  <si>
    <t>+ILS/-USD 3.522 03-04-23 (94) -510</t>
  </si>
  <si>
    <t>10003084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</si>
  <si>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</si>
  <si>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</si>
  <si>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</si>
  <si>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</si>
  <si>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</si>
  <si>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</si>
  <si>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</si>
  <si>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</si>
  <si>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</si>
  <si>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</si>
  <si>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</si>
  <si>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10004634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</si>
  <si>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</si>
  <si>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</si>
  <si>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</si>
  <si>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</si>
  <si>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</si>
  <si>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</si>
  <si>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</si>
  <si>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</si>
  <si>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</si>
  <si>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</si>
  <si>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</si>
  <si>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</si>
  <si>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</si>
  <si>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</si>
  <si>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</si>
  <si>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</si>
  <si>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</si>
  <si>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</si>
  <si>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</si>
  <si>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</si>
  <si>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+ILS/-USD 3.572 14-12-23 (10) -460</t>
  </si>
  <si>
    <t>10003564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</si>
  <si>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</si>
  <si>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</si>
  <si>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</si>
  <si>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</si>
  <si>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</si>
  <si>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</si>
  <si>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</si>
  <si>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 30-10-23 (10) -380</t>
  </si>
  <si>
    <t>10004625</t>
  </si>
  <si>
    <t>+ILS/-USD 3.595 26-10-23 (11) -420</t>
  </si>
  <si>
    <t>10000693</t>
  </si>
  <si>
    <t>+ILS/-USD 3.6 06-09-23 (11) -337</t>
  </si>
  <si>
    <t>10000707</t>
  </si>
  <si>
    <t>+ILS/-USD 3.602 06-09-23 (10) -340</t>
  </si>
  <si>
    <t>10000705</t>
  </si>
  <si>
    <t>10000216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</si>
  <si>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</si>
  <si>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</si>
  <si>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</si>
  <si>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</si>
  <si>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</si>
  <si>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</si>
  <si>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</si>
  <si>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</si>
  <si>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</si>
  <si>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</si>
  <si>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</si>
  <si>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</si>
  <si>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</si>
  <si>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</si>
  <si>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</si>
  <si>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</si>
  <si>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+ILS/-USD 3.612902 07-11-23 (93) -443</t>
  </si>
  <si>
    <t>10000691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</si>
  <si>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</si>
  <si>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</si>
  <si>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</si>
  <si>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</si>
  <si>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</si>
  <si>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</si>
  <si>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</si>
  <si>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</si>
  <si>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</si>
  <si>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+ILS/-USD 3.617 16-11-23 (10) -390</t>
  </si>
  <si>
    <t>10000218</t>
  </si>
  <si>
    <t>10003587</t>
  </si>
  <si>
    <t>+ILS/-USD 3.625 07-11-23 (12) -463</t>
  </si>
  <si>
    <t>10003506</t>
  </si>
  <si>
    <t>+ILS/-USD 3.6325 19-04-23 (10) -75</t>
  </si>
  <si>
    <t>10003569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</si>
  <si>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</si>
  <si>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</si>
  <si>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</si>
  <si>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</si>
  <si>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</si>
  <si>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</si>
  <si>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</si>
  <si>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</si>
  <si>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</si>
  <si>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</si>
  <si>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3.4 25-05-23 (10) -160</t>
  </si>
  <si>
    <t>10000195</t>
  </si>
  <si>
    <t>+USD/-ILS 3.404 02-05-23 (10) -167</t>
  </si>
  <si>
    <t>10000192</t>
  </si>
  <si>
    <t>+USD/-ILS 3.4711 03-04-23 (11) -84</t>
  </si>
  <si>
    <t>10003382</t>
  </si>
  <si>
    <t>+USD/-ILS 3.4907 18-05-23 (10) -135</t>
  </si>
  <si>
    <t>10004613</t>
  </si>
  <si>
    <t>+USD/-ILS 3.5047 25-04-23 (10) -233</t>
  </si>
  <si>
    <t>10000501</t>
  </si>
  <si>
    <t>+USD/-ILS 3.5637 04-05-23 (11) -38</t>
  </si>
  <si>
    <t>10003606</t>
  </si>
  <si>
    <t>+USD/-ILS 3.5725 30-05-23 (12) -75</t>
  </si>
  <si>
    <t>10003608</t>
  </si>
  <si>
    <t>+USD/-ILS 3.58 17-05-23 (10) -90</t>
  </si>
  <si>
    <t>10000115</t>
  </si>
  <si>
    <t>+USD/-ILS 3.5805 09-05-23 (11) -45</t>
  </si>
  <si>
    <t>10003607</t>
  </si>
  <si>
    <t>+USD/-ILS 3.586 24-05-23 (10) -57</t>
  </si>
  <si>
    <t>10000221</t>
  </si>
  <si>
    <t>+USD/-ILS 3.5914 08-05-23 (10) -31</t>
  </si>
  <si>
    <t>10003609</t>
  </si>
  <si>
    <t>+USD/-ILS 3.614 04-04-23 (10) -20</t>
  </si>
  <si>
    <t>10000701</t>
  </si>
  <si>
    <t>+USD/-ILS 3.6142 17-05-23 (10) -133</t>
  </si>
  <si>
    <t>10000113</t>
  </si>
  <si>
    <t>+USD/-ILS 3.6356 03-04-23 (10) -29</t>
  </si>
  <si>
    <t>10003522</t>
  </si>
  <si>
    <t>+USD/-ILS 3.636 25-04-23 (10) -88</t>
  </si>
  <si>
    <t>10000503</t>
  </si>
  <si>
    <t>+USD/-ILS 3.6482 24-05-23 (12) -118</t>
  </si>
  <si>
    <t>10003514</t>
  </si>
  <si>
    <t>+USD/-ILS 3.6585 15-05-23 (11) -110</t>
  </si>
  <si>
    <t>10003513</t>
  </si>
  <si>
    <t>+USD/-ILS 3.665 02-05-23 (10) -80</t>
  </si>
  <si>
    <t>10000709</t>
  </si>
  <si>
    <t>+USD/-ILS 3.67 27-04-23 (11) -80</t>
  </si>
  <si>
    <t>10003504</t>
  </si>
  <si>
    <t>פורוורד ש"ח-מט"ח</t>
  </si>
  <si>
    <t>10003602</t>
  </si>
  <si>
    <t>10003604</t>
  </si>
  <si>
    <t>10000712</t>
  </si>
  <si>
    <t>+AUD/-USD 0.70018 24-07-23 (20) +38.8</t>
  </si>
  <si>
    <t>10003452</t>
  </si>
  <si>
    <t>+AUD/-USD 0.7006 24-07-23 (10) +39</t>
  </si>
  <si>
    <t>10003450</t>
  </si>
  <si>
    <t>+EUR/-USD 1.05385 05-04-23 (10) +98.5</t>
  </si>
  <si>
    <t>10003169</t>
  </si>
  <si>
    <t>+EUR/-USD 1.06517 07-08-23 (10) +86.7</t>
  </si>
  <si>
    <t>10000505</t>
  </si>
  <si>
    <t>+EUR/-USD 1.06855 17-04-23 (10) +72.5</t>
  </si>
  <si>
    <t>10004601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</si>
  <si>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</si>
  <si>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</si>
  <si>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</si>
  <si>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</si>
  <si>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</si>
  <si>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</si>
  <si>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</si>
  <si>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</si>
  <si>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</si>
  <si>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</si>
  <si>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</si>
  <si>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</si>
  <si>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</si>
  <si>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</si>
  <si>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0.7006 24-07-23 (10) +39</t>
  </si>
  <si>
    <t>10004611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</si>
  <si>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</si>
  <si>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</si>
  <si>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</si>
  <si>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</si>
  <si>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</si>
  <si>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</si>
  <si>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0.9841 05-04-23 (12) +131</t>
  </si>
  <si>
    <t>10004580</t>
  </si>
  <si>
    <t>+USD/-EUR 0.985 27-04-23 (10) +143</t>
  </si>
  <si>
    <t>10002998</t>
  </si>
  <si>
    <t>+USD/-EUR 0.99315 27-04-23 (10) +146.5</t>
  </si>
  <si>
    <t>10003024</t>
  </si>
  <si>
    <t>+USD/-EUR 1.00485 27-04-23 (12) +158.5</t>
  </si>
  <si>
    <t>10002901</t>
  </si>
  <si>
    <t>+USD/-EUR 1.0053 27-04-23 (10) +159</t>
  </si>
  <si>
    <t>10002899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</si>
  <si>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</si>
  <si>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</si>
  <si>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</si>
  <si>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</si>
  <si>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</si>
  <si>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</si>
  <si>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</si>
  <si>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</si>
  <si>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1.03077 05-04-23 (10) +207.7</t>
  </si>
  <si>
    <t>10004552</t>
  </si>
  <si>
    <t>+USD/-EUR 1.03077 05-04-23 (12) +207.7</t>
  </si>
  <si>
    <t>10004554</t>
  </si>
  <si>
    <t>+USD/-EUR 1.0349 17-04-23 (10) +204</t>
  </si>
  <si>
    <t>10004559</t>
  </si>
  <si>
    <t>10002800</t>
  </si>
  <si>
    <t>+USD/-EUR 1.0354 17-04-23 (12) +204</t>
  </si>
  <si>
    <t>10002802</t>
  </si>
  <si>
    <t>+USD/-EUR 1.05098 05-04-23 (12) +112.8</t>
  </si>
  <si>
    <t>10004588</t>
  </si>
  <si>
    <t>+USD/-EUR 1.0512 05-04-23 (11) +187</t>
  </si>
  <si>
    <t>10002847</t>
  </si>
  <si>
    <t>+USD/-EUR 1.05365 11-05-23 (12) +136.5</t>
  </si>
  <si>
    <t>10003109</t>
  </si>
  <si>
    <t>10004586</t>
  </si>
  <si>
    <t>+USD/-EUR 1.0542 11-05-23 (11) +137</t>
  </si>
  <si>
    <t>10003107</t>
  </si>
  <si>
    <t>+USD/-EUR 1.05455 11-05-23 (10) +136.5</t>
  </si>
  <si>
    <t>10000157</t>
  </si>
  <si>
    <t>10003105</t>
  </si>
  <si>
    <t>+USD/-EUR 1.06128 05-04-23 (10) +92.8</t>
  </si>
  <si>
    <t>10003197</t>
  </si>
  <si>
    <t>+USD/-EUR 1.0638 26-06-23 (10) +72</t>
  </si>
  <si>
    <t>10003512</t>
  </si>
  <si>
    <t>+USD/-EUR 1.0669 17-04-23 (10) +99</t>
  </si>
  <si>
    <t>10003208</t>
  </si>
  <si>
    <t>+USD/-EUR 1.06825 27-04-23 (10) +112.5</t>
  </si>
  <si>
    <t>10003179</t>
  </si>
  <si>
    <t>+USD/-EUR 1.06964 05-06-23 (10) +131.4</t>
  </si>
  <si>
    <t>10003211</t>
  </si>
  <si>
    <t>+USD/-EUR 1.07013 05-06-23 (20) +131.3</t>
  </si>
  <si>
    <t>10003213</t>
  </si>
  <si>
    <t>+USD/-EUR 1.07095 26-06-23 (10) +73.5</t>
  </si>
  <si>
    <t>10003495</t>
  </si>
  <si>
    <t>+USD/-EUR 1.07155 24-07-23 (10) +82.5</t>
  </si>
  <si>
    <t>10003530</t>
  </si>
  <si>
    <t>10004623</t>
  </si>
  <si>
    <t>+USD/-EUR 1.07155 24-07-23 (20) +82.5</t>
  </si>
  <si>
    <t>10003534</t>
  </si>
  <si>
    <t>+USD/-EUR 1.07162 24-07-23 (12) +82.2</t>
  </si>
  <si>
    <t>10003532</t>
  </si>
  <si>
    <t>+USD/-EUR 1.07275 26-06-23 (12) +75.5</t>
  </si>
  <si>
    <t>10004621</t>
  </si>
  <si>
    <t>+USD/-EUR 1.0736 24-07-23 (10) +82</t>
  </si>
  <si>
    <t>10003552</t>
  </si>
  <si>
    <t>+USD/-EUR 1.0754 05-06-23 (10) +130</t>
  </si>
  <si>
    <t>10003226</t>
  </si>
  <si>
    <t>+USD/-EUR 1.07568 26-06-23 (10) +79.8</t>
  </si>
  <si>
    <t>10000203</t>
  </si>
  <si>
    <t>10003435</t>
  </si>
  <si>
    <t>+USD/-EUR 1.075945 26-06-23 (12) +79.45</t>
  </si>
  <si>
    <t>10004609</t>
  </si>
  <si>
    <t>+USD/-EUR 1.079875 14-08-23 (12) +82.75</t>
  </si>
  <si>
    <t>10003583</t>
  </si>
  <si>
    <t>10004631</t>
  </si>
  <si>
    <t>+USD/-EUR 1.0805 14-08-23 (20) +83</t>
  </si>
  <si>
    <t>10003585</t>
  </si>
  <si>
    <t>+USD/-EUR 1.0808 14-08-23 (10) +83</t>
  </si>
  <si>
    <t>10004629</t>
  </si>
  <si>
    <t>10003581</t>
  </si>
  <si>
    <t>+USD/-EUR 1.0921 26-06-23 (12) +55</t>
  </si>
  <si>
    <t>10004636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</si>
  <si>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</si>
  <si>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</si>
  <si>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</si>
  <si>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</si>
  <si>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</si>
  <si>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</si>
  <si>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1.21695 10-07-23 (12) +39.5</t>
  </si>
  <si>
    <t>10003427</t>
  </si>
  <si>
    <t>+USD/-GBP 1.21697 10-07-23 (10) +39.7</t>
  </si>
  <si>
    <t>10003423</t>
  </si>
  <si>
    <t>+USD/-GBP 1.21735 22-05-23 (10) +53.5</t>
  </si>
  <si>
    <t>10004591</t>
  </si>
  <si>
    <t>+USD/-GBP 1.21748 10-07-23 (11) +39.8</t>
  </si>
  <si>
    <t>10003425</t>
  </si>
  <si>
    <t>+USD/-GBP 1.21817 18-04-23 (12) +76.7</t>
  </si>
  <si>
    <t>10002835</t>
  </si>
  <si>
    <t>+USD/-GBP 1.21942 18-04-23 (10) +76.2</t>
  </si>
  <si>
    <t>10002833</t>
  </si>
  <si>
    <t>+USD/-GBP 1.24205 22-05-23 (11) +48.5</t>
  </si>
  <si>
    <t>10003218</t>
  </si>
  <si>
    <t>+USD/-GBP 1.24474 18-04-23 (11) +39.4</t>
  </si>
  <si>
    <t>10003215</t>
  </si>
  <si>
    <t>NIKKEI 225 TOTAL RETURN</t>
  </si>
  <si>
    <t>10003228</t>
  </si>
  <si>
    <t>SPNASEUT INDX</t>
  </si>
  <si>
    <t>10003094</t>
  </si>
  <si>
    <t>SPTR</t>
  </si>
  <si>
    <t>10003491</t>
  </si>
  <si>
    <t>10002622</t>
  </si>
  <si>
    <t>10002854</t>
  </si>
  <si>
    <t>SZCOMP</t>
  </si>
  <si>
    <t>10003335</t>
  </si>
  <si>
    <t>TOPIX TOTAL RETURN INDEX JPY</t>
  </si>
  <si>
    <t>10002629</t>
  </si>
  <si>
    <t>10003492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</si>
  <si>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</si>
  <si>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</si>
  <si>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</si>
  <si>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</si>
  <si>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</si>
  <si>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</si>
  <si>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</si>
  <si>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30111000</t>
  </si>
  <si>
    <t>30011000</t>
  </si>
  <si>
    <t>בנק הפועלים בע"מ</t>
  </si>
  <si>
    <t>30012000</t>
  </si>
  <si>
    <t>בנק לאומי לישראל בע"מ</t>
  </si>
  <si>
    <t>34810000</t>
  </si>
  <si>
    <t>34110000</t>
  </si>
  <si>
    <t>בנק מזרחי טפחות בע"מ</t>
  </si>
  <si>
    <t>30120000</t>
  </si>
  <si>
    <t>יו בנק</t>
  </si>
  <si>
    <t>30026000</t>
  </si>
  <si>
    <t>32011000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</si>
  <si>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</si>
  <si>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</si>
  <si>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</si>
  <si>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</si>
  <si>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</si>
  <si>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</si>
  <si>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</si>
  <si>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</si>
  <si>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31012000</t>
  </si>
  <si>
    <t>32610000</t>
  </si>
  <si>
    <t>34510000</t>
  </si>
  <si>
    <t>30310000</t>
  </si>
  <si>
    <t>32010000</t>
  </si>
  <si>
    <t>33810000</t>
  </si>
  <si>
    <t>31110000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</si>
  <si>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</si>
  <si>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</si>
  <si>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</si>
  <si>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</si>
  <si>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</si>
  <si>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</si>
  <si>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</si>
  <si>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</si>
  <si>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</si>
  <si>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</si>
  <si>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34020000</t>
  </si>
  <si>
    <t>31220000</t>
  </si>
  <si>
    <t>30820000</t>
  </si>
  <si>
    <t>34520000</t>
  </si>
  <si>
    <t>31120000</t>
  </si>
  <si>
    <t>31726000</t>
  </si>
  <si>
    <t>JP MORGAN</t>
  </si>
  <si>
    <t>32085000</t>
  </si>
  <si>
    <t>A-</t>
  </si>
  <si>
    <t>S&amp;P</t>
  </si>
  <si>
    <t>30385000</t>
  </si>
  <si>
    <t>דירוג פנימי</t>
  </si>
  <si>
    <t>לא</t>
  </si>
  <si>
    <t>339500312</t>
  </si>
  <si>
    <t>AA</t>
  </si>
  <si>
    <t>339500056</t>
  </si>
  <si>
    <t>339500024</t>
  </si>
  <si>
    <t>339500256</t>
  </si>
  <si>
    <t>הלוואות לקרן יוזמה - מדד מחירים לצרכן0891</t>
  </si>
  <si>
    <t>333360213</t>
  </si>
  <si>
    <t>339500308</t>
  </si>
  <si>
    <t>339500311</t>
  </si>
  <si>
    <t>339500310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</si>
  <si>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</si>
  <si>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</si>
  <si>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</si>
  <si>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</si>
  <si>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</si>
  <si>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</si>
  <si>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</si>
  <si>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</si>
  <si>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</si>
  <si>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</si>
  <si>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</si>
  <si>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</si>
  <si>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</si>
  <si>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</si>
  <si>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</si>
  <si>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</si>
  <si>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</si>
  <si>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</si>
  <si>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</si>
  <si>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</si>
  <si>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</si>
  <si>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</si>
  <si>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</si>
  <si>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</si>
  <si>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</si>
  <si>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</si>
  <si>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</si>
  <si>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</si>
  <si>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</si>
  <si>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</si>
  <si>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</si>
  <si>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</si>
  <si>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</si>
  <si>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</si>
  <si>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</si>
  <si>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</si>
  <si>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</si>
  <si>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</si>
  <si>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</si>
  <si>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</si>
  <si>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</si>
  <si>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</si>
  <si>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</si>
  <si>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</si>
  <si>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</si>
  <si>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</si>
  <si>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</si>
  <si>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</si>
  <si>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</si>
  <si>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</si>
  <si>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</si>
  <si>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</si>
  <si>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</si>
  <si>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</si>
  <si>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</si>
  <si>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</si>
  <si>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</si>
  <si>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</si>
  <si>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</si>
  <si>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</si>
  <si>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</si>
  <si>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</si>
  <si>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</si>
  <si>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</si>
  <si>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</si>
  <si>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</si>
  <si>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</si>
  <si>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</si>
  <si>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</si>
  <si>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</si>
  <si>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</si>
  <si>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</si>
  <si>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</si>
  <si>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</si>
  <si>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</si>
  <si>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A+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</si>
  <si>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</si>
  <si>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</si>
  <si>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</si>
  <si>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</si>
  <si>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</si>
  <si>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</si>
  <si>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</si>
  <si>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</si>
  <si>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</si>
  <si>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</si>
  <si>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</si>
  <si>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</si>
  <si>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</si>
  <si>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</si>
  <si>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</si>
  <si>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</si>
  <si>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</si>
  <si>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</si>
  <si>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</si>
  <si>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</si>
  <si>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</si>
  <si>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</si>
  <si>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</si>
  <si>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</si>
  <si>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</si>
  <si>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</si>
  <si>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</si>
  <si>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</si>
  <si>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</si>
  <si>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</si>
  <si>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</si>
  <si>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</si>
  <si>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</si>
  <si>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</si>
  <si>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</si>
  <si>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</si>
  <si>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</si>
  <si>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</si>
  <si>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</si>
  <si>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</si>
  <si>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</si>
  <si>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</si>
  <si>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</si>
  <si>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</si>
  <si>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</si>
  <si>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</si>
  <si>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</si>
  <si>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</si>
  <si>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</si>
  <si>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</si>
  <si>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</si>
  <si>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</si>
  <si>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</si>
  <si>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</si>
  <si>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</si>
  <si>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</si>
  <si>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</si>
  <si>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</si>
  <si>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</si>
  <si>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</si>
  <si>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</si>
  <si>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84666734</t>
  </si>
  <si>
    <t>A</t>
  </si>
  <si>
    <t>455954</t>
  </si>
  <si>
    <t>90000104</t>
  </si>
  <si>
    <t>84666735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</si>
  <si>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</si>
  <si>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</si>
  <si>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</si>
  <si>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</si>
  <si>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</si>
  <si>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</si>
  <si>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</si>
  <si>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</si>
  <si>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</si>
  <si>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</si>
  <si>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</si>
  <si>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</si>
  <si>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</si>
  <si>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</si>
  <si>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</si>
  <si>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</si>
  <si>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</si>
  <si>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</si>
  <si>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</si>
  <si>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</si>
  <si>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</si>
  <si>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</si>
  <si>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</si>
  <si>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</si>
  <si>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</si>
  <si>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</si>
  <si>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</si>
  <si>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</si>
  <si>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</si>
  <si>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</si>
  <si>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</si>
  <si>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</si>
  <si>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</si>
  <si>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</si>
  <si>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</si>
  <si>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</si>
  <si>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TELECOMMUNICATION SERVICES</t>
  </si>
  <si>
    <t>BBB-</t>
  </si>
  <si>
    <t>FITCH</t>
  </si>
  <si>
    <t>508309</t>
  </si>
  <si>
    <t>464740</t>
  </si>
  <si>
    <t>Other</t>
  </si>
  <si>
    <t>469140</t>
  </si>
  <si>
    <t>475042</t>
  </si>
  <si>
    <t>95004024</t>
  </si>
  <si>
    <t>נדלן פאואר סנטר נכסים</t>
  </si>
  <si>
    <t>השכרה</t>
  </si>
  <si>
    <t>א.ת. פולג, נתניה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</si>
  <si>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</si>
  <si>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</si>
  <si>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</si>
  <si>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</si>
  <si>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</si>
  <si>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</si>
  <si>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</si>
  <si>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</si>
  <si>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</si>
  <si>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Greenfield Partners Panorays LP</t>
  </si>
  <si>
    <t>Greenfield Cobra Investments L.P</t>
  </si>
  <si>
    <t>QUMRA OPPORTUNITY FUND I</t>
  </si>
  <si>
    <t>Qumra MS LP Minute Media</t>
  </si>
  <si>
    <t>ARES EUROPEAN CREDIT INVESTMENTS VIII (M) L.P.</t>
  </si>
  <si>
    <t>Arkin Bio Ventures II</t>
  </si>
  <si>
    <t>Fortissimo Capital Fund V</t>
  </si>
  <si>
    <t>Fortissimo Partners VI</t>
  </si>
  <si>
    <t>Greenfield Partners II, L.P</t>
  </si>
  <si>
    <t>Kedma Capital Partners III</t>
  </si>
  <si>
    <t>Noy 4 Infrastructure and energy investments l.p</t>
  </si>
  <si>
    <t>Orbimed Israel Partners II</t>
  </si>
  <si>
    <t>Reality Real Estate Investment Fund 4</t>
  </si>
  <si>
    <t>Stage One IV Annex Fund L.P</t>
  </si>
  <si>
    <t>Stage One S.P.V R.S</t>
  </si>
  <si>
    <t>Stage One Venture Capital Fund IV L.P</t>
  </si>
  <si>
    <t>StageOne S.P.V D.R</t>
  </si>
  <si>
    <t>Tene Growth Capital IV</t>
  </si>
  <si>
    <t>Vintage Investment Partners Fund of Funds V (Israel), L.P</t>
  </si>
  <si>
    <t>Vintage Migdal Co-Investment II</t>
  </si>
  <si>
    <t>Yesodot C Senior Co-Investment</t>
  </si>
  <si>
    <t>Accelmed Partners II, L.P</t>
  </si>
  <si>
    <t>Advent International GPE IX-B</t>
  </si>
  <si>
    <t>Advent International GPE X-B L.P</t>
  </si>
  <si>
    <t>Apollo Investment Fund IX</t>
  </si>
  <si>
    <t>Arclight Energy Partners Fund VII L.P</t>
  </si>
  <si>
    <t>Ares Capital Europe IV</t>
  </si>
  <si>
    <t>Ares Capital Europe V</t>
  </si>
  <si>
    <t>Ares Private Credit Solutions</t>
  </si>
  <si>
    <t>Ares Private Credit Solutions II</t>
  </si>
  <si>
    <t>Audax Direct Lending Solutions</t>
  </si>
  <si>
    <t>BCP V Brand Co-Invest LP</t>
  </si>
  <si>
    <t>BCP V DEXKO CO-INVEST LP</t>
  </si>
  <si>
    <t>Bessemer Venture Partners XII Institutional L.P</t>
  </si>
  <si>
    <t>Blackstone Real Estate Partners IX</t>
  </si>
  <si>
    <t>Bluebay Senior Loan Fund I</t>
  </si>
  <si>
    <t>Brookfield HSO Co-Invest L.P</t>
  </si>
  <si>
    <t>Brookfield Strategic Real Estate Partners III</t>
  </si>
  <si>
    <t>BSREP III Forest City Co-Invest</t>
  </si>
  <si>
    <t>BVP Forge Institutional L.P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</si>
  <si>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</si>
  <si>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</si>
  <si>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</si>
  <si>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</si>
  <si>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</si>
  <si>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Copenhagen Infrastructure Partners IV</t>
  </si>
  <si>
    <t>Court Square Capital Partners IV</t>
  </si>
  <si>
    <t>Crescent Direct Lending II</t>
  </si>
  <si>
    <t>Crescent Mezzanine VII</t>
  </si>
  <si>
    <t>EC 1 ADLS co-inv</t>
  </si>
  <si>
    <t>EC 2 ADLS co-inv</t>
  </si>
  <si>
    <t>EC 3 ADLS co-inv</t>
  </si>
  <si>
    <t>EC 4 ADLS co-inv</t>
  </si>
  <si>
    <t>EC 5 ADLS co-inv</t>
  </si>
  <si>
    <t>EC 6 ADLS co-inv</t>
  </si>
  <si>
    <t>Francisco Partners VII</t>
  </si>
  <si>
    <t>GIP Capital Solutions II Luxemburg Co-Investment Fund SCSP, L.P.</t>
  </si>
  <si>
    <t>GIP Capital Solutions II SCSp, L.P</t>
  </si>
  <si>
    <t>GIP CAPS II Panther Co-Investment L.P</t>
  </si>
  <si>
    <t>GIP CAPS II REX Co-Investment Fund L.P</t>
  </si>
  <si>
    <t>GIP OAK CO-INVEST L.P</t>
  </si>
  <si>
    <t>GIP Spectrum Fund (Parallel), L.P</t>
  </si>
  <si>
    <t>GIP Spectrum Mayberry Fund</t>
  </si>
  <si>
    <t>GIP Spectrum Saavi Fund</t>
  </si>
  <si>
    <t>Global Infrastructure Partners Core C L.P</t>
  </si>
  <si>
    <t>Global Infrastructure Partners IV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</si>
  <si>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</si>
  <si>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</si>
  <si>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</si>
  <si>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</si>
  <si>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</si>
  <si>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</si>
  <si>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</si>
  <si>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</si>
  <si>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</si>
  <si>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</si>
  <si>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</si>
  <si>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</si>
  <si>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</si>
  <si>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</si>
  <si>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</si>
  <si>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</si>
  <si>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</si>
  <si>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</si>
  <si>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Klirmark Opportunity Fund IV</t>
  </si>
  <si>
    <t>Klirmark Opportunity III</t>
  </si>
  <si>
    <t>LS Power Fund IV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</si>
  <si>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</si>
  <si>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</si>
  <si>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</si>
  <si>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</si>
  <si>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</si>
  <si>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</si>
  <si>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</si>
  <si>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</si>
  <si>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</si>
  <si>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</si>
  <si>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</si>
  <si>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Senior Loan Fund II (EUR) SLP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</si>
  <si>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</si>
  <si>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</si>
  <si>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</si>
  <si>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</si>
  <si>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</si>
  <si>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</si>
  <si>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</si>
  <si>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Vintage Fund of Funds VI (Access, LP)</t>
  </si>
  <si>
    <t>Vintage Investment Partners Fund of Funds V (Access), L.P</t>
  </si>
  <si>
    <t>Walton Street Real Estate Debt Fund II</t>
  </si>
  <si>
    <t>Warburg Pincus China-Southeast Asia II, L.P</t>
  </si>
  <si>
    <t>Waterton Residential Property Venture XIII</t>
  </si>
  <si>
    <t>Whitehorse Liquidity Partners IV</t>
  </si>
  <si>
    <t>גורם 171</t>
  </si>
  <si>
    <t>גורם 155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</si>
  <si>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</si>
  <si>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</si>
  <si>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</si>
  <si>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</si>
  <si>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</si>
  <si>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</si>
  <si>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</si>
  <si>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</si>
  <si>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167</t>
  </si>
  <si>
    <t>גורם 168</t>
  </si>
  <si>
    <t>גורם 184</t>
  </si>
  <si>
    <t>גורם 176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</si>
  <si>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</si>
  <si>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</si>
  <si>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</si>
  <si>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</si>
  <si>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</si>
  <si>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</si>
  <si>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</si>
  <si>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</si>
  <si>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</si>
  <si>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</si>
  <si>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</si>
  <si>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</si>
  <si>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</si>
  <si>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</si>
  <si>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</si>
  <si>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</si>
  <si>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</si>
  <si>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</si>
  <si>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</si>
  <si>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</si>
  <si>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</si>
  <si>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</si>
  <si>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</si>
  <si>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</si>
  <si>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</si>
  <si>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</si>
  <si>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</si>
  <si>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</si>
  <si>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</si>
  <si>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</si>
  <si>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</si>
  <si>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</si>
  <si>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</si>
  <si>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</si>
  <si>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</si>
  <si>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</si>
  <si>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</si>
  <si>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</si>
  <si>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</si>
  <si>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</si>
  <si>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</si>
  <si>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</si>
  <si>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</si>
  <si>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</si>
  <si>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</si>
  <si>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</si>
  <si>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</si>
  <si>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</si>
  <si>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</si>
  <si>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</si>
  <si>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</si>
  <si>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</si>
  <si>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</si>
  <si>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</si>
  <si>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</si>
  <si>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</si>
  <si>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</si>
  <si>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</si>
  <si>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</si>
  <si>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</si>
  <si>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</si>
  <si>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</si>
  <si>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</si>
  <si>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</si>
  <si>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</si>
  <si>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</si>
  <si>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</si>
  <si>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</si>
  <si>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</si>
  <si>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</si>
  <si>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</si>
  <si>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</si>
  <si>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</si>
  <si>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</si>
  <si>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</si>
  <si>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</si>
  <si>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</si>
  <si>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</si>
  <si>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</si>
  <si>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</si>
  <si>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</si>
  <si>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157</t>
  </si>
  <si>
    <t>עמית א'</t>
  </si>
  <si>
    <t>עמית ב'</t>
  </si>
  <si>
    <t>עמית ג'</t>
  </si>
  <si>
    <t>עמית ד'</t>
  </si>
  <si>
    <t>עמית ה'</t>
  </si>
  <si>
    <t>עמית ו'</t>
  </si>
  <si>
    <t>עמית ז'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</si>
</sst>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57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6" fillId="0" borderId="27" xfId="13" applyFont="1" applyFill="1" applyBorder="1" applyAlignment="1">
      <alignment horizontal="right"/>
    </xf>
    <xf numFmtId="10" fontId="6" fillId="0" borderId="27" xfId="14" applyNumberFormat="1" applyFont="1" applyFill="1" applyBorder="1" applyAlignment="1">
      <alignment horizontal="center"/>
    </xf>
    <xf numFmtId="2" fontId="6" fillId="0" borderId="27" xfId="7" applyNumberFormat="1" applyFont="1" applyFill="1" applyBorder="1" applyAlignment="1">
      <alignment horizontal="right"/>
    </xf>
    <xf numFmtId="167" fontId="6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7" applyFont="1" applyFill="1" applyAlignment="1">
      <alignment horizontal="center"/>
    </xf>
    <xf numFmtId="0" fontId="27" fillId="0" borderId="23" xfId="0" applyFont="1" applyFill="1" applyBorder="1" applyAlignment="1">
      <alignment horizontal="right"/>
    </xf>
    <xf numFmtId="49" fontId="27" fillId="0" borderId="23" xfId="0" applyNumberFormat="1" applyFont="1" applyFill="1" applyBorder="1" applyAlignment="1">
      <alignment horizontal="right"/>
    </xf>
    <xf numFmtId="166" fontId="27" fillId="0" borderId="23" xfId="0" applyNumberFormat="1" applyFont="1" applyFill="1" applyBorder="1" applyAlignment="1">
      <alignment horizontal="right"/>
    </xf>
    <xf numFmtId="4" fontId="27" fillId="0" borderId="23" xfId="0" applyNumberFormat="1" applyFont="1" applyFill="1" applyBorder="1" applyAlignment="1">
      <alignment horizontal="right"/>
    </xf>
    <xf numFmtId="10" fontId="27" fillId="0" borderId="23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right" indent="1"/>
    </xf>
    <xf numFmtId="0" fontId="27" fillId="0" borderId="0" xfId="0" applyFont="1" applyFill="1" applyAlignment="1">
      <alignment horizontal="right"/>
    </xf>
    <xf numFmtId="49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 horizontal="right"/>
    </xf>
    <xf numFmtId="10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28" fillId="0" borderId="0" xfId="0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14" fontId="27" fillId="0" borderId="0" xfId="0" applyNumberFormat="1" applyFont="1" applyFill="1" applyAlignment="1">
      <alignment horizontal="right"/>
    </xf>
    <xf numFmtId="2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8" fillId="0" borderId="0" xfId="0" applyFont="1" applyFill="1" applyAlignment="1">
      <alignment horizontal="center"/>
    </xf>
    <xf numFmtId="0" fontId="30" fillId="0" borderId="0" xfId="0" applyFont="1" applyFill="1"/>
    <xf numFmtId="2" fontId="30" fillId="0" borderId="0" xfId="0" applyNumberFormat="1" applyFont="1" applyFill="1"/>
    <xf numFmtId="10" fontId="30" fillId="0" borderId="0" xfId="14" applyNumberFormat="1" applyFont="1" applyFill="1"/>
    <xf numFmtId="0" fontId="29" fillId="0" borderId="0" xfId="0" applyFont="1" applyFill="1" applyAlignment="1">
      <alignment horizontal="right" readingOrder="2"/>
    </xf>
    <xf numFmtId="14" fontId="27" fillId="0" borderId="23" xfId="0" applyNumberFormat="1" applyFont="1" applyFill="1" applyBorder="1" applyAlignment="1">
      <alignment horizontal="right"/>
    </xf>
    <xf numFmtId="2" fontId="27" fillId="0" borderId="23" xfId="0" applyNumberFormat="1" applyFont="1" applyFill="1" applyBorder="1" applyAlignment="1">
      <alignment horizontal="right"/>
    </xf>
    <xf numFmtId="0" fontId="26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7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49" fontId="26" fillId="0" borderId="0" xfId="16" applyNumberFormat="1" applyFont="1" applyFill="1" applyAlignment="1">
      <alignment horizontal="right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4" fontId="26" fillId="0" borderId="0" xfId="16" applyNumberFormat="1" applyFont="1" applyFill="1" applyAlignment="1">
      <alignment horizontal="right"/>
    </xf>
    <xf numFmtId="10" fontId="0" fillId="0" borderId="0" xfId="0" applyNumberFormat="1" applyFill="1"/>
    <xf numFmtId="2" fontId="26" fillId="0" borderId="0" xfId="16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26" fillId="0" borderId="0" xfId="16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0" fontId="27" fillId="0" borderId="0" xfId="14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/>
    </xf>
    <xf numFmtId="10" fontId="32" fillId="0" borderId="0" xfId="0" applyNumberFormat="1" applyFont="1" applyFill="1" applyAlignment="1">
      <alignment horizontal="right"/>
    </xf>
    <xf numFmtId="0" fontId="27" fillId="0" borderId="0" xfId="0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 indent="1"/>
    </xf>
    <xf numFmtId="14" fontId="27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3"/>
    </xf>
    <xf numFmtId="4" fontId="26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right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6" fillId="0" borderId="0" xfId="0" applyFont="1" applyFill="1" applyAlignment="1">
      <alignment horizontal="right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</cellXfs>
  <cellStyles count="17">
    <cellStyle name="Comma" xfId="13" builtinId="3"/>
    <cellStyle name="Comma 2" xfId="1" xr:uid="{00000000-0005-0000-0000-000000000000}"/>
    <cellStyle name="Comma 3" xfId="15" xr:uid="{A982AD75-DC91-4A4B-B0B6-E7A14F0CA9EB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2 2" xfId="16" xr:uid="{C0FA1E3C-0482-4A97-A964-24FE3EAA6524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H19" sqref="H19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144</v>
      </c>
      <c r="C1" s="46" t="s" vm="1">
        <v>225</v>
      </c>
    </row>
    <row r="2" spans="1:4">
      <c r="B2" s="46" t="s">
        <v>143</v>
      </c>
      <c r="C2" s="46" t="s">
        <v>226</v>
      </c>
    </row>
    <row r="3" spans="1:4">
      <c r="B3" s="46" t="s">
        <v>145</v>
      </c>
      <c r="C3" s="46" t="s">
        <v>227</v>
      </c>
    </row>
    <row r="4" spans="1:4">
      <c r="B4" s="46" t="s">
        <v>146</v>
      </c>
      <c r="C4" s="46">
        <v>414</v>
      </c>
    </row>
    <row r="6" spans="1:4" ht="26.25" customHeight="1">
      <c r="B6" s="142" t="s">
        <v>157</v>
      </c>
      <c r="C6" s="143"/>
      <c r="D6" s="144"/>
    </row>
    <row r="7" spans="1:4" s="9" customFormat="1">
      <c r="B7" s="21"/>
      <c r="C7" s="22" t="s">
        <v>109</v>
      </c>
      <c r="D7" s="23" t="s">
        <v>107</v>
      </c>
    </row>
    <row r="8" spans="1:4" s="9" customFormat="1">
      <c r="B8" s="21"/>
      <c r="C8" s="24" t="s">
        <v>205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156</v>
      </c>
      <c r="C10" s="68">
        <f>C11+C12+C23+C33+C35+C37</f>
        <v>1969730.921902728</v>
      </c>
      <c r="D10" s="69">
        <f>C10/$C$42</f>
        <v>1</v>
      </c>
    </row>
    <row r="11" spans="1:4">
      <c r="A11" s="42" t="s">
        <v>123</v>
      </c>
      <c r="B11" s="27" t="s">
        <v>158</v>
      </c>
      <c r="C11" s="68">
        <f>מזומנים!J10</f>
        <v>115510.133234579</v>
      </c>
      <c r="D11" s="69">
        <f t="shared" ref="D11:D13" si="0">C11/$C$42</f>
        <v>5.86425952652447E-2</v>
      </c>
    </row>
    <row r="12" spans="1:4">
      <c r="B12" s="27" t="s">
        <v>159</v>
      </c>
      <c r="C12" s="68">
        <f>SUM(C13:C21)</f>
        <v>789980.12249014992</v>
      </c>
      <c r="D12" s="69">
        <f t="shared" si="0"/>
        <v>0.40105991823849829</v>
      </c>
    </row>
    <row r="13" spans="1:4">
      <c r="A13" s="44" t="s">
        <v>123</v>
      </c>
      <c r="B13" s="28" t="s">
        <v>68</v>
      </c>
      <c r="C13" s="68" vm="2">
        <v>439005.97269580298</v>
      </c>
      <c r="D13" s="69">
        <f t="shared" si="0"/>
        <v>0.22287611359206888</v>
      </c>
    </row>
    <row r="14" spans="1:4">
      <c r="A14" s="44" t="s">
        <v>123</v>
      </c>
      <c r="B14" s="28" t="s">
        <v>69</v>
      </c>
      <c r="C14" s="68" t="s" vm="3">
        <v>2426</v>
      </c>
      <c r="D14" s="69" t="s" vm="4">
        <v>2426</v>
      </c>
    </row>
    <row r="15" spans="1:4">
      <c r="A15" s="44" t="s">
        <v>123</v>
      </c>
      <c r="B15" s="28" t="s">
        <v>70</v>
      </c>
      <c r="C15" s="68">
        <f>'אג"ח קונצרני'!R11</f>
        <v>105547.14492235894</v>
      </c>
      <c r="D15" s="69">
        <f t="shared" ref="D15:D38" si="1">C15/$C$42</f>
        <v>5.3584549924414103E-2</v>
      </c>
    </row>
    <row r="16" spans="1:4">
      <c r="A16" s="44" t="s">
        <v>123</v>
      </c>
      <c r="B16" s="28" t="s">
        <v>71</v>
      </c>
      <c r="C16" s="68">
        <f>מניות!L11</f>
        <v>115596.77118139301</v>
      </c>
      <c r="D16" s="69">
        <f t="shared" si="1"/>
        <v>5.868657992622079E-2</v>
      </c>
    </row>
    <row r="17" spans="1:4">
      <c r="A17" s="44" t="s">
        <v>123</v>
      </c>
      <c r="B17" s="28" t="s">
        <v>218</v>
      </c>
      <c r="C17" s="68" vm="5">
        <v>119001.880605472</v>
      </c>
      <c r="D17" s="69">
        <f t="shared" si="1"/>
        <v>6.0415297989289886E-2</v>
      </c>
    </row>
    <row r="18" spans="1:4">
      <c r="A18" s="44" t="s">
        <v>123</v>
      </c>
      <c r="B18" s="28" t="s">
        <v>72</v>
      </c>
      <c r="C18" s="68" vm="6">
        <v>6454.4330951099982</v>
      </c>
      <c r="D18" s="69">
        <f t="shared" si="1"/>
        <v>3.2768095496389532E-3</v>
      </c>
    </row>
    <row r="19" spans="1:4">
      <c r="A19" s="44" t="s">
        <v>123</v>
      </c>
      <c r="B19" s="28" t="s">
        <v>73</v>
      </c>
      <c r="C19" s="68" vm="7">
        <v>22.151603771999998</v>
      </c>
      <c r="D19" s="69">
        <f t="shared" si="1"/>
        <v>1.1246004987626386E-5</v>
      </c>
    </row>
    <row r="20" spans="1:4">
      <c r="A20" s="44" t="s">
        <v>123</v>
      </c>
      <c r="B20" s="28" t="s">
        <v>74</v>
      </c>
      <c r="C20" s="68" vm="8">
        <v>13.35718443600001</v>
      </c>
      <c r="D20" s="69">
        <f t="shared" si="1"/>
        <v>6.7812229007895084E-6</v>
      </c>
    </row>
    <row r="21" spans="1:4">
      <c r="A21" s="44" t="s">
        <v>123</v>
      </c>
      <c r="B21" s="28" t="s">
        <v>75</v>
      </c>
      <c r="C21" s="68" vm="9">
        <v>4338.411201805</v>
      </c>
      <c r="D21" s="69">
        <f t="shared" si="1"/>
        <v>2.2025400289772397E-3</v>
      </c>
    </row>
    <row r="22" spans="1:4">
      <c r="A22" s="44" t="s">
        <v>123</v>
      </c>
      <c r="B22" s="28" t="s">
        <v>76</v>
      </c>
      <c r="C22" s="68" t="s" vm="10">
        <v>2426</v>
      </c>
      <c r="D22" s="69" t="s" vm="11">
        <v>2426</v>
      </c>
    </row>
    <row r="23" spans="1:4">
      <c r="B23" s="27" t="s">
        <v>160</v>
      </c>
      <c r="C23" s="68" vm="12">
        <v>986954.12569943932</v>
      </c>
      <c r="D23" s="69">
        <f t="shared" si="1"/>
        <v>0.50106038074787274</v>
      </c>
    </row>
    <row r="24" spans="1:4">
      <c r="A24" s="44" t="s">
        <v>123</v>
      </c>
      <c r="B24" s="28" t="s">
        <v>77</v>
      </c>
      <c r="C24" s="68" vm="13">
        <v>780672.84350000031</v>
      </c>
      <c r="D24" s="69">
        <f t="shared" si="1"/>
        <v>0.39633476573839999</v>
      </c>
    </row>
    <row r="25" spans="1:4">
      <c r="A25" s="44" t="s">
        <v>123</v>
      </c>
      <c r="B25" s="28" t="s">
        <v>78</v>
      </c>
      <c r="C25" s="68" t="s" vm="14">
        <v>2426</v>
      </c>
      <c r="D25" s="69" t="s" vm="15">
        <v>2426</v>
      </c>
    </row>
    <row r="26" spans="1:4">
      <c r="A26" s="44" t="s">
        <v>123</v>
      </c>
      <c r="B26" s="28" t="s">
        <v>70</v>
      </c>
      <c r="C26" s="68" vm="16">
        <v>11390.87125358</v>
      </c>
      <c r="D26" s="69">
        <f t="shared" si="1"/>
        <v>5.7829580309256678E-3</v>
      </c>
    </row>
    <row r="27" spans="1:4">
      <c r="A27" s="44" t="s">
        <v>123</v>
      </c>
      <c r="B27" s="28" t="s">
        <v>79</v>
      </c>
      <c r="C27" s="68" vm="17">
        <v>2933.3205194939992</v>
      </c>
      <c r="D27" s="69">
        <f t="shared" si="1"/>
        <v>1.4891985940193595E-3</v>
      </c>
    </row>
    <row r="28" spans="1:4">
      <c r="A28" s="44" t="s">
        <v>123</v>
      </c>
      <c r="B28" s="28" t="s">
        <v>80</v>
      </c>
      <c r="C28" s="68" vm="18">
        <v>199739.44724814699</v>
      </c>
      <c r="D28" s="69">
        <f t="shared" si="1"/>
        <v>0.10140443297463286</v>
      </c>
    </row>
    <row r="29" spans="1:4">
      <c r="A29" s="44" t="s">
        <v>123</v>
      </c>
      <c r="B29" s="28" t="s">
        <v>81</v>
      </c>
      <c r="C29" s="68" vm="19">
        <v>1.6853781489999999</v>
      </c>
      <c r="D29" s="69">
        <f t="shared" si="1"/>
        <v>8.5563877292028906E-7</v>
      </c>
    </row>
    <row r="30" spans="1:4">
      <c r="A30" s="44" t="s">
        <v>123</v>
      </c>
      <c r="B30" s="28" t="s">
        <v>183</v>
      </c>
      <c r="C30" s="68" t="s" vm="20">
        <v>2426</v>
      </c>
      <c r="D30" s="69" t="s" vm="21">
        <v>2426</v>
      </c>
    </row>
    <row r="31" spans="1:4">
      <c r="A31" s="44" t="s">
        <v>123</v>
      </c>
      <c r="B31" s="28" t="s">
        <v>104</v>
      </c>
      <c r="C31" s="68" vm="22">
        <v>-7784.0421999309992</v>
      </c>
      <c r="D31" s="69">
        <f t="shared" si="1"/>
        <v>-3.9518302288780345E-3</v>
      </c>
    </row>
    <row r="32" spans="1:4">
      <c r="A32" s="44" t="s">
        <v>123</v>
      </c>
      <c r="B32" s="28" t="s">
        <v>82</v>
      </c>
      <c r="C32" s="68" t="s" vm="23">
        <v>2426</v>
      </c>
      <c r="D32" s="69" t="s" vm="24">
        <v>2426</v>
      </c>
    </row>
    <row r="33" spans="1:4">
      <c r="A33" s="44" t="s">
        <v>123</v>
      </c>
      <c r="B33" s="27" t="s">
        <v>161</v>
      </c>
      <c r="C33" s="68">
        <f>הלוואות!P10</f>
        <v>74481.517406947998</v>
      </c>
      <c r="D33" s="69">
        <f t="shared" si="1"/>
        <v>3.7813041659009984E-2</v>
      </c>
    </row>
    <row r="34" spans="1:4">
      <c r="A34" s="44" t="s">
        <v>123</v>
      </c>
      <c r="B34" s="27" t="s">
        <v>162</v>
      </c>
      <c r="C34" s="68" t="s" vm="25">
        <v>2426</v>
      </c>
      <c r="D34" s="69" t="s" vm="26">
        <v>2426</v>
      </c>
    </row>
    <row r="35" spans="1:4">
      <c r="A35" s="44" t="s">
        <v>123</v>
      </c>
      <c r="B35" s="27" t="s">
        <v>163</v>
      </c>
      <c r="C35" s="68" vm="27">
        <v>2882.5004199999998</v>
      </c>
      <c r="D35" s="69">
        <f t="shared" si="1"/>
        <v>1.4633980651608755E-3</v>
      </c>
    </row>
    <row r="36" spans="1:4">
      <c r="A36" s="44" t="s">
        <v>123</v>
      </c>
      <c r="B36" s="45" t="s">
        <v>164</v>
      </c>
      <c r="C36" s="68" t="s" vm="28">
        <v>2426</v>
      </c>
      <c r="D36" s="69" t="s" vm="29">
        <v>2426</v>
      </c>
    </row>
    <row r="37" spans="1:4">
      <c r="A37" s="44" t="s">
        <v>123</v>
      </c>
      <c r="B37" s="27" t="s">
        <v>165</v>
      </c>
      <c r="C37" s="68">
        <f>'השקעות אחרות '!I10</f>
        <v>-77.477348387999996</v>
      </c>
      <c r="D37" s="69">
        <f t="shared" si="1"/>
        <v>-3.933397578647856E-5</v>
      </c>
    </row>
    <row r="38" spans="1:4">
      <c r="A38" s="44"/>
      <c r="B38" s="55" t="s">
        <v>167</v>
      </c>
      <c r="C38" s="68">
        <v>0</v>
      </c>
      <c r="D38" s="69">
        <f t="shared" si="1"/>
        <v>0</v>
      </c>
    </row>
    <row r="39" spans="1:4">
      <c r="A39" s="44" t="s">
        <v>123</v>
      </c>
      <c r="B39" s="56" t="s">
        <v>168</v>
      </c>
      <c r="C39" s="68" t="s" vm="30">
        <v>2426</v>
      </c>
      <c r="D39" s="69" t="s" vm="31">
        <v>2426</v>
      </c>
    </row>
    <row r="40" spans="1:4">
      <c r="A40" s="44" t="s">
        <v>123</v>
      </c>
      <c r="B40" s="56" t="s">
        <v>203</v>
      </c>
      <c r="C40" s="68" t="s" vm="32">
        <v>2426</v>
      </c>
      <c r="D40" s="69" t="s" vm="33">
        <v>2426</v>
      </c>
    </row>
    <row r="41" spans="1:4">
      <c r="A41" s="44" t="s">
        <v>123</v>
      </c>
      <c r="B41" s="56" t="s">
        <v>169</v>
      </c>
      <c r="C41" s="68" t="s" vm="34">
        <v>2426</v>
      </c>
      <c r="D41" s="69" t="s" vm="35">
        <v>2426</v>
      </c>
    </row>
    <row r="42" spans="1:4">
      <c r="B42" s="56" t="s">
        <v>83</v>
      </c>
      <c r="C42" s="68">
        <f>C10</f>
        <v>1969730.921902728</v>
      </c>
      <c r="D42" s="69" vm="36">
        <v>1.0000002836881923</v>
      </c>
    </row>
    <row r="43" spans="1:4">
      <c r="A43" s="44" t="s">
        <v>123</v>
      </c>
      <c r="B43" s="56" t="s">
        <v>166</v>
      </c>
      <c r="C43" s="68">
        <f>'יתרת התחייבות להשקעה'!C10</f>
        <v>96479.908985955117</v>
      </c>
      <c r="D43" s="69"/>
    </row>
    <row r="44" spans="1:4">
      <c r="B44" s="5" t="s">
        <v>108</v>
      </c>
    </row>
    <row r="45" spans="1:4">
      <c r="C45" s="62" t="s">
        <v>151</v>
      </c>
      <c r="D45" s="34" t="s">
        <v>103</v>
      </c>
    </row>
    <row r="46" spans="1:4">
      <c r="C46" s="63" t="s">
        <v>0</v>
      </c>
      <c r="D46" s="23" t="s">
        <v>1</v>
      </c>
    </row>
    <row r="47" spans="1:4">
      <c r="C47" s="70" t="s">
        <v>134</v>
      </c>
      <c r="D47" s="71" vm="37">
        <v>2.4159000000000002</v>
      </c>
    </row>
    <row r="48" spans="1:4">
      <c r="C48" s="70" t="s">
        <v>141</v>
      </c>
      <c r="D48" s="71">
        <v>0.71320062343401669</v>
      </c>
    </row>
    <row r="49" spans="2:4">
      <c r="C49" s="70" t="s">
        <v>138</v>
      </c>
      <c r="D49" s="71" vm="38">
        <v>2.6667000000000001</v>
      </c>
    </row>
    <row r="50" spans="2:4">
      <c r="B50" s="11"/>
      <c r="C50" s="70" t="s">
        <v>2427</v>
      </c>
      <c r="D50" s="71" vm="39">
        <v>3.9455</v>
      </c>
    </row>
    <row r="51" spans="2:4">
      <c r="C51" s="70" t="s">
        <v>132</v>
      </c>
      <c r="D51" s="71" vm="40">
        <v>3.9321999999999999</v>
      </c>
    </row>
    <row r="52" spans="2:4">
      <c r="C52" s="70" t="s">
        <v>133</v>
      </c>
      <c r="D52" s="71" vm="41">
        <v>4.4672000000000001</v>
      </c>
    </row>
    <row r="53" spans="2:4">
      <c r="C53" s="70" t="s">
        <v>135</v>
      </c>
      <c r="D53" s="71">
        <v>0.46051542057860612</v>
      </c>
    </row>
    <row r="54" spans="2:4">
      <c r="C54" s="70" t="s">
        <v>139</v>
      </c>
      <c r="D54" s="71">
        <v>2.7067999999999998E-2</v>
      </c>
    </row>
    <row r="55" spans="2:4">
      <c r="C55" s="70" t="s">
        <v>140</v>
      </c>
      <c r="D55" s="71">
        <v>0.20053698423440919</v>
      </c>
    </row>
    <row r="56" spans="2:4">
      <c r="C56" s="70" t="s">
        <v>137</v>
      </c>
      <c r="D56" s="71" vm="42">
        <v>0.52790000000000004</v>
      </c>
    </row>
    <row r="57" spans="2:4">
      <c r="C57" s="70" t="s">
        <v>2428</v>
      </c>
      <c r="D57" s="71">
        <v>2.260821</v>
      </c>
    </row>
    <row r="58" spans="2:4">
      <c r="C58" s="70" t="s">
        <v>136</v>
      </c>
      <c r="D58" s="71" vm="43">
        <v>0.34910000000000002</v>
      </c>
    </row>
    <row r="59" spans="2:4">
      <c r="C59" s="70" t="s">
        <v>130</v>
      </c>
      <c r="D59" s="71" vm="44">
        <v>3.6150000000000002</v>
      </c>
    </row>
    <row r="60" spans="2:4">
      <c r="C60" s="70" t="s">
        <v>142</v>
      </c>
      <c r="D60" s="71" vm="45">
        <v>0.2029</v>
      </c>
    </row>
    <row r="61" spans="2:4">
      <c r="C61" s="70" t="s">
        <v>2429</v>
      </c>
      <c r="D61" s="71" vm="46">
        <v>0.34649999999999997</v>
      </c>
    </row>
    <row r="62" spans="2:4">
      <c r="C62" s="70" t="s">
        <v>2430</v>
      </c>
      <c r="D62" s="71">
        <v>4.6569268405166807E-2</v>
      </c>
    </row>
    <row r="63" spans="2:4">
      <c r="C63" s="70" t="s">
        <v>2431</v>
      </c>
      <c r="D63" s="71">
        <v>0.52591762806057873</v>
      </c>
    </row>
    <row r="64" spans="2:4">
      <c r="C64" s="70" t="s">
        <v>131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31.28515625" style="2" bestFit="1" customWidth="1"/>
    <col min="4" max="4" width="6.42578125" style="2" bestFit="1" customWidth="1"/>
    <col min="5" max="5" width="6.140625" style="2" bestFit="1" customWidth="1"/>
    <col min="6" max="6" width="9" style="1" bestFit="1" customWidth="1"/>
    <col min="7" max="7" width="8.140625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10.28515625" style="1" bestFit="1" customWidth="1"/>
    <col min="12" max="12" width="8.42578125" style="1" bestFit="1" customWidth="1"/>
    <col min="13" max="16384" width="9.140625" style="1"/>
  </cols>
  <sheetData>
    <row r="1" spans="2:13">
      <c r="B1" s="46" t="s">
        <v>144</v>
      </c>
      <c r="C1" s="46" t="s" vm="1">
        <v>225</v>
      </c>
    </row>
    <row r="2" spans="2:13">
      <c r="B2" s="46" t="s">
        <v>143</v>
      </c>
      <c r="C2" s="46" t="s">
        <v>226</v>
      </c>
    </row>
    <row r="3" spans="2:13">
      <c r="B3" s="46" t="s">
        <v>145</v>
      </c>
      <c r="C3" s="46" t="s">
        <v>227</v>
      </c>
    </row>
    <row r="4" spans="2:13">
      <c r="B4" s="46" t="s">
        <v>146</v>
      </c>
      <c r="C4" s="46">
        <v>414</v>
      </c>
    </row>
    <row r="6" spans="2:13" ht="26.25" customHeight="1">
      <c r="B6" s="145" t="s">
        <v>171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2:13" ht="26.25" customHeight="1">
      <c r="B7" s="145" t="s">
        <v>93</v>
      </c>
      <c r="C7" s="146"/>
      <c r="D7" s="146"/>
      <c r="E7" s="146"/>
      <c r="F7" s="146"/>
      <c r="G7" s="146"/>
      <c r="H7" s="146"/>
      <c r="I7" s="146"/>
      <c r="J7" s="146"/>
      <c r="K7" s="146"/>
      <c r="L7" s="147"/>
      <c r="M7" s="3"/>
    </row>
    <row r="8" spans="2:13" s="3" customFormat="1" ht="78.75">
      <c r="B8" s="21" t="s">
        <v>114</v>
      </c>
      <c r="C8" s="29" t="s">
        <v>44</v>
      </c>
      <c r="D8" s="29" t="s">
        <v>117</v>
      </c>
      <c r="E8" s="29" t="s">
        <v>64</v>
      </c>
      <c r="F8" s="29" t="s">
        <v>101</v>
      </c>
      <c r="G8" s="29" t="s">
        <v>202</v>
      </c>
      <c r="H8" s="29" t="s">
        <v>201</v>
      </c>
      <c r="I8" s="29" t="s">
        <v>61</v>
      </c>
      <c r="J8" s="29" t="s">
        <v>58</v>
      </c>
      <c r="K8" s="29" t="s">
        <v>147</v>
      </c>
      <c r="L8" s="30" t="s">
        <v>149</v>
      </c>
    </row>
    <row r="9" spans="2:13" s="3" customFormat="1">
      <c r="B9" s="14"/>
      <c r="C9" s="29"/>
      <c r="D9" s="29"/>
      <c r="E9" s="29"/>
      <c r="F9" s="29"/>
      <c r="G9" s="15" t="s">
        <v>209</v>
      </c>
      <c r="H9" s="15"/>
      <c r="I9" s="15" t="s">
        <v>205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0" t="s">
        <v>49</v>
      </c>
      <c r="C11" s="80"/>
      <c r="D11" s="81"/>
      <c r="E11" s="81"/>
      <c r="F11" s="81"/>
      <c r="G11" s="83"/>
      <c r="H11" s="100"/>
      <c r="I11" s="83">
        <v>13.35718443600001</v>
      </c>
      <c r="J11" s="84"/>
      <c r="K11" s="84">
        <f>IFERROR(I11/$I$11,0)</f>
        <v>1</v>
      </c>
      <c r="L11" s="84">
        <f>I11/'סכום נכסי הקרן'!$C$42</f>
        <v>6.7812229007895084E-6</v>
      </c>
    </row>
    <row r="12" spans="2:13">
      <c r="B12" s="113" t="s">
        <v>195</v>
      </c>
      <c r="C12" s="87"/>
      <c r="D12" s="88"/>
      <c r="E12" s="88"/>
      <c r="F12" s="88"/>
      <c r="G12" s="90"/>
      <c r="H12" s="98"/>
      <c r="I12" s="90">
        <v>56.344035123000026</v>
      </c>
      <c r="J12" s="91"/>
      <c r="K12" s="91">
        <f t="shared" ref="K12:K24" si="0">IFERROR(I12/$I$11,0)</f>
        <v>4.2182568783839454</v>
      </c>
      <c r="L12" s="91">
        <f>I12/'סכום נכסי הקרן'!$C$42</f>
        <v>2.8604940145110077E-5</v>
      </c>
    </row>
    <row r="13" spans="2:13">
      <c r="B13" s="85" t="s">
        <v>189</v>
      </c>
      <c r="C13" s="80"/>
      <c r="D13" s="81"/>
      <c r="E13" s="81"/>
      <c r="F13" s="81"/>
      <c r="G13" s="83"/>
      <c r="H13" s="100"/>
      <c r="I13" s="83">
        <v>56.344035123000026</v>
      </c>
      <c r="J13" s="84"/>
      <c r="K13" s="84">
        <f t="shared" si="0"/>
        <v>4.2182568783839454</v>
      </c>
      <c r="L13" s="84">
        <f>I13/'סכום נכסי הקרן'!$C$42</f>
        <v>2.8604940145110077E-5</v>
      </c>
    </row>
    <row r="14" spans="2:13">
      <c r="B14" s="86" t="s">
        <v>1384</v>
      </c>
      <c r="C14" s="87" t="s">
        <v>1385</v>
      </c>
      <c r="D14" s="88" t="s">
        <v>118</v>
      </c>
      <c r="E14" s="88" t="s">
        <v>482</v>
      </c>
      <c r="F14" s="88" t="s">
        <v>131</v>
      </c>
      <c r="G14" s="90">
        <v>6.6299019999999995</v>
      </c>
      <c r="H14" s="98">
        <v>731000</v>
      </c>
      <c r="I14" s="90">
        <v>48.464586727000004</v>
      </c>
      <c r="J14" s="91"/>
      <c r="K14" s="91">
        <f t="shared" si="0"/>
        <v>3.6283534871600067</v>
      </c>
      <c r="L14" s="91">
        <f>I14/'סכום נכסי הקרן'!$C$42</f>
        <v>2.4604673759288911E-5</v>
      </c>
    </row>
    <row r="15" spans="2:13">
      <c r="B15" s="86" t="s">
        <v>1386</v>
      </c>
      <c r="C15" s="87" t="s">
        <v>1387</v>
      </c>
      <c r="D15" s="88" t="s">
        <v>118</v>
      </c>
      <c r="E15" s="88" t="s">
        <v>482</v>
      </c>
      <c r="F15" s="88" t="s">
        <v>131</v>
      </c>
      <c r="G15" s="90">
        <v>-6.6299019999999995</v>
      </c>
      <c r="H15" s="98">
        <v>1906900</v>
      </c>
      <c r="I15" s="90">
        <v>-126.425609342</v>
      </c>
      <c r="J15" s="91"/>
      <c r="K15" s="91">
        <f t="shared" si="0"/>
        <v>-9.4649894180737881</v>
      </c>
      <c r="L15" s="91">
        <f>I15/'סכום נכסי הקרן'!$C$42</f>
        <v>-6.4184202997572332E-5</v>
      </c>
    </row>
    <row r="16" spans="2:13">
      <c r="B16" s="86" t="s">
        <v>1388</v>
      </c>
      <c r="C16" s="87" t="s">
        <v>1389</v>
      </c>
      <c r="D16" s="88" t="s">
        <v>118</v>
      </c>
      <c r="E16" s="88" t="s">
        <v>482</v>
      </c>
      <c r="F16" s="88" t="s">
        <v>131</v>
      </c>
      <c r="G16" s="90">
        <v>60.964619999999996</v>
      </c>
      <c r="H16" s="98">
        <v>220300</v>
      </c>
      <c r="I16" s="90">
        <v>134.30505786000001</v>
      </c>
      <c r="J16" s="91"/>
      <c r="K16" s="91">
        <f t="shared" si="0"/>
        <v>10.054892818431387</v>
      </c>
      <c r="L16" s="91">
        <f>I16/'סכום נכסי הקרן'!$C$42</f>
        <v>6.8184469445330885E-5</v>
      </c>
    </row>
    <row r="17" spans="2:12">
      <c r="B17" s="86" t="s">
        <v>1390</v>
      </c>
      <c r="C17" s="87" t="s">
        <v>1391</v>
      </c>
      <c r="D17" s="88" t="s">
        <v>118</v>
      </c>
      <c r="E17" s="88" t="s">
        <v>482</v>
      </c>
      <c r="F17" s="88" t="s">
        <v>131</v>
      </c>
      <c r="G17" s="90">
        <v>-60.964619999999996</v>
      </c>
      <c r="H17" s="98">
        <v>0.01</v>
      </c>
      <c r="I17" s="90">
        <v>-1.2200000000000001E-7</v>
      </c>
      <c r="J17" s="91"/>
      <c r="K17" s="91">
        <f t="shared" si="0"/>
        <v>-9.1336614078029871E-9</v>
      </c>
      <c r="L17" s="91">
        <f>I17/'סכום נכסי הקרן'!$C$42</f>
        <v>-6.193739390665096E-14</v>
      </c>
    </row>
    <row r="18" spans="2:12">
      <c r="B18" s="92"/>
      <c r="C18" s="87"/>
      <c r="D18" s="87"/>
      <c r="E18" s="87"/>
      <c r="F18" s="87"/>
      <c r="G18" s="90"/>
      <c r="H18" s="98"/>
      <c r="I18" s="87"/>
      <c r="J18" s="87"/>
      <c r="K18" s="91"/>
      <c r="L18" s="87"/>
    </row>
    <row r="19" spans="2:12">
      <c r="B19" s="113" t="s">
        <v>194</v>
      </c>
      <c r="C19" s="87"/>
      <c r="D19" s="88"/>
      <c r="E19" s="88"/>
      <c r="F19" s="88"/>
      <c r="G19" s="90"/>
      <c r="H19" s="98"/>
      <c r="I19" s="90">
        <v>-42.986850687</v>
      </c>
      <c r="J19" s="91"/>
      <c r="K19" s="91">
        <f t="shared" si="0"/>
        <v>-3.2182568783839445</v>
      </c>
      <c r="L19" s="91">
        <f>I19/'סכום נכסי הקרן'!$C$42</f>
        <v>-2.1823717244320561E-5</v>
      </c>
    </row>
    <row r="20" spans="2:12">
      <c r="B20" s="85" t="s">
        <v>189</v>
      </c>
      <c r="C20" s="80"/>
      <c r="D20" s="81"/>
      <c r="E20" s="81"/>
      <c r="F20" s="81"/>
      <c r="G20" s="83"/>
      <c r="H20" s="100"/>
      <c r="I20" s="83">
        <v>-42.986850687</v>
      </c>
      <c r="J20" s="84"/>
      <c r="K20" s="84">
        <f t="shared" si="0"/>
        <v>-3.2182568783839445</v>
      </c>
      <c r="L20" s="84">
        <f>I20/'סכום נכסי הקרן'!$C$42</f>
        <v>-2.1823717244320561E-5</v>
      </c>
    </row>
    <row r="21" spans="2:12">
      <c r="B21" s="86" t="s">
        <v>1392</v>
      </c>
      <c r="C21" s="87" t="s">
        <v>1393</v>
      </c>
      <c r="D21" s="88" t="s">
        <v>26</v>
      </c>
      <c r="E21" s="88" t="s">
        <v>482</v>
      </c>
      <c r="F21" s="88" t="s">
        <v>132</v>
      </c>
      <c r="G21" s="90">
        <v>59.901426000000001</v>
      </c>
      <c r="H21" s="98">
        <v>60</v>
      </c>
      <c r="I21" s="90">
        <v>7.0663316190000005</v>
      </c>
      <c r="J21" s="91"/>
      <c r="K21" s="91">
        <f t="shared" si="0"/>
        <v>0.52902852789506805</v>
      </c>
      <c r="L21" s="91">
        <f>I21/'סכום נכסי הקרן'!$C$42</f>
        <v>3.5874603685329969E-6</v>
      </c>
    </row>
    <row r="22" spans="2:12">
      <c r="B22" s="86" t="s">
        <v>1394</v>
      </c>
      <c r="C22" s="87" t="s">
        <v>1395</v>
      </c>
      <c r="D22" s="88" t="s">
        <v>26</v>
      </c>
      <c r="E22" s="88" t="s">
        <v>482</v>
      </c>
      <c r="F22" s="88" t="s">
        <v>132</v>
      </c>
      <c r="G22" s="90">
        <v>-59.901426000000001</v>
      </c>
      <c r="H22" s="98">
        <v>5</v>
      </c>
      <c r="I22" s="90">
        <v>-0.58886096900000007</v>
      </c>
      <c r="J22" s="91"/>
      <c r="K22" s="91">
        <f t="shared" si="0"/>
        <v>-4.4085710714071899E-2</v>
      </c>
      <c r="L22" s="91">
        <f>I22/'סכום נכסי הקרן'!$C$42</f>
        <v>-2.9895503109184574E-7</v>
      </c>
    </row>
    <row r="23" spans="2:12">
      <c r="B23" s="86" t="s">
        <v>1396</v>
      </c>
      <c r="C23" s="87" t="s">
        <v>1397</v>
      </c>
      <c r="D23" s="88" t="s">
        <v>26</v>
      </c>
      <c r="E23" s="88" t="s">
        <v>482</v>
      </c>
      <c r="F23" s="88" t="s">
        <v>132</v>
      </c>
      <c r="G23" s="90">
        <v>-59.901426000000001</v>
      </c>
      <c r="H23" s="98">
        <v>585</v>
      </c>
      <c r="I23" s="90">
        <v>-68.89673329</v>
      </c>
      <c r="J23" s="91"/>
      <c r="K23" s="91">
        <f t="shared" si="0"/>
        <v>-5.1580281473325273</v>
      </c>
      <c r="L23" s="91">
        <f>I23/'סכום נכסי הקרן'!$C$42</f>
        <v>-3.4977738595608211E-5</v>
      </c>
    </row>
    <row r="24" spans="2:12">
      <c r="B24" s="86" t="s">
        <v>1398</v>
      </c>
      <c r="C24" s="87" t="s">
        <v>1399</v>
      </c>
      <c r="D24" s="88" t="s">
        <v>26</v>
      </c>
      <c r="E24" s="88" t="s">
        <v>482</v>
      </c>
      <c r="F24" s="88" t="s">
        <v>132</v>
      </c>
      <c r="G24" s="90">
        <v>59.901426000000001</v>
      </c>
      <c r="H24" s="98">
        <v>165</v>
      </c>
      <c r="I24" s="90">
        <v>19.432411953000003</v>
      </c>
      <c r="J24" s="91"/>
      <c r="K24" s="91">
        <f t="shared" si="0"/>
        <v>1.4548284517675869</v>
      </c>
      <c r="L24" s="91">
        <f>I24/'סכום נכסי הקרן'!$C$42</f>
        <v>9.8655160138465046E-6</v>
      </c>
    </row>
    <row r="25" spans="2:12">
      <c r="B25" s="92"/>
      <c r="C25" s="87"/>
      <c r="D25" s="87"/>
      <c r="E25" s="87"/>
      <c r="F25" s="87"/>
      <c r="G25" s="90"/>
      <c r="H25" s="98"/>
      <c r="I25" s="87"/>
      <c r="J25" s="87"/>
      <c r="K25" s="91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107" t="s">
        <v>217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107" t="s">
        <v>110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107" t="s">
        <v>200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107" t="s">
        <v>208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2:12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2:12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B571" s="93"/>
      <c r="C571" s="94"/>
      <c r="D571" s="94"/>
      <c r="E571" s="94"/>
      <c r="F571" s="94"/>
      <c r="G571" s="94"/>
      <c r="H571" s="94"/>
      <c r="I571" s="94"/>
      <c r="J571" s="94"/>
      <c r="K571" s="94"/>
      <c r="L571" s="94"/>
    </row>
    <row r="572" spans="2:12"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</row>
    <row r="573" spans="2:12">
      <c r="B573" s="93"/>
      <c r="C573" s="94"/>
      <c r="D573" s="94"/>
      <c r="E573" s="94"/>
      <c r="F573" s="94"/>
      <c r="G573" s="94"/>
      <c r="H573" s="94"/>
      <c r="I573" s="94"/>
      <c r="J573" s="94"/>
      <c r="K573" s="94"/>
      <c r="L573" s="94"/>
    </row>
    <row r="574" spans="2:12">
      <c r="B574" s="93"/>
      <c r="C574" s="94"/>
      <c r="D574" s="94"/>
      <c r="E574" s="94"/>
      <c r="F574" s="94"/>
      <c r="G574" s="94"/>
      <c r="H574" s="94"/>
      <c r="I574" s="94"/>
      <c r="J574" s="94"/>
      <c r="K574" s="94"/>
      <c r="L574" s="94"/>
    </row>
    <row r="575" spans="2:12"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</row>
    <row r="576" spans="2:12">
      <c r="B576" s="93"/>
      <c r="C576" s="94"/>
      <c r="D576" s="94"/>
      <c r="E576" s="94"/>
      <c r="F576" s="94"/>
      <c r="G576" s="94"/>
      <c r="H576" s="94"/>
      <c r="I576" s="94"/>
      <c r="J576" s="94"/>
      <c r="K576" s="94"/>
      <c r="L576" s="94"/>
    </row>
    <row r="577" spans="2:12">
      <c r="B577" s="93"/>
      <c r="C577" s="94"/>
      <c r="D577" s="94"/>
      <c r="E577" s="94"/>
      <c r="F577" s="94"/>
      <c r="G577" s="94"/>
      <c r="H577" s="94"/>
      <c r="I577" s="94"/>
      <c r="J577" s="94"/>
      <c r="K577" s="94"/>
      <c r="L577" s="94"/>
    </row>
    <row r="578" spans="2:12">
      <c r="B578" s="93"/>
      <c r="C578" s="94"/>
      <c r="D578" s="94"/>
      <c r="E578" s="94"/>
      <c r="F578" s="94"/>
      <c r="G578" s="94"/>
      <c r="H578" s="94"/>
      <c r="I578" s="94"/>
      <c r="J578" s="94"/>
      <c r="K578" s="94"/>
      <c r="L578" s="94"/>
    </row>
    <row r="579" spans="2:12"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</row>
    <row r="580" spans="2:12">
      <c r="B580" s="93"/>
      <c r="C580" s="94"/>
      <c r="D580" s="94"/>
      <c r="E580" s="94"/>
      <c r="F580" s="94"/>
      <c r="G580" s="94"/>
      <c r="H580" s="94"/>
      <c r="I580" s="94"/>
      <c r="J580" s="94"/>
      <c r="K580" s="94"/>
      <c r="L580" s="94"/>
    </row>
    <row r="581" spans="2:12"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</row>
    <row r="582" spans="2:12"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</row>
    <row r="583" spans="2:12">
      <c r="B583" s="93"/>
      <c r="C583" s="94"/>
      <c r="D583" s="94"/>
      <c r="E583" s="94"/>
      <c r="F583" s="94"/>
      <c r="G583" s="94"/>
      <c r="H583" s="94"/>
      <c r="I583" s="94"/>
      <c r="J583" s="94"/>
      <c r="K583" s="94"/>
      <c r="L583" s="94"/>
    </row>
    <row r="584" spans="2:12">
      <c r="B584" s="93"/>
      <c r="C584" s="94"/>
      <c r="D584" s="94"/>
      <c r="E584" s="94"/>
      <c r="F584" s="94"/>
      <c r="G584" s="94"/>
      <c r="H584" s="94"/>
      <c r="I584" s="94"/>
      <c r="J584" s="94"/>
      <c r="K584" s="94"/>
      <c r="L584" s="94"/>
    </row>
    <row r="585" spans="2:12">
      <c r="B585" s="93"/>
      <c r="C585" s="94"/>
      <c r="D585" s="94"/>
      <c r="E585" s="94"/>
      <c r="F585" s="94"/>
      <c r="G585" s="94"/>
      <c r="H585" s="94"/>
      <c r="I585" s="94"/>
      <c r="J585" s="94"/>
      <c r="K585" s="94"/>
      <c r="L585" s="94"/>
    </row>
    <row r="586" spans="2:12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31.285156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144</v>
      </c>
      <c r="C1" s="46" t="s" vm="1">
        <v>225</v>
      </c>
    </row>
    <row r="2" spans="1:11">
      <c r="B2" s="46" t="s">
        <v>143</v>
      </c>
      <c r="C2" s="46" t="s">
        <v>226</v>
      </c>
    </row>
    <row r="3" spans="1:11">
      <c r="B3" s="46" t="s">
        <v>145</v>
      </c>
      <c r="C3" s="46" t="s">
        <v>227</v>
      </c>
    </row>
    <row r="4" spans="1:11">
      <c r="B4" s="46" t="s">
        <v>146</v>
      </c>
      <c r="C4" s="46">
        <v>414</v>
      </c>
    </row>
    <row r="6" spans="1:11" ht="26.25" customHeight="1">
      <c r="B6" s="145" t="s">
        <v>171</v>
      </c>
      <c r="C6" s="146"/>
      <c r="D6" s="146"/>
      <c r="E6" s="146"/>
      <c r="F6" s="146"/>
      <c r="G6" s="146"/>
      <c r="H6" s="146"/>
      <c r="I6" s="146"/>
      <c r="J6" s="146"/>
      <c r="K6" s="147"/>
    </row>
    <row r="7" spans="1:11" ht="26.25" customHeight="1">
      <c r="B7" s="145" t="s">
        <v>94</v>
      </c>
      <c r="C7" s="146"/>
      <c r="D7" s="146"/>
      <c r="E7" s="146"/>
      <c r="F7" s="146"/>
      <c r="G7" s="146"/>
      <c r="H7" s="146"/>
      <c r="I7" s="146"/>
      <c r="J7" s="146"/>
      <c r="K7" s="147"/>
    </row>
    <row r="8" spans="1:11" s="3" customFormat="1" ht="78.75">
      <c r="A8" s="2"/>
      <c r="B8" s="21" t="s">
        <v>114</v>
      </c>
      <c r="C8" s="29" t="s">
        <v>44</v>
      </c>
      <c r="D8" s="29" t="s">
        <v>117</v>
      </c>
      <c r="E8" s="29" t="s">
        <v>64</v>
      </c>
      <c r="F8" s="29" t="s">
        <v>101</v>
      </c>
      <c r="G8" s="29" t="s">
        <v>202</v>
      </c>
      <c r="H8" s="29" t="s">
        <v>201</v>
      </c>
      <c r="I8" s="29" t="s">
        <v>61</v>
      </c>
      <c r="J8" s="29" t="s">
        <v>147</v>
      </c>
      <c r="K8" s="30" t="s">
        <v>149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209</v>
      </c>
      <c r="H9" s="15"/>
      <c r="I9" s="15" t="s">
        <v>205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7" t="s">
        <v>48</v>
      </c>
      <c r="C11" s="87"/>
      <c r="D11" s="88"/>
      <c r="E11" s="88"/>
      <c r="F11" s="88"/>
      <c r="G11" s="90"/>
      <c r="H11" s="98"/>
      <c r="I11" s="90">
        <v>4338.411201805</v>
      </c>
      <c r="J11" s="91">
        <f>IFERROR(I11/$I$11,0)</f>
        <v>1</v>
      </c>
      <c r="K11" s="91">
        <f>I11/'סכום נכסי הקרן'!$C$42</f>
        <v>2.2025400289772397E-3</v>
      </c>
    </row>
    <row r="12" spans="1:11">
      <c r="B12" s="113" t="s">
        <v>197</v>
      </c>
      <c r="C12" s="87"/>
      <c r="D12" s="88"/>
      <c r="E12" s="88"/>
      <c r="F12" s="88"/>
      <c r="G12" s="90"/>
      <c r="H12" s="98"/>
      <c r="I12" s="90">
        <v>4338.411201805</v>
      </c>
      <c r="J12" s="91">
        <f t="shared" ref="J12:J17" si="0">IFERROR(I12/$I$11,0)</f>
        <v>1</v>
      </c>
      <c r="K12" s="91">
        <f>I12/'סכום נכסי הקרן'!$C$42</f>
        <v>2.2025400289772397E-3</v>
      </c>
    </row>
    <row r="13" spans="1:11">
      <c r="B13" s="92" t="s">
        <v>1400</v>
      </c>
      <c r="C13" s="87" t="s">
        <v>1401</v>
      </c>
      <c r="D13" s="88" t="s">
        <v>26</v>
      </c>
      <c r="E13" s="88" t="s">
        <v>482</v>
      </c>
      <c r="F13" s="88" t="s">
        <v>130</v>
      </c>
      <c r="G13" s="90">
        <v>24.562912000000001</v>
      </c>
      <c r="H13" s="98">
        <v>99550.01</v>
      </c>
      <c r="I13" s="90">
        <v>159.23112945299999</v>
      </c>
      <c r="J13" s="91">
        <f t="shared" si="0"/>
        <v>3.670263652895598E-2</v>
      </c>
      <c r="K13" s="91">
        <f>I13/'סכום נכסי הקרן'!$C$42</f>
        <v>8.0839026124027803E-5</v>
      </c>
    </row>
    <row r="14" spans="1:11">
      <c r="B14" s="92" t="s">
        <v>1402</v>
      </c>
      <c r="C14" s="87" t="s">
        <v>1403</v>
      </c>
      <c r="D14" s="88" t="s">
        <v>26</v>
      </c>
      <c r="E14" s="88" t="s">
        <v>482</v>
      </c>
      <c r="F14" s="88" t="s">
        <v>130</v>
      </c>
      <c r="G14" s="90">
        <v>6.6956480000000003</v>
      </c>
      <c r="H14" s="98">
        <v>1330175</v>
      </c>
      <c r="I14" s="90">
        <v>553.30254576000004</v>
      </c>
      <c r="J14" s="91">
        <f t="shared" si="0"/>
        <v>0.12753575445540938</v>
      </c>
      <c r="K14" s="91">
        <f>I14/'סכום נכסי הקרן'!$C$42</f>
        <v>2.8090260431385154E-4</v>
      </c>
    </row>
    <row r="15" spans="1:11">
      <c r="B15" s="92" t="s">
        <v>1404</v>
      </c>
      <c r="C15" s="87" t="s">
        <v>1405</v>
      </c>
      <c r="D15" s="88" t="s">
        <v>26</v>
      </c>
      <c r="E15" s="88" t="s">
        <v>482</v>
      </c>
      <c r="F15" s="88" t="s">
        <v>138</v>
      </c>
      <c r="G15" s="90">
        <v>3.1947430000000003</v>
      </c>
      <c r="H15" s="98">
        <v>120920</v>
      </c>
      <c r="I15" s="90">
        <v>51.579818766000002</v>
      </c>
      <c r="J15" s="91">
        <f t="shared" si="0"/>
        <v>1.1889103260783618E-2</v>
      </c>
      <c r="K15" s="91">
        <f>I15/'סכום נכסי הקרן'!$C$42</f>
        <v>2.6186225840519747E-5</v>
      </c>
    </row>
    <row r="16" spans="1:11">
      <c r="B16" s="92" t="s">
        <v>1406</v>
      </c>
      <c r="C16" s="87" t="s">
        <v>1407</v>
      </c>
      <c r="D16" s="88" t="s">
        <v>26</v>
      </c>
      <c r="E16" s="88" t="s">
        <v>482</v>
      </c>
      <c r="F16" s="88" t="s">
        <v>130</v>
      </c>
      <c r="G16" s="90">
        <v>78.331097999999997</v>
      </c>
      <c r="H16" s="98">
        <v>413775</v>
      </c>
      <c r="I16" s="90">
        <v>3437.7835464499999</v>
      </c>
      <c r="J16" s="91">
        <f t="shared" si="0"/>
        <v>0.79240611056409471</v>
      </c>
      <c r="K16" s="91">
        <f>I16/'סכום נכסי הקרן'!$C$42</f>
        <v>1.7453061777235831E-3</v>
      </c>
    </row>
    <row r="17" spans="2:11">
      <c r="B17" s="92" t="s">
        <v>1408</v>
      </c>
      <c r="C17" s="87" t="s">
        <v>1409</v>
      </c>
      <c r="D17" s="88" t="s">
        <v>26</v>
      </c>
      <c r="E17" s="88" t="s">
        <v>482</v>
      </c>
      <c r="F17" s="88" t="s">
        <v>132</v>
      </c>
      <c r="G17" s="90">
        <v>55.568556000000001</v>
      </c>
      <c r="H17" s="98">
        <v>45450</v>
      </c>
      <c r="I17" s="90">
        <v>136.514161376</v>
      </c>
      <c r="J17" s="91">
        <f t="shared" si="0"/>
        <v>3.1466395190756273E-2</v>
      </c>
      <c r="K17" s="91">
        <f>I17/'סכום נכסי הקרן'!$C$42</f>
        <v>6.9305994975257608E-5</v>
      </c>
    </row>
    <row r="18" spans="2:11">
      <c r="B18" s="113"/>
      <c r="C18" s="87"/>
      <c r="D18" s="87"/>
      <c r="E18" s="87"/>
      <c r="F18" s="87"/>
      <c r="G18" s="90"/>
      <c r="H18" s="98"/>
      <c r="I18" s="87"/>
      <c r="J18" s="91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107" t="s">
        <v>217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107" t="s">
        <v>110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107" t="s">
        <v>200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107" t="s">
        <v>208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  <row r="115" spans="2:11">
      <c r="B115" s="87"/>
      <c r="C115" s="87"/>
      <c r="D115" s="87"/>
      <c r="E115" s="87"/>
      <c r="F115" s="87"/>
      <c r="G115" s="87"/>
      <c r="H115" s="87"/>
      <c r="I115" s="87"/>
      <c r="J115" s="87"/>
      <c r="K115" s="87"/>
    </row>
    <row r="116" spans="2:11"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spans="2:11">
      <c r="B117" s="87"/>
      <c r="C117" s="87"/>
      <c r="D117" s="87"/>
      <c r="E117" s="87"/>
      <c r="F117" s="87"/>
      <c r="G117" s="87"/>
      <c r="H117" s="87"/>
      <c r="I117" s="87"/>
      <c r="J117" s="87"/>
      <c r="K117" s="87"/>
    </row>
    <row r="118" spans="2:11">
      <c r="B118" s="93"/>
      <c r="C118" s="112"/>
      <c r="D118" s="112"/>
      <c r="E118" s="112"/>
      <c r="F118" s="112"/>
      <c r="G118" s="112"/>
      <c r="H118" s="112"/>
      <c r="I118" s="94"/>
      <c r="J118" s="94"/>
      <c r="K118" s="112"/>
    </row>
    <row r="119" spans="2:11">
      <c r="B119" s="93"/>
      <c r="C119" s="112"/>
      <c r="D119" s="112"/>
      <c r="E119" s="112"/>
      <c r="F119" s="112"/>
      <c r="G119" s="112"/>
      <c r="H119" s="112"/>
      <c r="I119" s="94"/>
      <c r="J119" s="94"/>
      <c r="K119" s="112"/>
    </row>
    <row r="120" spans="2:11">
      <c r="B120" s="93"/>
      <c r="C120" s="112"/>
      <c r="D120" s="112"/>
      <c r="E120" s="112"/>
      <c r="F120" s="112"/>
      <c r="G120" s="112"/>
      <c r="H120" s="112"/>
      <c r="I120" s="94"/>
      <c r="J120" s="94"/>
      <c r="K120" s="112"/>
    </row>
    <row r="121" spans="2:11">
      <c r="B121" s="93"/>
      <c r="C121" s="112"/>
      <c r="D121" s="112"/>
      <c r="E121" s="112"/>
      <c r="F121" s="112"/>
      <c r="G121" s="112"/>
      <c r="H121" s="112"/>
      <c r="I121" s="94"/>
      <c r="J121" s="94"/>
      <c r="K121" s="112"/>
    </row>
    <row r="122" spans="2:11">
      <c r="B122" s="93"/>
      <c r="C122" s="112"/>
      <c r="D122" s="112"/>
      <c r="E122" s="112"/>
      <c r="F122" s="112"/>
      <c r="G122" s="112"/>
      <c r="H122" s="112"/>
      <c r="I122" s="94"/>
      <c r="J122" s="94"/>
      <c r="K122" s="112"/>
    </row>
    <row r="123" spans="2:11">
      <c r="B123" s="93"/>
      <c r="C123" s="112"/>
      <c r="D123" s="112"/>
      <c r="E123" s="112"/>
      <c r="F123" s="112"/>
      <c r="G123" s="112"/>
      <c r="H123" s="112"/>
      <c r="I123" s="94"/>
      <c r="J123" s="94"/>
      <c r="K123" s="112"/>
    </row>
    <row r="124" spans="2:11">
      <c r="B124" s="93"/>
      <c r="C124" s="112"/>
      <c r="D124" s="112"/>
      <c r="E124" s="112"/>
      <c r="F124" s="112"/>
      <c r="G124" s="112"/>
      <c r="H124" s="112"/>
      <c r="I124" s="94"/>
      <c r="J124" s="94"/>
      <c r="K124" s="112"/>
    </row>
    <row r="125" spans="2:11">
      <c r="B125" s="93"/>
      <c r="C125" s="112"/>
      <c r="D125" s="112"/>
      <c r="E125" s="112"/>
      <c r="F125" s="112"/>
      <c r="G125" s="112"/>
      <c r="H125" s="112"/>
      <c r="I125" s="94"/>
      <c r="J125" s="94"/>
      <c r="K125" s="112"/>
    </row>
    <row r="126" spans="2:11">
      <c r="B126" s="93"/>
      <c r="C126" s="112"/>
      <c r="D126" s="112"/>
      <c r="E126" s="112"/>
      <c r="F126" s="112"/>
      <c r="G126" s="112"/>
      <c r="H126" s="112"/>
      <c r="I126" s="94"/>
      <c r="J126" s="94"/>
      <c r="K126" s="112"/>
    </row>
    <row r="127" spans="2:11">
      <c r="B127" s="93"/>
      <c r="C127" s="112"/>
      <c r="D127" s="112"/>
      <c r="E127" s="112"/>
      <c r="F127" s="112"/>
      <c r="G127" s="112"/>
      <c r="H127" s="112"/>
      <c r="I127" s="94"/>
      <c r="J127" s="94"/>
      <c r="K127" s="112"/>
    </row>
    <row r="128" spans="2:11">
      <c r="B128" s="93"/>
      <c r="C128" s="112"/>
      <c r="D128" s="112"/>
      <c r="E128" s="112"/>
      <c r="F128" s="112"/>
      <c r="G128" s="112"/>
      <c r="H128" s="112"/>
      <c r="I128" s="94"/>
      <c r="J128" s="94"/>
      <c r="K128" s="112"/>
    </row>
    <row r="129" spans="2:11">
      <c r="B129" s="93"/>
      <c r="C129" s="112"/>
      <c r="D129" s="112"/>
      <c r="E129" s="112"/>
      <c r="F129" s="112"/>
      <c r="G129" s="112"/>
      <c r="H129" s="112"/>
      <c r="I129" s="94"/>
      <c r="J129" s="94"/>
      <c r="K129" s="112"/>
    </row>
    <row r="130" spans="2:11">
      <c r="B130" s="93"/>
      <c r="C130" s="112"/>
      <c r="D130" s="112"/>
      <c r="E130" s="112"/>
      <c r="F130" s="112"/>
      <c r="G130" s="112"/>
      <c r="H130" s="112"/>
      <c r="I130" s="94"/>
      <c r="J130" s="94"/>
      <c r="K130" s="112"/>
    </row>
    <row r="131" spans="2:11">
      <c r="B131" s="93"/>
      <c r="C131" s="112"/>
      <c r="D131" s="112"/>
      <c r="E131" s="112"/>
      <c r="F131" s="112"/>
      <c r="G131" s="112"/>
      <c r="H131" s="112"/>
      <c r="I131" s="94"/>
      <c r="J131" s="94"/>
      <c r="K131" s="112"/>
    </row>
    <row r="132" spans="2:11">
      <c r="B132" s="93"/>
      <c r="C132" s="112"/>
      <c r="D132" s="112"/>
      <c r="E132" s="112"/>
      <c r="F132" s="112"/>
      <c r="G132" s="112"/>
      <c r="H132" s="112"/>
      <c r="I132" s="94"/>
      <c r="J132" s="94"/>
      <c r="K132" s="112"/>
    </row>
    <row r="133" spans="2:11">
      <c r="B133" s="93"/>
      <c r="C133" s="112"/>
      <c r="D133" s="112"/>
      <c r="E133" s="112"/>
      <c r="F133" s="112"/>
      <c r="G133" s="112"/>
      <c r="H133" s="112"/>
      <c r="I133" s="94"/>
      <c r="J133" s="94"/>
      <c r="K133" s="112"/>
    </row>
    <row r="134" spans="2:11">
      <c r="B134" s="93"/>
      <c r="C134" s="112"/>
      <c r="D134" s="112"/>
      <c r="E134" s="112"/>
      <c r="F134" s="112"/>
      <c r="G134" s="112"/>
      <c r="H134" s="112"/>
      <c r="I134" s="94"/>
      <c r="J134" s="94"/>
      <c r="K134" s="112"/>
    </row>
    <row r="135" spans="2:11">
      <c r="B135" s="93"/>
      <c r="C135" s="112"/>
      <c r="D135" s="112"/>
      <c r="E135" s="112"/>
      <c r="F135" s="112"/>
      <c r="G135" s="112"/>
      <c r="H135" s="112"/>
      <c r="I135" s="94"/>
      <c r="J135" s="94"/>
      <c r="K135" s="112"/>
    </row>
    <row r="136" spans="2:11">
      <c r="B136" s="93"/>
      <c r="C136" s="112"/>
      <c r="D136" s="112"/>
      <c r="E136" s="112"/>
      <c r="F136" s="112"/>
      <c r="G136" s="112"/>
      <c r="H136" s="112"/>
      <c r="I136" s="94"/>
      <c r="J136" s="94"/>
      <c r="K136" s="112"/>
    </row>
    <row r="137" spans="2:11">
      <c r="B137" s="93"/>
      <c r="C137" s="112"/>
      <c r="D137" s="112"/>
      <c r="E137" s="112"/>
      <c r="F137" s="112"/>
      <c r="G137" s="112"/>
      <c r="H137" s="112"/>
      <c r="I137" s="94"/>
      <c r="J137" s="94"/>
      <c r="K137" s="112"/>
    </row>
    <row r="138" spans="2:11">
      <c r="B138" s="93"/>
      <c r="C138" s="112"/>
      <c r="D138" s="112"/>
      <c r="E138" s="112"/>
      <c r="F138" s="112"/>
      <c r="G138" s="112"/>
      <c r="H138" s="112"/>
      <c r="I138" s="94"/>
      <c r="J138" s="94"/>
      <c r="K138" s="112"/>
    </row>
    <row r="139" spans="2:11">
      <c r="B139" s="93"/>
      <c r="C139" s="112"/>
      <c r="D139" s="112"/>
      <c r="E139" s="112"/>
      <c r="F139" s="112"/>
      <c r="G139" s="112"/>
      <c r="H139" s="112"/>
      <c r="I139" s="94"/>
      <c r="J139" s="94"/>
      <c r="K139" s="112"/>
    </row>
    <row r="140" spans="2:11">
      <c r="B140" s="93"/>
      <c r="C140" s="112"/>
      <c r="D140" s="112"/>
      <c r="E140" s="112"/>
      <c r="F140" s="112"/>
      <c r="G140" s="112"/>
      <c r="H140" s="112"/>
      <c r="I140" s="94"/>
      <c r="J140" s="94"/>
      <c r="K140" s="112"/>
    </row>
    <row r="141" spans="2:11">
      <c r="B141" s="93"/>
      <c r="C141" s="112"/>
      <c r="D141" s="112"/>
      <c r="E141" s="112"/>
      <c r="F141" s="112"/>
      <c r="G141" s="112"/>
      <c r="H141" s="112"/>
      <c r="I141" s="94"/>
      <c r="J141" s="94"/>
      <c r="K141" s="112"/>
    </row>
    <row r="142" spans="2:11">
      <c r="B142" s="93"/>
      <c r="C142" s="112"/>
      <c r="D142" s="112"/>
      <c r="E142" s="112"/>
      <c r="F142" s="112"/>
      <c r="G142" s="112"/>
      <c r="H142" s="112"/>
      <c r="I142" s="94"/>
      <c r="J142" s="94"/>
      <c r="K142" s="112"/>
    </row>
    <row r="143" spans="2:11">
      <c r="B143" s="93"/>
      <c r="C143" s="112"/>
      <c r="D143" s="112"/>
      <c r="E143" s="112"/>
      <c r="F143" s="112"/>
      <c r="G143" s="112"/>
      <c r="H143" s="112"/>
      <c r="I143" s="94"/>
      <c r="J143" s="94"/>
      <c r="K143" s="112"/>
    </row>
    <row r="144" spans="2:11">
      <c r="B144" s="93"/>
      <c r="C144" s="112"/>
      <c r="D144" s="112"/>
      <c r="E144" s="112"/>
      <c r="F144" s="112"/>
      <c r="G144" s="112"/>
      <c r="H144" s="112"/>
      <c r="I144" s="94"/>
      <c r="J144" s="94"/>
      <c r="K144" s="112"/>
    </row>
    <row r="145" spans="2:11">
      <c r="B145" s="93"/>
      <c r="C145" s="112"/>
      <c r="D145" s="112"/>
      <c r="E145" s="112"/>
      <c r="F145" s="112"/>
      <c r="G145" s="112"/>
      <c r="H145" s="112"/>
      <c r="I145" s="94"/>
      <c r="J145" s="94"/>
      <c r="K145" s="112"/>
    </row>
    <row r="146" spans="2:11">
      <c r="B146" s="93"/>
      <c r="C146" s="112"/>
      <c r="D146" s="112"/>
      <c r="E146" s="112"/>
      <c r="F146" s="112"/>
      <c r="G146" s="112"/>
      <c r="H146" s="112"/>
      <c r="I146" s="94"/>
      <c r="J146" s="94"/>
      <c r="K146" s="112"/>
    </row>
    <row r="147" spans="2:11">
      <c r="B147" s="93"/>
      <c r="C147" s="112"/>
      <c r="D147" s="112"/>
      <c r="E147" s="112"/>
      <c r="F147" s="112"/>
      <c r="G147" s="112"/>
      <c r="H147" s="112"/>
      <c r="I147" s="94"/>
      <c r="J147" s="94"/>
      <c r="K147" s="112"/>
    </row>
    <row r="148" spans="2:11">
      <c r="B148" s="93"/>
      <c r="C148" s="112"/>
      <c r="D148" s="112"/>
      <c r="E148" s="112"/>
      <c r="F148" s="112"/>
      <c r="G148" s="112"/>
      <c r="H148" s="112"/>
      <c r="I148" s="94"/>
      <c r="J148" s="94"/>
      <c r="K148" s="112"/>
    </row>
    <row r="149" spans="2:11">
      <c r="B149" s="93"/>
      <c r="C149" s="112"/>
      <c r="D149" s="112"/>
      <c r="E149" s="112"/>
      <c r="F149" s="112"/>
      <c r="G149" s="112"/>
      <c r="H149" s="112"/>
      <c r="I149" s="94"/>
      <c r="J149" s="94"/>
      <c r="K149" s="112"/>
    </row>
    <row r="150" spans="2:11">
      <c r="B150" s="93"/>
      <c r="C150" s="112"/>
      <c r="D150" s="112"/>
      <c r="E150" s="112"/>
      <c r="F150" s="112"/>
      <c r="G150" s="112"/>
      <c r="H150" s="112"/>
      <c r="I150" s="94"/>
      <c r="J150" s="94"/>
      <c r="K150" s="112"/>
    </row>
    <row r="151" spans="2:11">
      <c r="B151" s="93"/>
      <c r="C151" s="112"/>
      <c r="D151" s="112"/>
      <c r="E151" s="112"/>
      <c r="F151" s="112"/>
      <c r="G151" s="112"/>
      <c r="H151" s="112"/>
      <c r="I151" s="94"/>
      <c r="J151" s="94"/>
      <c r="K151" s="112"/>
    </row>
    <row r="152" spans="2:11">
      <c r="B152" s="93"/>
      <c r="C152" s="112"/>
      <c r="D152" s="112"/>
      <c r="E152" s="112"/>
      <c r="F152" s="112"/>
      <c r="G152" s="112"/>
      <c r="H152" s="112"/>
      <c r="I152" s="94"/>
      <c r="J152" s="94"/>
      <c r="K152" s="112"/>
    </row>
    <row r="153" spans="2:11">
      <c r="B153" s="93"/>
      <c r="C153" s="112"/>
      <c r="D153" s="112"/>
      <c r="E153" s="112"/>
      <c r="F153" s="112"/>
      <c r="G153" s="112"/>
      <c r="H153" s="112"/>
      <c r="I153" s="94"/>
      <c r="J153" s="94"/>
      <c r="K153" s="112"/>
    </row>
    <row r="154" spans="2:11">
      <c r="B154" s="93"/>
      <c r="C154" s="112"/>
      <c r="D154" s="112"/>
      <c r="E154" s="112"/>
      <c r="F154" s="112"/>
      <c r="G154" s="112"/>
      <c r="H154" s="112"/>
      <c r="I154" s="94"/>
      <c r="J154" s="94"/>
      <c r="K154" s="112"/>
    </row>
    <row r="155" spans="2:11">
      <c r="B155" s="93"/>
      <c r="C155" s="112"/>
      <c r="D155" s="112"/>
      <c r="E155" s="112"/>
      <c r="F155" s="112"/>
      <c r="G155" s="112"/>
      <c r="H155" s="112"/>
      <c r="I155" s="94"/>
      <c r="J155" s="94"/>
      <c r="K155" s="112"/>
    </row>
    <row r="156" spans="2:11">
      <c r="B156" s="93"/>
      <c r="C156" s="112"/>
      <c r="D156" s="112"/>
      <c r="E156" s="112"/>
      <c r="F156" s="112"/>
      <c r="G156" s="112"/>
      <c r="H156" s="112"/>
      <c r="I156" s="94"/>
      <c r="J156" s="94"/>
      <c r="K156" s="112"/>
    </row>
    <row r="157" spans="2:11">
      <c r="B157" s="93"/>
      <c r="C157" s="112"/>
      <c r="D157" s="112"/>
      <c r="E157" s="112"/>
      <c r="F157" s="112"/>
      <c r="G157" s="112"/>
      <c r="H157" s="112"/>
      <c r="I157" s="94"/>
      <c r="J157" s="94"/>
      <c r="K157" s="112"/>
    </row>
    <row r="158" spans="2:11">
      <c r="B158" s="93"/>
      <c r="C158" s="112"/>
      <c r="D158" s="112"/>
      <c r="E158" s="112"/>
      <c r="F158" s="112"/>
      <c r="G158" s="112"/>
      <c r="H158" s="112"/>
      <c r="I158" s="94"/>
      <c r="J158" s="94"/>
      <c r="K158" s="112"/>
    </row>
    <row r="159" spans="2:11">
      <c r="B159" s="93"/>
      <c r="C159" s="112"/>
      <c r="D159" s="112"/>
      <c r="E159" s="112"/>
      <c r="F159" s="112"/>
      <c r="G159" s="112"/>
      <c r="H159" s="112"/>
      <c r="I159" s="94"/>
      <c r="J159" s="94"/>
      <c r="K159" s="112"/>
    </row>
    <row r="160" spans="2:11">
      <c r="B160" s="93"/>
      <c r="C160" s="112"/>
      <c r="D160" s="112"/>
      <c r="E160" s="112"/>
      <c r="F160" s="112"/>
      <c r="G160" s="112"/>
      <c r="H160" s="112"/>
      <c r="I160" s="94"/>
      <c r="J160" s="94"/>
      <c r="K160" s="112"/>
    </row>
    <row r="161" spans="2:11">
      <c r="B161" s="93"/>
      <c r="C161" s="112"/>
      <c r="D161" s="112"/>
      <c r="E161" s="112"/>
      <c r="F161" s="112"/>
      <c r="G161" s="112"/>
      <c r="H161" s="112"/>
      <c r="I161" s="94"/>
      <c r="J161" s="94"/>
      <c r="K161" s="112"/>
    </row>
    <row r="162" spans="2:11">
      <c r="B162" s="93"/>
      <c r="C162" s="112"/>
      <c r="D162" s="112"/>
      <c r="E162" s="112"/>
      <c r="F162" s="112"/>
      <c r="G162" s="112"/>
      <c r="H162" s="112"/>
      <c r="I162" s="94"/>
      <c r="J162" s="94"/>
      <c r="K162" s="112"/>
    </row>
    <row r="163" spans="2:11">
      <c r="B163" s="93"/>
      <c r="C163" s="112"/>
      <c r="D163" s="112"/>
      <c r="E163" s="112"/>
      <c r="F163" s="112"/>
      <c r="G163" s="112"/>
      <c r="H163" s="112"/>
      <c r="I163" s="94"/>
      <c r="J163" s="94"/>
      <c r="K163" s="112"/>
    </row>
    <row r="164" spans="2:11">
      <c r="B164" s="93"/>
      <c r="C164" s="112"/>
      <c r="D164" s="112"/>
      <c r="E164" s="112"/>
      <c r="F164" s="112"/>
      <c r="G164" s="112"/>
      <c r="H164" s="112"/>
      <c r="I164" s="94"/>
      <c r="J164" s="94"/>
      <c r="K164" s="112"/>
    </row>
    <row r="165" spans="2:11">
      <c r="B165" s="93"/>
      <c r="C165" s="112"/>
      <c r="D165" s="112"/>
      <c r="E165" s="112"/>
      <c r="F165" s="112"/>
      <c r="G165" s="112"/>
      <c r="H165" s="112"/>
      <c r="I165" s="94"/>
      <c r="J165" s="94"/>
      <c r="K165" s="112"/>
    </row>
    <row r="166" spans="2:11">
      <c r="B166" s="93"/>
      <c r="C166" s="112"/>
      <c r="D166" s="112"/>
      <c r="E166" s="112"/>
      <c r="F166" s="112"/>
      <c r="G166" s="112"/>
      <c r="H166" s="112"/>
      <c r="I166" s="94"/>
      <c r="J166" s="94"/>
      <c r="K166" s="112"/>
    </row>
    <row r="167" spans="2:11">
      <c r="B167" s="93"/>
      <c r="C167" s="112"/>
      <c r="D167" s="112"/>
      <c r="E167" s="112"/>
      <c r="F167" s="112"/>
      <c r="G167" s="112"/>
      <c r="H167" s="112"/>
      <c r="I167" s="94"/>
      <c r="J167" s="94"/>
      <c r="K167" s="112"/>
    </row>
    <row r="168" spans="2:11">
      <c r="B168" s="93"/>
      <c r="C168" s="112"/>
      <c r="D168" s="112"/>
      <c r="E168" s="112"/>
      <c r="F168" s="112"/>
      <c r="G168" s="112"/>
      <c r="H168" s="112"/>
      <c r="I168" s="94"/>
      <c r="J168" s="94"/>
      <c r="K168" s="112"/>
    </row>
    <row r="169" spans="2:11">
      <c r="B169" s="93"/>
      <c r="C169" s="112"/>
      <c r="D169" s="112"/>
      <c r="E169" s="112"/>
      <c r="F169" s="112"/>
      <c r="G169" s="112"/>
      <c r="H169" s="112"/>
      <c r="I169" s="94"/>
      <c r="J169" s="94"/>
      <c r="K169" s="112"/>
    </row>
    <row r="170" spans="2:11">
      <c r="B170" s="93"/>
      <c r="C170" s="112"/>
      <c r="D170" s="112"/>
      <c r="E170" s="112"/>
      <c r="F170" s="112"/>
      <c r="G170" s="112"/>
      <c r="H170" s="112"/>
      <c r="I170" s="94"/>
      <c r="J170" s="94"/>
      <c r="K170" s="112"/>
    </row>
    <row r="171" spans="2:11">
      <c r="B171" s="93"/>
      <c r="C171" s="112"/>
      <c r="D171" s="112"/>
      <c r="E171" s="112"/>
      <c r="F171" s="112"/>
      <c r="G171" s="112"/>
      <c r="H171" s="112"/>
      <c r="I171" s="94"/>
      <c r="J171" s="94"/>
      <c r="K171" s="112"/>
    </row>
    <row r="172" spans="2:11">
      <c r="B172" s="93"/>
      <c r="C172" s="112"/>
      <c r="D172" s="112"/>
      <c r="E172" s="112"/>
      <c r="F172" s="112"/>
      <c r="G172" s="112"/>
      <c r="H172" s="112"/>
      <c r="I172" s="94"/>
      <c r="J172" s="94"/>
      <c r="K172" s="112"/>
    </row>
    <row r="173" spans="2:11">
      <c r="B173" s="93"/>
      <c r="C173" s="112"/>
      <c r="D173" s="112"/>
      <c r="E173" s="112"/>
      <c r="F173" s="112"/>
      <c r="G173" s="112"/>
      <c r="H173" s="112"/>
      <c r="I173" s="94"/>
      <c r="J173" s="94"/>
      <c r="K173" s="112"/>
    </row>
    <row r="174" spans="2:11">
      <c r="B174" s="93"/>
      <c r="C174" s="112"/>
      <c r="D174" s="112"/>
      <c r="E174" s="112"/>
      <c r="F174" s="112"/>
      <c r="G174" s="112"/>
      <c r="H174" s="112"/>
      <c r="I174" s="94"/>
      <c r="J174" s="94"/>
      <c r="K174" s="112"/>
    </row>
    <row r="175" spans="2:11">
      <c r="B175" s="93"/>
      <c r="C175" s="112"/>
      <c r="D175" s="112"/>
      <c r="E175" s="112"/>
      <c r="F175" s="112"/>
      <c r="G175" s="112"/>
      <c r="H175" s="112"/>
      <c r="I175" s="94"/>
      <c r="J175" s="94"/>
      <c r="K175" s="112"/>
    </row>
    <row r="176" spans="2:11">
      <c r="B176" s="93"/>
      <c r="C176" s="112"/>
      <c r="D176" s="112"/>
      <c r="E176" s="112"/>
      <c r="F176" s="112"/>
      <c r="G176" s="112"/>
      <c r="H176" s="112"/>
      <c r="I176" s="94"/>
      <c r="J176" s="94"/>
      <c r="K176" s="112"/>
    </row>
    <row r="177" spans="2:11">
      <c r="B177" s="93"/>
      <c r="C177" s="112"/>
      <c r="D177" s="112"/>
      <c r="E177" s="112"/>
      <c r="F177" s="112"/>
      <c r="G177" s="112"/>
      <c r="H177" s="112"/>
      <c r="I177" s="94"/>
      <c r="J177" s="94"/>
      <c r="K177" s="112"/>
    </row>
    <row r="178" spans="2:11">
      <c r="B178" s="93"/>
      <c r="C178" s="112"/>
      <c r="D178" s="112"/>
      <c r="E178" s="112"/>
      <c r="F178" s="112"/>
      <c r="G178" s="112"/>
      <c r="H178" s="112"/>
      <c r="I178" s="94"/>
      <c r="J178" s="94"/>
      <c r="K178" s="112"/>
    </row>
    <row r="179" spans="2:11">
      <c r="B179" s="93"/>
      <c r="C179" s="112"/>
      <c r="D179" s="112"/>
      <c r="E179" s="112"/>
      <c r="F179" s="112"/>
      <c r="G179" s="112"/>
      <c r="H179" s="112"/>
      <c r="I179" s="94"/>
      <c r="J179" s="94"/>
      <c r="K179" s="112"/>
    </row>
    <row r="180" spans="2:11">
      <c r="B180" s="93"/>
      <c r="C180" s="112"/>
      <c r="D180" s="112"/>
      <c r="E180" s="112"/>
      <c r="F180" s="112"/>
      <c r="G180" s="112"/>
      <c r="H180" s="112"/>
      <c r="I180" s="94"/>
      <c r="J180" s="94"/>
      <c r="K180" s="112"/>
    </row>
    <row r="181" spans="2:11">
      <c r="B181" s="93"/>
      <c r="C181" s="112"/>
      <c r="D181" s="112"/>
      <c r="E181" s="112"/>
      <c r="F181" s="112"/>
      <c r="G181" s="112"/>
      <c r="H181" s="112"/>
      <c r="I181" s="94"/>
      <c r="J181" s="94"/>
      <c r="K181" s="112"/>
    </row>
    <row r="182" spans="2:11">
      <c r="B182" s="93"/>
      <c r="C182" s="112"/>
      <c r="D182" s="112"/>
      <c r="E182" s="112"/>
      <c r="F182" s="112"/>
      <c r="G182" s="112"/>
      <c r="H182" s="112"/>
      <c r="I182" s="94"/>
      <c r="J182" s="94"/>
      <c r="K182" s="112"/>
    </row>
    <row r="183" spans="2:11">
      <c r="B183" s="93"/>
      <c r="C183" s="112"/>
      <c r="D183" s="112"/>
      <c r="E183" s="112"/>
      <c r="F183" s="112"/>
      <c r="G183" s="112"/>
      <c r="H183" s="112"/>
      <c r="I183" s="94"/>
      <c r="J183" s="94"/>
      <c r="K183" s="112"/>
    </row>
    <row r="184" spans="2:11">
      <c r="B184" s="93"/>
      <c r="C184" s="112"/>
      <c r="D184" s="112"/>
      <c r="E184" s="112"/>
      <c r="F184" s="112"/>
      <c r="G184" s="112"/>
      <c r="H184" s="112"/>
      <c r="I184" s="94"/>
      <c r="J184" s="94"/>
      <c r="K184" s="112"/>
    </row>
    <row r="185" spans="2:11">
      <c r="B185" s="93"/>
      <c r="C185" s="112"/>
      <c r="D185" s="112"/>
      <c r="E185" s="112"/>
      <c r="F185" s="112"/>
      <c r="G185" s="112"/>
      <c r="H185" s="112"/>
      <c r="I185" s="94"/>
      <c r="J185" s="94"/>
      <c r="K185" s="112"/>
    </row>
    <row r="186" spans="2:11">
      <c r="B186" s="93"/>
      <c r="C186" s="112"/>
      <c r="D186" s="112"/>
      <c r="E186" s="112"/>
      <c r="F186" s="112"/>
      <c r="G186" s="112"/>
      <c r="H186" s="112"/>
      <c r="I186" s="94"/>
      <c r="J186" s="94"/>
      <c r="K186" s="112"/>
    </row>
    <row r="187" spans="2:11">
      <c r="B187" s="93"/>
      <c r="C187" s="112"/>
      <c r="D187" s="112"/>
      <c r="E187" s="112"/>
      <c r="F187" s="112"/>
      <c r="G187" s="112"/>
      <c r="H187" s="112"/>
      <c r="I187" s="94"/>
      <c r="J187" s="94"/>
      <c r="K187" s="112"/>
    </row>
    <row r="188" spans="2:11">
      <c r="B188" s="93"/>
      <c r="C188" s="112"/>
      <c r="D188" s="112"/>
      <c r="E188" s="112"/>
      <c r="F188" s="112"/>
      <c r="G188" s="112"/>
      <c r="H188" s="112"/>
      <c r="I188" s="94"/>
      <c r="J188" s="94"/>
      <c r="K188" s="112"/>
    </row>
    <row r="189" spans="2:11">
      <c r="B189" s="93"/>
      <c r="C189" s="112"/>
      <c r="D189" s="112"/>
      <c r="E189" s="112"/>
      <c r="F189" s="112"/>
      <c r="G189" s="112"/>
      <c r="H189" s="112"/>
      <c r="I189" s="94"/>
      <c r="J189" s="94"/>
      <c r="K189" s="112"/>
    </row>
    <row r="190" spans="2:11">
      <c r="B190" s="93"/>
      <c r="C190" s="112"/>
      <c r="D190" s="112"/>
      <c r="E190" s="112"/>
      <c r="F190" s="112"/>
      <c r="G190" s="112"/>
      <c r="H190" s="112"/>
      <c r="I190" s="94"/>
      <c r="J190" s="94"/>
      <c r="K190" s="112"/>
    </row>
    <row r="191" spans="2:11">
      <c r="B191" s="93"/>
      <c r="C191" s="112"/>
      <c r="D191" s="112"/>
      <c r="E191" s="112"/>
      <c r="F191" s="112"/>
      <c r="G191" s="112"/>
      <c r="H191" s="112"/>
      <c r="I191" s="94"/>
      <c r="J191" s="94"/>
      <c r="K191" s="112"/>
    </row>
    <row r="192" spans="2:11">
      <c r="B192" s="93"/>
      <c r="C192" s="112"/>
      <c r="D192" s="112"/>
      <c r="E192" s="112"/>
      <c r="F192" s="112"/>
      <c r="G192" s="112"/>
      <c r="H192" s="112"/>
      <c r="I192" s="94"/>
      <c r="J192" s="94"/>
      <c r="K192" s="112"/>
    </row>
    <row r="193" spans="2:11">
      <c r="B193" s="93"/>
      <c r="C193" s="112"/>
      <c r="D193" s="112"/>
      <c r="E193" s="112"/>
      <c r="F193" s="112"/>
      <c r="G193" s="112"/>
      <c r="H193" s="112"/>
      <c r="I193" s="94"/>
      <c r="J193" s="94"/>
      <c r="K193" s="112"/>
    </row>
    <row r="194" spans="2:11">
      <c r="B194" s="93"/>
      <c r="C194" s="112"/>
      <c r="D194" s="112"/>
      <c r="E194" s="112"/>
      <c r="F194" s="112"/>
      <c r="G194" s="112"/>
      <c r="H194" s="112"/>
      <c r="I194" s="94"/>
      <c r="J194" s="94"/>
      <c r="K194" s="112"/>
    </row>
    <row r="195" spans="2:11">
      <c r="B195" s="93"/>
      <c r="C195" s="112"/>
      <c r="D195" s="112"/>
      <c r="E195" s="112"/>
      <c r="F195" s="112"/>
      <c r="G195" s="112"/>
      <c r="H195" s="112"/>
      <c r="I195" s="94"/>
      <c r="J195" s="94"/>
      <c r="K195" s="112"/>
    </row>
    <row r="196" spans="2:11">
      <c r="B196" s="93"/>
      <c r="C196" s="112"/>
      <c r="D196" s="112"/>
      <c r="E196" s="112"/>
      <c r="F196" s="112"/>
      <c r="G196" s="112"/>
      <c r="H196" s="112"/>
      <c r="I196" s="94"/>
      <c r="J196" s="94"/>
      <c r="K196" s="112"/>
    </row>
    <row r="197" spans="2:11">
      <c r="B197" s="93"/>
      <c r="C197" s="112"/>
      <c r="D197" s="112"/>
      <c r="E197" s="112"/>
      <c r="F197" s="112"/>
      <c r="G197" s="112"/>
      <c r="H197" s="112"/>
      <c r="I197" s="94"/>
      <c r="J197" s="94"/>
      <c r="K197" s="112"/>
    </row>
    <row r="198" spans="2:11">
      <c r="B198" s="93"/>
      <c r="C198" s="112"/>
      <c r="D198" s="112"/>
      <c r="E198" s="112"/>
      <c r="F198" s="112"/>
      <c r="G198" s="112"/>
      <c r="H198" s="112"/>
      <c r="I198" s="94"/>
      <c r="J198" s="94"/>
      <c r="K198" s="112"/>
    </row>
    <row r="199" spans="2:11">
      <c r="B199" s="93"/>
      <c r="C199" s="112"/>
      <c r="D199" s="112"/>
      <c r="E199" s="112"/>
      <c r="F199" s="112"/>
      <c r="G199" s="112"/>
      <c r="H199" s="112"/>
      <c r="I199" s="94"/>
      <c r="J199" s="94"/>
      <c r="K199" s="112"/>
    </row>
    <row r="200" spans="2:11">
      <c r="B200" s="93"/>
      <c r="C200" s="112"/>
      <c r="D200" s="112"/>
      <c r="E200" s="112"/>
      <c r="F200" s="112"/>
      <c r="G200" s="112"/>
      <c r="H200" s="112"/>
      <c r="I200" s="94"/>
      <c r="J200" s="94"/>
      <c r="K200" s="112"/>
    </row>
    <row r="201" spans="2:11">
      <c r="B201" s="93"/>
      <c r="C201" s="112"/>
      <c r="D201" s="112"/>
      <c r="E201" s="112"/>
      <c r="F201" s="112"/>
      <c r="G201" s="112"/>
      <c r="H201" s="112"/>
      <c r="I201" s="94"/>
      <c r="J201" s="94"/>
      <c r="K201" s="112"/>
    </row>
    <row r="202" spans="2:11">
      <c r="B202" s="93"/>
      <c r="C202" s="112"/>
      <c r="D202" s="112"/>
      <c r="E202" s="112"/>
      <c r="F202" s="112"/>
      <c r="G202" s="112"/>
      <c r="H202" s="112"/>
      <c r="I202" s="94"/>
      <c r="J202" s="94"/>
      <c r="K202" s="112"/>
    </row>
    <row r="203" spans="2:11">
      <c r="B203" s="93"/>
      <c r="C203" s="112"/>
      <c r="D203" s="112"/>
      <c r="E203" s="112"/>
      <c r="F203" s="112"/>
      <c r="G203" s="112"/>
      <c r="H203" s="112"/>
      <c r="I203" s="94"/>
      <c r="J203" s="94"/>
      <c r="K203" s="112"/>
    </row>
    <row r="204" spans="2:11">
      <c r="B204" s="93"/>
      <c r="C204" s="112"/>
      <c r="D204" s="112"/>
      <c r="E204" s="112"/>
      <c r="F204" s="112"/>
      <c r="G204" s="112"/>
      <c r="H204" s="112"/>
      <c r="I204" s="94"/>
      <c r="J204" s="94"/>
      <c r="K204" s="112"/>
    </row>
    <row r="205" spans="2:11">
      <c r="B205" s="93"/>
      <c r="C205" s="112"/>
      <c r="D205" s="112"/>
      <c r="E205" s="112"/>
      <c r="F205" s="112"/>
      <c r="G205" s="112"/>
      <c r="H205" s="112"/>
      <c r="I205" s="94"/>
      <c r="J205" s="94"/>
      <c r="K205" s="112"/>
    </row>
    <row r="206" spans="2:11">
      <c r="B206" s="93"/>
      <c r="C206" s="112"/>
      <c r="D206" s="112"/>
      <c r="E206" s="112"/>
      <c r="F206" s="112"/>
      <c r="G206" s="112"/>
      <c r="H206" s="112"/>
      <c r="I206" s="94"/>
      <c r="J206" s="94"/>
      <c r="K206" s="112"/>
    </row>
    <row r="207" spans="2:11">
      <c r="B207" s="93"/>
      <c r="C207" s="112"/>
      <c r="D207" s="112"/>
      <c r="E207" s="112"/>
      <c r="F207" s="112"/>
      <c r="G207" s="112"/>
      <c r="H207" s="112"/>
      <c r="I207" s="94"/>
      <c r="J207" s="94"/>
      <c r="K207" s="112"/>
    </row>
    <row r="208" spans="2:11">
      <c r="B208" s="93"/>
      <c r="C208" s="112"/>
      <c r="D208" s="112"/>
      <c r="E208" s="112"/>
      <c r="F208" s="112"/>
      <c r="G208" s="112"/>
      <c r="H208" s="112"/>
      <c r="I208" s="94"/>
      <c r="J208" s="94"/>
      <c r="K208" s="112"/>
    </row>
    <row r="209" spans="2:11">
      <c r="B209" s="93"/>
      <c r="C209" s="112"/>
      <c r="D209" s="112"/>
      <c r="E209" s="112"/>
      <c r="F209" s="112"/>
      <c r="G209" s="112"/>
      <c r="H209" s="112"/>
      <c r="I209" s="94"/>
      <c r="J209" s="94"/>
      <c r="K209" s="112"/>
    </row>
    <row r="210" spans="2:11">
      <c r="B210" s="93"/>
      <c r="C210" s="112"/>
      <c r="D210" s="112"/>
      <c r="E210" s="112"/>
      <c r="F210" s="112"/>
      <c r="G210" s="112"/>
      <c r="H210" s="112"/>
      <c r="I210" s="94"/>
      <c r="J210" s="94"/>
      <c r="K210" s="112"/>
    </row>
    <row r="211" spans="2:11">
      <c r="B211" s="93"/>
      <c r="C211" s="112"/>
      <c r="D211" s="112"/>
      <c r="E211" s="112"/>
      <c r="F211" s="112"/>
      <c r="G211" s="112"/>
      <c r="H211" s="112"/>
      <c r="I211" s="94"/>
      <c r="J211" s="94"/>
      <c r="K211" s="112"/>
    </row>
    <row r="212" spans="2:11">
      <c r="B212" s="93"/>
      <c r="C212" s="112"/>
      <c r="D212" s="112"/>
      <c r="E212" s="112"/>
      <c r="F212" s="112"/>
      <c r="G212" s="112"/>
      <c r="H212" s="112"/>
      <c r="I212" s="94"/>
      <c r="J212" s="94"/>
      <c r="K212" s="112"/>
    </row>
    <row r="213" spans="2:11">
      <c r="B213" s="93"/>
      <c r="C213" s="112"/>
      <c r="D213" s="112"/>
      <c r="E213" s="112"/>
      <c r="F213" s="112"/>
      <c r="G213" s="112"/>
      <c r="H213" s="112"/>
      <c r="I213" s="94"/>
      <c r="J213" s="94"/>
      <c r="K213" s="112"/>
    </row>
    <row r="214" spans="2:11">
      <c r="B214" s="93"/>
      <c r="C214" s="112"/>
      <c r="D214" s="112"/>
      <c r="E214" s="112"/>
      <c r="F214" s="112"/>
      <c r="G214" s="112"/>
      <c r="H214" s="112"/>
      <c r="I214" s="94"/>
      <c r="J214" s="94"/>
      <c r="K214" s="112"/>
    </row>
    <row r="215" spans="2:11">
      <c r="B215" s="93"/>
      <c r="C215" s="112"/>
      <c r="D215" s="112"/>
      <c r="E215" s="112"/>
      <c r="F215" s="112"/>
      <c r="G215" s="112"/>
      <c r="H215" s="112"/>
      <c r="I215" s="94"/>
      <c r="J215" s="94"/>
      <c r="K215" s="112"/>
    </row>
    <row r="216" spans="2:11">
      <c r="B216" s="93"/>
      <c r="C216" s="112"/>
      <c r="D216" s="112"/>
      <c r="E216" s="112"/>
      <c r="F216" s="112"/>
      <c r="G216" s="112"/>
      <c r="H216" s="112"/>
      <c r="I216" s="94"/>
      <c r="J216" s="94"/>
      <c r="K216" s="112"/>
    </row>
    <row r="217" spans="2:11">
      <c r="B217" s="93"/>
      <c r="C217" s="112"/>
      <c r="D217" s="112"/>
      <c r="E217" s="112"/>
      <c r="F217" s="112"/>
      <c r="G217" s="112"/>
      <c r="H217" s="112"/>
      <c r="I217" s="94"/>
      <c r="J217" s="94"/>
      <c r="K217" s="112"/>
    </row>
    <row r="218" spans="2:11">
      <c r="B218" s="93"/>
      <c r="C218" s="112"/>
      <c r="D218" s="112"/>
      <c r="E218" s="112"/>
      <c r="F218" s="112"/>
      <c r="G218" s="112"/>
      <c r="H218" s="112"/>
      <c r="I218" s="94"/>
      <c r="J218" s="94"/>
      <c r="K218" s="112"/>
    </row>
    <row r="219" spans="2:11">
      <c r="B219" s="93"/>
      <c r="C219" s="112"/>
      <c r="D219" s="112"/>
      <c r="E219" s="112"/>
      <c r="F219" s="112"/>
      <c r="G219" s="112"/>
      <c r="H219" s="112"/>
      <c r="I219" s="94"/>
      <c r="J219" s="94"/>
      <c r="K219" s="112"/>
    </row>
    <row r="220" spans="2:11">
      <c r="B220" s="93"/>
      <c r="C220" s="112"/>
      <c r="D220" s="112"/>
      <c r="E220" s="112"/>
      <c r="F220" s="112"/>
      <c r="G220" s="112"/>
      <c r="H220" s="112"/>
      <c r="I220" s="94"/>
      <c r="J220" s="94"/>
      <c r="K220" s="112"/>
    </row>
    <row r="221" spans="2:11">
      <c r="B221" s="93"/>
      <c r="C221" s="112"/>
      <c r="D221" s="112"/>
      <c r="E221" s="112"/>
      <c r="F221" s="112"/>
      <c r="G221" s="112"/>
      <c r="H221" s="112"/>
      <c r="I221" s="94"/>
      <c r="J221" s="94"/>
      <c r="K221" s="112"/>
    </row>
    <row r="222" spans="2:11">
      <c r="B222" s="93"/>
      <c r="C222" s="112"/>
      <c r="D222" s="112"/>
      <c r="E222" s="112"/>
      <c r="F222" s="112"/>
      <c r="G222" s="112"/>
      <c r="H222" s="112"/>
      <c r="I222" s="94"/>
      <c r="J222" s="94"/>
      <c r="K222" s="112"/>
    </row>
    <row r="223" spans="2:11">
      <c r="B223" s="93"/>
      <c r="C223" s="112"/>
      <c r="D223" s="112"/>
      <c r="E223" s="112"/>
      <c r="F223" s="112"/>
      <c r="G223" s="112"/>
      <c r="H223" s="112"/>
      <c r="I223" s="94"/>
      <c r="J223" s="94"/>
      <c r="K223" s="112"/>
    </row>
    <row r="224" spans="2:11">
      <c r="B224" s="93"/>
      <c r="C224" s="112"/>
      <c r="D224" s="112"/>
      <c r="E224" s="112"/>
      <c r="F224" s="112"/>
      <c r="G224" s="112"/>
      <c r="H224" s="112"/>
      <c r="I224" s="94"/>
      <c r="J224" s="94"/>
      <c r="K224" s="112"/>
    </row>
    <row r="225" spans="2:11">
      <c r="B225" s="93"/>
      <c r="C225" s="112"/>
      <c r="D225" s="112"/>
      <c r="E225" s="112"/>
      <c r="F225" s="112"/>
      <c r="G225" s="112"/>
      <c r="H225" s="112"/>
      <c r="I225" s="94"/>
      <c r="J225" s="94"/>
      <c r="K225" s="112"/>
    </row>
    <row r="226" spans="2:11">
      <c r="B226" s="93"/>
      <c r="C226" s="112"/>
      <c r="D226" s="112"/>
      <c r="E226" s="112"/>
      <c r="F226" s="112"/>
      <c r="G226" s="112"/>
      <c r="H226" s="112"/>
      <c r="I226" s="94"/>
      <c r="J226" s="94"/>
      <c r="K226" s="112"/>
    </row>
    <row r="227" spans="2:11">
      <c r="B227" s="93"/>
      <c r="C227" s="112"/>
      <c r="D227" s="112"/>
      <c r="E227" s="112"/>
      <c r="F227" s="112"/>
      <c r="G227" s="112"/>
      <c r="H227" s="112"/>
      <c r="I227" s="94"/>
      <c r="J227" s="94"/>
      <c r="K227" s="112"/>
    </row>
    <row r="228" spans="2:11">
      <c r="B228" s="93"/>
      <c r="C228" s="112"/>
      <c r="D228" s="112"/>
      <c r="E228" s="112"/>
      <c r="F228" s="112"/>
      <c r="G228" s="112"/>
      <c r="H228" s="112"/>
      <c r="I228" s="94"/>
      <c r="J228" s="94"/>
      <c r="K228" s="112"/>
    </row>
    <row r="229" spans="2:11">
      <c r="B229" s="93"/>
      <c r="C229" s="112"/>
      <c r="D229" s="112"/>
      <c r="E229" s="112"/>
      <c r="F229" s="112"/>
      <c r="G229" s="112"/>
      <c r="H229" s="112"/>
      <c r="I229" s="94"/>
      <c r="J229" s="94"/>
      <c r="K229" s="112"/>
    </row>
    <row r="230" spans="2:11">
      <c r="B230" s="93"/>
      <c r="C230" s="112"/>
      <c r="D230" s="112"/>
      <c r="E230" s="112"/>
      <c r="F230" s="112"/>
      <c r="G230" s="112"/>
      <c r="H230" s="112"/>
      <c r="I230" s="94"/>
      <c r="J230" s="94"/>
      <c r="K230" s="112"/>
    </row>
    <row r="231" spans="2:11">
      <c r="B231" s="93"/>
      <c r="C231" s="112"/>
      <c r="D231" s="112"/>
      <c r="E231" s="112"/>
      <c r="F231" s="112"/>
      <c r="G231" s="112"/>
      <c r="H231" s="112"/>
      <c r="I231" s="94"/>
      <c r="J231" s="94"/>
      <c r="K231" s="112"/>
    </row>
    <row r="232" spans="2:11">
      <c r="B232" s="93"/>
      <c r="C232" s="112"/>
      <c r="D232" s="112"/>
      <c r="E232" s="112"/>
      <c r="F232" s="112"/>
      <c r="G232" s="112"/>
      <c r="H232" s="112"/>
      <c r="I232" s="94"/>
      <c r="J232" s="94"/>
      <c r="K232" s="112"/>
    </row>
    <row r="233" spans="2:11">
      <c r="B233" s="93"/>
      <c r="C233" s="112"/>
      <c r="D233" s="112"/>
      <c r="E233" s="112"/>
      <c r="F233" s="112"/>
      <c r="G233" s="112"/>
      <c r="H233" s="112"/>
      <c r="I233" s="94"/>
      <c r="J233" s="94"/>
      <c r="K233" s="112"/>
    </row>
    <row r="234" spans="2:11">
      <c r="B234" s="93"/>
      <c r="C234" s="112"/>
      <c r="D234" s="112"/>
      <c r="E234" s="112"/>
      <c r="F234" s="112"/>
      <c r="G234" s="112"/>
      <c r="H234" s="112"/>
      <c r="I234" s="94"/>
      <c r="J234" s="94"/>
      <c r="K234" s="112"/>
    </row>
    <row r="235" spans="2:11">
      <c r="B235" s="93"/>
      <c r="C235" s="112"/>
      <c r="D235" s="112"/>
      <c r="E235" s="112"/>
      <c r="F235" s="112"/>
      <c r="G235" s="112"/>
      <c r="H235" s="112"/>
      <c r="I235" s="94"/>
      <c r="J235" s="94"/>
      <c r="K235" s="112"/>
    </row>
    <row r="236" spans="2:11">
      <c r="B236" s="93"/>
      <c r="C236" s="112"/>
      <c r="D236" s="112"/>
      <c r="E236" s="112"/>
      <c r="F236" s="112"/>
      <c r="G236" s="112"/>
      <c r="H236" s="112"/>
      <c r="I236" s="94"/>
      <c r="J236" s="94"/>
      <c r="K236" s="112"/>
    </row>
    <row r="237" spans="2:11">
      <c r="B237" s="93"/>
      <c r="C237" s="112"/>
      <c r="D237" s="112"/>
      <c r="E237" s="112"/>
      <c r="F237" s="112"/>
      <c r="G237" s="112"/>
      <c r="H237" s="112"/>
      <c r="I237" s="94"/>
      <c r="J237" s="94"/>
      <c r="K237" s="112"/>
    </row>
    <row r="238" spans="2:11">
      <c r="B238" s="93"/>
      <c r="C238" s="112"/>
      <c r="D238" s="112"/>
      <c r="E238" s="112"/>
      <c r="F238" s="112"/>
      <c r="G238" s="112"/>
      <c r="H238" s="112"/>
      <c r="I238" s="94"/>
      <c r="J238" s="94"/>
      <c r="K238" s="112"/>
    </row>
    <row r="239" spans="2:11">
      <c r="B239" s="93"/>
      <c r="C239" s="112"/>
      <c r="D239" s="112"/>
      <c r="E239" s="112"/>
      <c r="F239" s="112"/>
      <c r="G239" s="112"/>
      <c r="H239" s="112"/>
      <c r="I239" s="94"/>
      <c r="J239" s="94"/>
      <c r="K239" s="112"/>
    </row>
    <row r="240" spans="2:11">
      <c r="B240" s="93"/>
      <c r="C240" s="112"/>
      <c r="D240" s="112"/>
      <c r="E240" s="112"/>
      <c r="F240" s="112"/>
      <c r="G240" s="112"/>
      <c r="H240" s="112"/>
      <c r="I240" s="94"/>
      <c r="J240" s="94"/>
      <c r="K240" s="112"/>
    </row>
    <row r="241" spans="2:11">
      <c r="B241" s="93"/>
      <c r="C241" s="112"/>
      <c r="D241" s="112"/>
      <c r="E241" s="112"/>
      <c r="F241" s="112"/>
      <c r="G241" s="112"/>
      <c r="H241" s="112"/>
      <c r="I241" s="94"/>
      <c r="J241" s="94"/>
      <c r="K241" s="112"/>
    </row>
    <row r="242" spans="2:11">
      <c r="B242" s="93"/>
      <c r="C242" s="112"/>
      <c r="D242" s="112"/>
      <c r="E242" s="112"/>
      <c r="F242" s="112"/>
      <c r="G242" s="112"/>
      <c r="H242" s="112"/>
      <c r="I242" s="94"/>
      <c r="J242" s="94"/>
      <c r="K242" s="112"/>
    </row>
    <row r="243" spans="2:11">
      <c r="B243" s="93"/>
      <c r="C243" s="112"/>
      <c r="D243" s="112"/>
      <c r="E243" s="112"/>
      <c r="F243" s="112"/>
      <c r="G243" s="112"/>
      <c r="H243" s="112"/>
      <c r="I243" s="94"/>
      <c r="J243" s="94"/>
      <c r="K243" s="112"/>
    </row>
    <row r="244" spans="2:11">
      <c r="B244" s="93"/>
      <c r="C244" s="112"/>
      <c r="D244" s="112"/>
      <c r="E244" s="112"/>
      <c r="F244" s="112"/>
      <c r="G244" s="112"/>
      <c r="H244" s="112"/>
      <c r="I244" s="94"/>
      <c r="J244" s="94"/>
      <c r="K244" s="112"/>
    </row>
    <row r="245" spans="2:11">
      <c r="B245" s="93"/>
      <c r="C245" s="112"/>
      <c r="D245" s="112"/>
      <c r="E245" s="112"/>
      <c r="F245" s="112"/>
      <c r="G245" s="112"/>
      <c r="H245" s="112"/>
      <c r="I245" s="94"/>
      <c r="J245" s="94"/>
      <c r="K245" s="112"/>
    </row>
    <row r="246" spans="2:11">
      <c r="B246" s="93"/>
      <c r="C246" s="112"/>
      <c r="D246" s="112"/>
      <c r="E246" s="112"/>
      <c r="F246" s="112"/>
      <c r="G246" s="112"/>
      <c r="H246" s="112"/>
      <c r="I246" s="94"/>
      <c r="J246" s="94"/>
      <c r="K246" s="112"/>
    </row>
    <row r="247" spans="2:11">
      <c r="B247" s="93"/>
      <c r="C247" s="112"/>
      <c r="D247" s="112"/>
      <c r="E247" s="112"/>
      <c r="F247" s="112"/>
      <c r="G247" s="112"/>
      <c r="H247" s="112"/>
      <c r="I247" s="94"/>
      <c r="J247" s="94"/>
      <c r="K247" s="112"/>
    </row>
    <row r="248" spans="2:11">
      <c r="B248" s="93"/>
      <c r="C248" s="112"/>
      <c r="D248" s="112"/>
      <c r="E248" s="112"/>
      <c r="F248" s="112"/>
      <c r="G248" s="112"/>
      <c r="H248" s="112"/>
      <c r="I248" s="94"/>
      <c r="J248" s="94"/>
      <c r="K248" s="112"/>
    </row>
    <row r="249" spans="2:11">
      <c r="B249" s="93"/>
      <c r="C249" s="112"/>
      <c r="D249" s="112"/>
      <c r="E249" s="112"/>
      <c r="F249" s="112"/>
      <c r="G249" s="112"/>
      <c r="H249" s="112"/>
      <c r="I249" s="94"/>
      <c r="J249" s="94"/>
      <c r="K249" s="112"/>
    </row>
    <row r="250" spans="2:11">
      <c r="B250" s="93"/>
      <c r="C250" s="112"/>
      <c r="D250" s="112"/>
      <c r="E250" s="112"/>
      <c r="F250" s="112"/>
      <c r="G250" s="112"/>
      <c r="H250" s="112"/>
      <c r="I250" s="94"/>
      <c r="J250" s="94"/>
      <c r="K250" s="112"/>
    </row>
    <row r="251" spans="2:11">
      <c r="B251" s="93"/>
      <c r="C251" s="112"/>
      <c r="D251" s="112"/>
      <c r="E251" s="112"/>
      <c r="F251" s="112"/>
      <c r="G251" s="112"/>
      <c r="H251" s="112"/>
      <c r="I251" s="94"/>
      <c r="J251" s="94"/>
      <c r="K251" s="112"/>
    </row>
    <row r="252" spans="2:11">
      <c r="B252" s="93"/>
      <c r="C252" s="112"/>
      <c r="D252" s="112"/>
      <c r="E252" s="112"/>
      <c r="F252" s="112"/>
      <c r="G252" s="112"/>
      <c r="H252" s="112"/>
      <c r="I252" s="94"/>
      <c r="J252" s="94"/>
      <c r="K252" s="112"/>
    </row>
    <row r="253" spans="2:11">
      <c r="B253" s="93"/>
      <c r="C253" s="112"/>
      <c r="D253" s="112"/>
      <c r="E253" s="112"/>
      <c r="F253" s="112"/>
      <c r="G253" s="112"/>
      <c r="H253" s="112"/>
      <c r="I253" s="94"/>
      <c r="J253" s="94"/>
      <c r="K253" s="112"/>
    </row>
    <row r="254" spans="2:11">
      <c r="B254" s="93"/>
      <c r="C254" s="112"/>
      <c r="D254" s="112"/>
      <c r="E254" s="112"/>
      <c r="F254" s="112"/>
      <c r="G254" s="112"/>
      <c r="H254" s="112"/>
      <c r="I254" s="94"/>
      <c r="J254" s="94"/>
      <c r="K254" s="112"/>
    </row>
    <row r="255" spans="2:11">
      <c r="B255" s="93"/>
      <c r="C255" s="112"/>
      <c r="D255" s="112"/>
      <c r="E255" s="112"/>
      <c r="F255" s="112"/>
      <c r="G255" s="112"/>
      <c r="H255" s="112"/>
      <c r="I255" s="94"/>
      <c r="J255" s="94"/>
      <c r="K255" s="112"/>
    </row>
    <row r="256" spans="2:11">
      <c r="B256" s="93"/>
      <c r="C256" s="112"/>
      <c r="D256" s="112"/>
      <c r="E256" s="112"/>
      <c r="F256" s="112"/>
      <c r="G256" s="112"/>
      <c r="H256" s="112"/>
      <c r="I256" s="94"/>
      <c r="J256" s="94"/>
      <c r="K256" s="112"/>
    </row>
    <row r="257" spans="2:11">
      <c r="B257" s="93"/>
      <c r="C257" s="112"/>
      <c r="D257" s="112"/>
      <c r="E257" s="112"/>
      <c r="F257" s="112"/>
      <c r="G257" s="112"/>
      <c r="H257" s="112"/>
      <c r="I257" s="94"/>
      <c r="J257" s="94"/>
      <c r="K257" s="112"/>
    </row>
    <row r="258" spans="2:11">
      <c r="B258" s="93"/>
      <c r="C258" s="112"/>
      <c r="D258" s="112"/>
      <c r="E258" s="112"/>
      <c r="F258" s="112"/>
      <c r="G258" s="112"/>
      <c r="H258" s="112"/>
      <c r="I258" s="94"/>
      <c r="J258" s="94"/>
      <c r="K258" s="112"/>
    </row>
    <row r="259" spans="2:11">
      <c r="B259" s="93"/>
      <c r="C259" s="112"/>
      <c r="D259" s="112"/>
      <c r="E259" s="112"/>
      <c r="F259" s="112"/>
      <c r="G259" s="112"/>
      <c r="H259" s="112"/>
      <c r="I259" s="94"/>
      <c r="J259" s="94"/>
      <c r="K259" s="112"/>
    </row>
    <row r="260" spans="2:11">
      <c r="B260" s="93"/>
      <c r="C260" s="112"/>
      <c r="D260" s="112"/>
      <c r="E260" s="112"/>
      <c r="F260" s="112"/>
      <c r="G260" s="112"/>
      <c r="H260" s="112"/>
      <c r="I260" s="94"/>
      <c r="J260" s="94"/>
      <c r="K260" s="112"/>
    </row>
    <row r="261" spans="2:11">
      <c r="B261" s="93"/>
      <c r="C261" s="112"/>
      <c r="D261" s="112"/>
      <c r="E261" s="112"/>
      <c r="F261" s="112"/>
      <c r="G261" s="112"/>
      <c r="H261" s="112"/>
      <c r="I261" s="94"/>
      <c r="J261" s="94"/>
      <c r="K261" s="112"/>
    </row>
    <row r="262" spans="2:11">
      <c r="B262" s="93"/>
      <c r="C262" s="112"/>
      <c r="D262" s="112"/>
      <c r="E262" s="112"/>
      <c r="F262" s="112"/>
      <c r="G262" s="112"/>
      <c r="H262" s="112"/>
      <c r="I262" s="94"/>
      <c r="J262" s="94"/>
      <c r="K262" s="112"/>
    </row>
    <row r="263" spans="2:11">
      <c r="B263" s="93"/>
      <c r="C263" s="112"/>
      <c r="D263" s="112"/>
      <c r="E263" s="112"/>
      <c r="F263" s="112"/>
      <c r="G263" s="112"/>
      <c r="H263" s="112"/>
      <c r="I263" s="94"/>
      <c r="J263" s="94"/>
      <c r="K263" s="112"/>
    </row>
    <row r="264" spans="2:11">
      <c r="B264" s="93"/>
      <c r="C264" s="112"/>
      <c r="D264" s="112"/>
      <c r="E264" s="112"/>
      <c r="F264" s="112"/>
      <c r="G264" s="112"/>
      <c r="H264" s="112"/>
      <c r="I264" s="94"/>
      <c r="J264" s="94"/>
      <c r="K264" s="112"/>
    </row>
    <row r="265" spans="2:11">
      <c r="B265" s="93"/>
      <c r="C265" s="112"/>
      <c r="D265" s="112"/>
      <c r="E265" s="112"/>
      <c r="F265" s="112"/>
      <c r="G265" s="112"/>
      <c r="H265" s="112"/>
      <c r="I265" s="94"/>
      <c r="J265" s="94"/>
      <c r="K265" s="112"/>
    </row>
    <row r="266" spans="2:11">
      <c r="B266" s="93"/>
      <c r="C266" s="112"/>
      <c r="D266" s="112"/>
      <c r="E266" s="112"/>
      <c r="F266" s="112"/>
      <c r="G266" s="112"/>
      <c r="H266" s="112"/>
      <c r="I266" s="94"/>
      <c r="J266" s="94"/>
      <c r="K266" s="112"/>
    </row>
    <row r="267" spans="2:11">
      <c r="B267" s="93"/>
      <c r="C267" s="112"/>
      <c r="D267" s="112"/>
      <c r="E267" s="112"/>
      <c r="F267" s="112"/>
      <c r="G267" s="112"/>
      <c r="H267" s="112"/>
      <c r="I267" s="94"/>
      <c r="J267" s="94"/>
      <c r="K267" s="112"/>
    </row>
    <row r="268" spans="2:11">
      <c r="B268" s="93"/>
      <c r="C268" s="112"/>
      <c r="D268" s="112"/>
      <c r="E268" s="112"/>
      <c r="F268" s="112"/>
      <c r="G268" s="112"/>
      <c r="H268" s="112"/>
      <c r="I268" s="94"/>
      <c r="J268" s="94"/>
      <c r="K268" s="112"/>
    </row>
    <row r="269" spans="2:11">
      <c r="B269" s="93"/>
      <c r="C269" s="112"/>
      <c r="D269" s="112"/>
      <c r="E269" s="112"/>
      <c r="F269" s="112"/>
      <c r="G269" s="112"/>
      <c r="H269" s="112"/>
      <c r="I269" s="94"/>
      <c r="J269" s="94"/>
      <c r="K269" s="112"/>
    </row>
    <row r="270" spans="2:11">
      <c r="B270" s="93"/>
      <c r="C270" s="112"/>
      <c r="D270" s="112"/>
      <c r="E270" s="112"/>
      <c r="F270" s="112"/>
      <c r="G270" s="112"/>
      <c r="H270" s="112"/>
      <c r="I270" s="94"/>
      <c r="J270" s="94"/>
      <c r="K270" s="112"/>
    </row>
    <row r="271" spans="2:11">
      <c r="B271" s="93"/>
      <c r="C271" s="112"/>
      <c r="D271" s="112"/>
      <c r="E271" s="112"/>
      <c r="F271" s="112"/>
      <c r="G271" s="112"/>
      <c r="H271" s="112"/>
      <c r="I271" s="94"/>
      <c r="J271" s="94"/>
      <c r="K271" s="112"/>
    </row>
    <row r="272" spans="2:11">
      <c r="B272" s="93"/>
      <c r="C272" s="112"/>
      <c r="D272" s="112"/>
      <c r="E272" s="112"/>
      <c r="F272" s="112"/>
      <c r="G272" s="112"/>
      <c r="H272" s="112"/>
      <c r="I272" s="94"/>
      <c r="J272" s="94"/>
      <c r="K272" s="112"/>
    </row>
    <row r="273" spans="2:11">
      <c r="B273" s="93"/>
      <c r="C273" s="112"/>
      <c r="D273" s="112"/>
      <c r="E273" s="112"/>
      <c r="F273" s="112"/>
      <c r="G273" s="112"/>
      <c r="H273" s="112"/>
      <c r="I273" s="94"/>
      <c r="J273" s="94"/>
      <c r="K273" s="112"/>
    </row>
    <row r="274" spans="2:11">
      <c r="B274" s="93"/>
      <c r="C274" s="112"/>
      <c r="D274" s="112"/>
      <c r="E274" s="112"/>
      <c r="F274" s="112"/>
      <c r="G274" s="112"/>
      <c r="H274" s="112"/>
      <c r="I274" s="94"/>
      <c r="J274" s="94"/>
      <c r="K274" s="112"/>
    </row>
    <row r="275" spans="2:11">
      <c r="B275" s="93"/>
      <c r="C275" s="112"/>
      <c r="D275" s="112"/>
      <c r="E275" s="112"/>
      <c r="F275" s="112"/>
      <c r="G275" s="112"/>
      <c r="H275" s="112"/>
      <c r="I275" s="94"/>
      <c r="J275" s="94"/>
      <c r="K275" s="112"/>
    </row>
    <row r="276" spans="2:11">
      <c r="B276" s="93"/>
      <c r="C276" s="112"/>
      <c r="D276" s="112"/>
      <c r="E276" s="112"/>
      <c r="F276" s="112"/>
      <c r="G276" s="112"/>
      <c r="H276" s="112"/>
      <c r="I276" s="94"/>
      <c r="J276" s="94"/>
      <c r="K276" s="112"/>
    </row>
    <row r="277" spans="2:11">
      <c r="B277" s="93"/>
      <c r="C277" s="112"/>
      <c r="D277" s="112"/>
      <c r="E277" s="112"/>
      <c r="F277" s="112"/>
      <c r="G277" s="112"/>
      <c r="H277" s="112"/>
      <c r="I277" s="94"/>
      <c r="J277" s="94"/>
      <c r="K277" s="112"/>
    </row>
    <row r="278" spans="2:11">
      <c r="B278" s="93"/>
      <c r="C278" s="112"/>
      <c r="D278" s="112"/>
      <c r="E278" s="112"/>
      <c r="F278" s="112"/>
      <c r="G278" s="112"/>
      <c r="H278" s="112"/>
      <c r="I278" s="94"/>
      <c r="J278" s="94"/>
      <c r="K278" s="112"/>
    </row>
    <row r="279" spans="2:11">
      <c r="B279" s="93"/>
      <c r="C279" s="112"/>
      <c r="D279" s="112"/>
      <c r="E279" s="112"/>
      <c r="F279" s="112"/>
      <c r="G279" s="112"/>
      <c r="H279" s="112"/>
      <c r="I279" s="94"/>
      <c r="J279" s="94"/>
      <c r="K279" s="112"/>
    </row>
    <row r="280" spans="2:11">
      <c r="B280" s="93"/>
      <c r="C280" s="112"/>
      <c r="D280" s="112"/>
      <c r="E280" s="112"/>
      <c r="F280" s="112"/>
      <c r="G280" s="112"/>
      <c r="H280" s="112"/>
      <c r="I280" s="94"/>
      <c r="J280" s="94"/>
      <c r="K280" s="112"/>
    </row>
    <row r="281" spans="2:11">
      <c r="B281" s="93"/>
      <c r="C281" s="112"/>
      <c r="D281" s="112"/>
      <c r="E281" s="112"/>
      <c r="F281" s="112"/>
      <c r="G281" s="112"/>
      <c r="H281" s="112"/>
      <c r="I281" s="94"/>
      <c r="J281" s="94"/>
      <c r="K281" s="112"/>
    </row>
    <row r="282" spans="2:11">
      <c r="B282" s="93"/>
      <c r="C282" s="112"/>
      <c r="D282" s="112"/>
      <c r="E282" s="112"/>
      <c r="F282" s="112"/>
      <c r="G282" s="112"/>
      <c r="H282" s="112"/>
      <c r="I282" s="94"/>
      <c r="J282" s="94"/>
      <c r="K282" s="112"/>
    </row>
    <row r="283" spans="2:11">
      <c r="B283" s="93"/>
      <c r="C283" s="112"/>
      <c r="D283" s="112"/>
      <c r="E283" s="112"/>
      <c r="F283" s="112"/>
      <c r="G283" s="112"/>
      <c r="H283" s="112"/>
      <c r="I283" s="94"/>
      <c r="J283" s="94"/>
      <c r="K283" s="112"/>
    </row>
    <row r="284" spans="2:11">
      <c r="B284" s="93"/>
      <c r="C284" s="112"/>
      <c r="D284" s="112"/>
      <c r="E284" s="112"/>
      <c r="F284" s="112"/>
      <c r="G284" s="112"/>
      <c r="H284" s="112"/>
      <c r="I284" s="94"/>
      <c r="J284" s="94"/>
      <c r="K284" s="112"/>
    </row>
    <row r="285" spans="2:11">
      <c r="B285" s="93"/>
      <c r="C285" s="112"/>
      <c r="D285" s="112"/>
      <c r="E285" s="112"/>
      <c r="F285" s="112"/>
      <c r="G285" s="112"/>
      <c r="H285" s="112"/>
      <c r="I285" s="94"/>
      <c r="J285" s="94"/>
      <c r="K285" s="112"/>
    </row>
    <row r="286" spans="2:11">
      <c r="B286" s="93"/>
      <c r="C286" s="112"/>
      <c r="D286" s="112"/>
      <c r="E286" s="112"/>
      <c r="F286" s="112"/>
      <c r="G286" s="112"/>
      <c r="H286" s="112"/>
      <c r="I286" s="94"/>
      <c r="J286" s="94"/>
      <c r="K286" s="112"/>
    </row>
    <row r="287" spans="2:11">
      <c r="B287" s="93"/>
      <c r="C287" s="112"/>
      <c r="D287" s="112"/>
      <c r="E287" s="112"/>
      <c r="F287" s="112"/>
      <c r="G287" s="112"/>
      <c r="H287" s="112"/>
      <c r="I287" s="94"/>
      <c r="J287" s="94"/>
      <c r="K287" s="112"/>
    </row>
    <row r="288" spans="2:11">
      <c r="B288" s="93"/>
      <c r="C288" s="112"/>
      <c r="D288" s="112"/>
      <c r="E288" s="112"/>
      <c r="F288" s="112"/>
      <c r="G288" s="112"/>
      <c r="H288" s="112"/>
      <c r="I288" s="94"/>
      <c r="J288" s="94"/>
      <c r="K288" s="112"/>
    </row>
    <row r="289" spans="2:11">
      <c r="B289" s="93"/>
      <c r="C289" s="112"/>
      <c r="D289" s="112"/>
      <c r="E289" s="112"/>
      <c r="F289" s="112"/>
      <c r="G289" s="112"/>
      <c r="H289" s="112"/>
      <c r="I289" s="94"/>
      <c r="J289" s="94"/>
      <c r="K289" s="112"/>
    </row>
    <row r="290" spans="2:11">
      <c r="B290" s="93"/>
      <c r="C290" s="112"/>
      <c r="D290" s="112"/>
      <c r="E290" s="112"/>
      <c r="F290" s="112"/>
      <c r="G290" s="112"/>
      <c r="H290" s="112"/>
      <c r="I290" s="94"/>
      <c r="J290" s="94"/>
      <c r="K290" s="112"/>
    </row>
    <row r="291" spans="2:11">
      <c r="B291" s="93"/>
      <c r="C291" s="112"/>
      <c r="D291" s="112"/>
      <c r="E291" s="112"/>
      <c r="F291" s="112"/>
      <c r="G291" s="112"/>
      <c r="H291" s="112"/>
      <c r="I291" s="94"/>
      <c r="J291" s="94"/>
      <c r="K291" s="112"/>
    </row>
    <row r="292" spans="2:11">
      <c r="B292" s="93"/>
      <c r="C292" s="112"/>
      <c r="D292" s="112"/>
      <c r="E292" s="112"/>
      <c r="F292" s="112"/>
      <c r="G292" s="112"/>
      <c r="H292" s="112"/>
      <c r="I292" s="94"/>
      <c r="J292" s="94"/>
      <c r="K292" s="112"/>
    </row>
    <row r="293" spans="2:11">
      <c r="B293" s="93"/>
      <c r="C293" s="112"/>
      <c r="D293" s="112"/>
      <c r="E293" s="112"/>
      <c r="F293" s="112"/>
      <c r="G293" s="112"/>
      <c r="H293" s="112"/>
      <c r="I293" s="94"/>
      <c r="J293" s="94"/>
      <c r="K293" s="112"/>
    </row>
    <row r="294" spans="2:11">
      <c r="B294" s="93"/>
      <c r="C294" s="112"/>
      <c r="D294" s="112"/>
      <c r="E294" s="112"/>
      <c r="F294" s="112"/>
      <c r="G294" s="112"/>
      <c r="H294" s="112"/>
      <c r="I294" s="94"/>
      <c r="J294" s="94"/>
      <c r="K294" s="112"/>
    </row>
    <row r="295" spans="2:11">
      <c r="B295" s="93"/>
      <c r="C295" s="112"/>
      <c r="D295" s="112"/>
      <c r="E295" s="112"/>
      <c r="F295" s="112"/>
      <c r="G295" s="112"/>
      <c r="H295" s="112"/>
      <c r="I295" s="94"/>
      <c r="J295" s="94"/>
      <c r="K295" s="112"/>
    </row>
    <row r="296" spans="2:11">
      <c r="B296" s="93"/>
      <c r="C296" s="112"/>
      <c r="D296" s="112"/>
      <c r="E296" s="112"/>
      <c r="F296" s="112"/>
      <c r="G296" s="112"/>
      <c r="H296" s="112"/>
      <c r="I296" s="94"/>
      <c r="J296" s="94"/>
      <c r="K296" s="112"/>
    </row>
    <row r="297" spans="2:11">
      <c r="B297" s="93"/>
      <c r="C297" s="112"/>
      <c r="D297" s="112"/>
      <c r="E297" s="112"/>
      <c r="F297" s="112"/>
      <c r="G297" s="112"/>
      <c r="H297" s="112"/>
      <c r="I297" s="94"/>
      <c r="J297" s="94"/>
      <c r="K297" s="112"/>
    </row>
    <row r="298" spans="2:11">
      <c r="B298" s="93"/>
      <c r="C298" s="112"/>
      <c r="D298" s="112"/>
      <c r="E298" s="112"/>
      <c r="F298" s="112"/>
      <c r="G298" s="112"/>
      <c r="H298" s="112"/>
      <c r="I298" s="94"/>
      <c r="J298" s="94"/>
      <c r="K298" s="112"/>
    </row>
    <row r="299" spans="2:11">
      <c r="B299" s="93"/>
      <c r="C299" s="112"/>
      <c r="D299" s="112"/>
      <c r="E299" s="112"/>
      <c r="F299" s="112"/>
      <c r="G299" s="112"/>
      <c r="H299" s="112"/>
      <c r="I299" s="94"/>
      <c r="J299" s="94"/>
      <c r="K299" s="112"/>
    </row>
    <row r="300" spans="2:11">
      <c r="B300" s="93"/>
      <c r="C300" s="112"/>
      <c r="D300" s="112"/>
      <c r="E300" s="112"/>
      <c r="F300" s="112"/>
      <c r="G300" s="112"/>
      <c r="H300" s="112"/>
      <c r="I300" s="94"/>
      <c r="J300" s="94"/>
      <c r="K300" s="112"/>
    </row>
    <row r="301" spans="2:11">
      <c r="B301" s="93"/>
      <c r="C301" s="112"/>
      <c r="D301" s="112"/>
      <c r="E301" s="112"/>
      <c r="F301" s="112"/>
      <c r="G301" s="112"/>
      <c r="H301" s="112"/>
      <c r="I301" s="94"/>
      <c r="J301" s="94"/>
      <c r="K301" s="112"/>
    </row>
    <row r="302" spans="2:11">
      <c r="B302" s="93"/>
      <c r="C302" s="112"/>
      <c r="D302" s="112"/>
      <c r="E302" s="112"/>
      <c r="F302" s="112"/>
      <c r="G302" s="112"/>
      <c r="H302" s="112"/>
      <c r="I302" s="94"/>
      <c r="J302" s="94"/>
      <c r="K302" s="112"/>
    </row>
    <row r="303" spans="2:11">
      <c r="B303" s="93"/>
      <c r="C303" s="112"/>
      <c r="D303" s="112"/>
      <c r="E303" s="112"/>
      <c r="F303" s="112"/>
      <c r="G303" s="112"/>
      <c r="H303" s="112"/>
      <c r="I303" s="94"/>
      <c r="J303" s="94"/>
      <c r="K303" s="112"/>
    </row>
    <row r="304" spans="2:11">
      <c r="B304" s="93"/>
      <c r="C304" s="112"/>
      <c r="D304" s="112"/>
      <c r="E304" s="112"/>
      <c r="F304" s="112"/>
      <c r="G304" s="112"/>
      <c r="H304" s="112"/>
      <c r="I304" s="94"/>
      <c r="J304" s="94"/>
      <c r="K304" s="112"/>
    </row>
    <row r="305" spans="2:11">
      <c r="B305" s="93"/>
      <c r="C305" s="112"/>
      <c r="D305" s="112"/>
      <c r="E305" s="112"/>
      <c r="F305" s="112"/>
      <c r="G305" s="112"/>
      <c r="H305" s="112"/>
      <c r="I305" s="94"/>
      <c r="J305" s="94"/>
      <c r="K305" s="112"/>
    </row>
    <row r="306" spans="2:11">
      <c r="B306" s="93"/>
      <c r="C306" s="112"/>
      <c r="D306" s="112"/>
      <c r="E306" s="112"/>
      <c r="F306" s="112"/>
      <c r="G306" s="112"/>
      <c r="H306" s="112"/>
      <c r="I306" s="94"/>
      <c r="J306" s="94"/>
      <c r="K306" s="112"/>
    </row>
    <row r="307" spans="2:11">
      <c r="B307" s="93"/>
      <c r="C307" s="112"/>
      <c r="D307" s="112"/>
      <c r="E307" s="112"/>
      <c r="F307" s="112"/>
      <c r="G307" s="112"/>
      <c r="H307" s="112"/>
      <c r="I307" s="94"/>
      <c r="J307" s="94"/>
      <c r="K307" s="112"/>
    </row>
    <row r="308" spans="2:11">
      <c r="B308" s="93"/>
      <c r="C308" s="112"/>
      <c r="D308" s="112"/>
      <c r="E308" s="112"/>
      <c r="F308" s="112"/>
      <c r="G308" s="112"/>
      <c r="H308" s="112"/>
      <c r="I308" s="94"/>
      <c r="J308" s="94"/>
      <c r="K308" s="112"/>
    </row>
    <row r="309" spans="2:11">
      <c r="B309" s="93"/>
      <c r="C309" s="112"/>
      <c r="D309" s="112"/>
      <c r="E309" s="112"/>
      <c r="F309" s="112"/>
      <c r="G309" s="112"/>
      <c r="H309" s="112"/>
      <c r="I309" s="94"/>
      <c r="J309" s="94"/>
      <c r="K309" s="112"/>
    </row>
    <row r="310" spans="2:11">
      <c r="B310" s="93"/>
      <c r="C310" s="112"/>
      <c r="D310" s="112"/>
      <c r="E310" s="112"/>
      <c r="F310" s="112"/>
      <c r="G310" s="112"/>
      <c r="H310" s="112"/>
      <c r="I310" s="94"/>
      <c r="J310" s="94"/>
      <c r="K310" s="112"/>
    </row>
    <row r="311" spans="2:11">
      <c r="B311" s="93"/>
      <c r="C311" s="112"/>
      <c r="D311" s="112"/>
      <c r="E311" s="112"/>
      <c r="F311" s="112"/>
      <c r="G311" s="112"/>
      <c r="H311" s="112"/>
      <c r="I311" s="94"/>
      <c r="J311" s="94"/>
      <c r="K311" s="112"/>
    </row>
    <row r="312" spans="2:11">
      <c r="B312" s="93"/>
      <c r="C312" s="112"/>
      <c r="D312" s="112"/>
      <c r="E312" s="112"/>
      <c r="F312" s="112"/>
      <c r="G312" s="112"/>
      <c r="H312" s="112"/>
      <c r="I312" s="94"/>
      <c r="J312" s="94"/>
      <c r="K312" s="112"/>
    </row>
    <row r="313" spans="2:11">
      <c r="B313" s="93"/>
      <c r="C313" s="112"/>
      <c r="D313" s="112"/>
      <c r="E313" s="112"/>
      <c r="F313" s="112"/>
      <c r="G313" s="112"/>
      <c r="H313" s="112"/>
      <c r="I313" s="94"/>
      <c r="J313" s="94"/>
      <c r="K313" s="112"/>
    </row>
    <row r="314" spans="2:11">
      <c r="B314" s="93"/>
      <c r="C314" s="112"/>
      <c r="D314" s="112"/>
      <c r="E314" s="112"/>
      <c r="F314" s="112"/>
      <c r="G314" s="112"/>
      <c r="H314" s="112"/>
      <c r="I314" s="94"/>
      <c r="J314" s="94"/>
      <c r="K314" s="112"/>
    </row>
    <row r="315" spans="2:11">
      <c r="B315" s="93"/>
      <c r="C315" s="112"/>
      <c r="D315" s="112"/>
      <c r="E315" s="112"/>
      <c r="F315" s="112"/>
      <c r="G315" s="112"/>
      <c r="H315" s="112"/>
      <c r="I315" s="94"/>
      <c r="J315" s="94"/>
      <c r="K315" s="112"/>
    </row>
    <row r="316" spans="2:11">
      <c r="B316" s="93"/>
      <c r="C316" s="112"/>
      <c r="D316" s="112"/>
      <c r="E316" s="112"/>
      <c r="F316" s="112"/>
      <c r="G316" s="112"/>
      <c r="H316" s="112"/>
      <c r="I316" s="94"/>
      <c r="J316" s="94"/>
      <c r="K316" s="112"/>
    </row>
    <row r="317" spans="2:11">
      <c r="B317" s="93"/>
      <c r="C317" s="112"/>
      <c r="D317" s="112"/>
      <c r="E317" s="112"/>
      <c r="F317" s="112"/>
      <c r="G317" s="112"/>
      <c r="H317" s="112"/>
      <c r="I317" s="94"/>
      <c r="J317" s="94"/>
      <c r="K317" s="112"/>
    </row>
    <row r="318" spans="2:11">
      <c r="B318" s="93"/>
      <c r="C318" s="112"/>
      <c r="D318" s="112"/>
      <c r="E318" s="112"/>
      <c r="F318" s="112"/>
      <c r="G318" s="112"/>
      <c r="H318" s="112"/>
      <c r="I318" s="94"/>
      <c r="J318" s="94"/>
      <c r="K318" s="112"/>
    </row>
    <row r="319" spans="2:11">
      <c r="B319" s="93"/>
      <c r="C319" s="112"/>
      <c r="D319" s="112"/>
      <c r="E319" s="112"/>
      <c r="F319" s="112"/>
      <c r="G319" s="112"/>
      <c r="H319" s="112"/>
      <c r="I319" s="94"/>
      <c r="J319" s="94"/>
      <c r="K319" s="112"/>
    </row>
    <row r="320" spans="2:11">
      <c r="B320" s="93"/>
      <c r="C320" s="112"/>
      <c r="D320" s="112"/>
      <c r="E320" s="112"/>
      <c r="F320" s="112"/>
      <c r="G320" s="112"/>
      <c r="H320" s="112"/>
      <c r="I320" s="94"/>
      <c r="J320" s="94"/>
      <c r="K320" s="112"/>
    </row>
    <row r="321" spans="2:11">
      <c r="B321" s="93"/>
      <c r="C321" s="112"/>
      <c r="D321" s="112"/>
      <c r="E321" s="112"/>
      <c r="F321" s="112"/>
      <c r="G321" s="112"/>
      <c r="H321" s="112"/>
      <c r="I321" s="94"/>
      <c r="J321" s="94"/>
      <c r="K321" s="112"/>
    </row>
    <row r="322" spans="2:11">
      <c r="B322" s="93"/>
      <c r="C322" s="112"/>
      <c r="D322" s="112"/>
      <c r="E322" s="112"/>
      <c r="F322" s="112"/>
      <c r="G322" s="112"/>
      <c r="H322" s="112"/>
      <c r="I322" s="94"/>
      <c r="J322" s="94"/>
      <c r="K322" s="112"/>
    </row>
    <row r="323" spans="2:11">
      <c r="B323" s="93"/>
      <c r="C323" s="112"/>
      <c r="D323" s="112"/>
      <c r="E323" s="112"/>
      <c r="F323" s="112"/>
      <c r="G323" s="112"/>
      <c r="H323" s="112"/>
      <c r="I323" s="94"/>
      <c r="J323" s="94"/>
      <c r="K323" s="112"/>
    </row>
    <row r="324" spans="2:11">
      <c r="B324" s="93"/>
      <c r="C324" s="112"/>
      <c r="D324" s="112"/>
      <c r="E324" s="112"/>
      <c r="F324" s="112"/>
      <c r="G324" s="112"/>
      <c r="H324" s="112"/>
      <c r="I324" s="94"/>
      <c r="J324" s="94"/>
      <c r="K324" s="112"/>
    </row>
    <row r="325" spans="2:11">
      <c r="B325" s="93"/>
      <c r="C325" s="112"/>
      <c r="D325" s="112"/>
      <c r="E325" s="112"/>
      <c r="F325" s="112"/>
      <c r="G325" s="112"/>
      <c r="H325" s="112"/>
      <c r="I325" s="94"/>
      <c r="J325" s="94"/>
      <c r="K325" s="112"/>
    </row>
    <row r="326" spans="2:11">
      <c r="B326" s="93"/>
      <c r="C326" s="112"/>
      <c r="D326" s="112"/>
      <c r="E326" s="112"/>
      <c r="F326" s="112"/>
      <c r="G326" s="112"/>
      <c r="H326" s="112"/>
      <c r="I326" s="94"/>
      <c r="J326" s="94"/>
      <c r="K326" s="112"/>
    </row>
    <row r="327" spans="2:11">
      <c r="B327" s="93"/>
      <c r="C327" s="112"/>
      <c r="D327" s="112"/>
      <c r="E327" s="112"/>
      <c r="F327" s="112"/>
      <c r="G327" s="112"/>
      <c r="H327" s="112"/>
      <c r="I327" s="94"/>
      <c r="J327" s="94"/>
      <c r="K327" s="112"/>
    </row>
    <row r="328" spans="2:11">
      <c r="B328" s="93"/>
      <c r="C328" s="112"/>
      <c r="D328" s="112"/>
      <c r="E328" s="112"/>
      <c r="F328" s="112"/>
      <c r="G328" s="112"/>
      <c r="H328" s="112"/>
      <c r="I328" s="94"/>
      <c r="J328" s="94"/>
      <c r="K328" s="112"/>
    </row>
    <row r="329" spans="2:11">
      <c r="B329" s="93"/>
      <c r="C329" s="112"/>
      <c r="D329" s="112"/>
      <c r="E329" s="112"/>
      <c r="F329" s="112"/>
      <c r="G329" s="112"/>
      <c r="H329" s="112"/>
      <c r="I329" s="94"/>
      <c r="J329" s="94"/>
      <c r="K329" s="112"/>
    </row>
    <row r="330" spans="2:11">
      <c r="B330" s="93"/>
      <c r="C330" s="112"/>
      <c r="D330" s="112"/>
      <c r="E330" s="112"/>
      <c r="F330" s="112"/>
      <c r="G330" s="112"/>
      <c r="H330" s="112"/>
      <c r="I330" s="94"/>
      <c r="J330" s="94"/>
      <c r="K330" s="112"/>
    </row>
    <row r="331" spans="2:11">
      <c r="B331" s="93"/>
      <c r="C331" s="112"/>
      <c r="D331" s="112"/>
      <c r="E331" s="112"/>
      <c r="F331" s="112"/>
      <c r="G331" s="112"/>
      <c r="H331" s="112"/>
      <c r="I331" s="94"/>
      <c r="J331" s="94"/>
      <c r="K331" s="112"/>
    </row>
    <row r="332" spans="2:11">
      <c r="B332" s="93"/>
      <c r="C332" s="112"/>
      <c r="D332" s="112"/>
      <c r="E332" s="112"/>
      <c r="F332" s="112"/>
      <c r="G332" s="112"/>
      <c r="H332" s="112"/>
      <c r="I332" s="94"/>
      <c r="J332" s="94"/>
      <c r="K332" s="112"/>
    </row>
    <row r="333" spans="2:11">
      <c r="B333" s="93"/>
      <c r="C333" s="112"/>
      <c r="D333" s="112"/>
      <c r="E333" s="112"/>
      <c r="F333" s="112"/>
      <c r="G333" s="112"/>
      <c r="H333" s="112"/>
      <c r="I333" s="94"/>
      <c r="J333" s="94"/>
      <c r="K333" s="112"/>
    </row>
    <row r="334" spans="2:11">
      <c r="B334" s="93"/>
      <c r="C334" s="112"/>
      <c r="D334" s="112"/>
      <c r="E334" s="112"/>
      <c r="F334" s="112"/>
      <c r="G334" s="112"/>
      <c r="H334" s="112"/>
      <c r="I334" s="94"/>
      <c r="J334" s="94"/>
      <c r="K334" s="112"/>
    </row>
    <row r="335" spans="2:11">
      <c r="B335" s="93"/>
      <c r="C335" s="112"/>
      <c r="D335" s="112"/>
      <c r="E335" s="112"/>
      <c r="F335" s="112"/>
      <c r="G335" s="112"/>
      <c r="H335" s="112"/>
      <c r="I335" s="94"/>
      <c r="J335" s="94"/>
      <c r="K335" s="112"/>
    </row>
    <row r="336" spans="2:11">
      <c r="B336" s="93"/>
      <c r="C336" s="112"/>
      <c r="D336" s="112"/>
      <c r="E336" s="112"/>
      <c r="F336" s="112"/>
      <c r="G336" s="112"/>
      <c r="H336" s="112"/>
      <c r="I336" s="94"/>
      <c r="J336" s="94"/>
      <c r="K336" s="112"/>
    </row>
    <row r="337" spans="2:11">
      <c r="B337" s="93"/>
      <c r="C337" s="112"/>
      <c r="D337" s="112"/>
      <c r="E337" s="112"/>
      <c r="F337" s="112"/>
      <c r="G337" s="112"/>
      <c r="H337" s="112"/>
      <c r="I337" s="94"/>
      <c r="J337" s="94"/>
      <c r="K337" s="112"/>
    </row>
    <row r="338" spans="2:11">
      <c r="B338" s="93"/>
      <c r="C338" s="112"/>
      <c r="D338" s="112"/>
      <c r="E338" s="112"/>
      <c r="F338" s="112"/>
      <c r="G338" s="112"/>
      <c r="H338" s="112"/>
      <c r="I338" s="94"/>
      <c r="J338" s="94"/>
      <c r="K338" s="112"/>
    </row>
    <row r="339" spans="2:11">
      <c r="B339" s="93"/>
      <c r="C339" s="112"/>
      <c r="D339" s="112"/>
      <c r="E339" s="112"/>
      <c r="F339" s="112"/>
      <c r="G339" s="112"/>
      <c r="H339" s="112"/>
      <c r="I339" s="94"/>
      <c r="J339" s="94"/>
      <c r="K339" s="112"/>
    </row>
    <row r="340" spans="2:11">
      <c r="B340" s="93"/>
      <c r="C340" s="112"/>
      <c r="D340" s="112"/>
      <c r="E340" s="112"/>
      <c r="F340" s="112"/>
      <c r="G340" s="112"/>
      <c r="H340" s="112"/>
      <c r="I340" s="94"/>
      <c r="J340" s="94"/>
      <c r="K340" s="112"/>
    </row>
    <row r="341" spans="2:11">
      <c r="B341" s="93"/>
      <c r="C341" s="112"/>
      <c r="D341" s="112"/>
      <c r="E341" s="112"/>
      <c r="F341" s="112"/>
      <c r="G341" s="112"/>
      <c r="H341" s="112"/>
      <c r="I341" s="94"/>
      <c r="J341" s="94"/>
      <c r="K341" s="112"/>
    </row>
    <row r="342" spans="2:11">
      <c r="B342" s="93"/>
      <c r="C342" s="112"/>
      <c r="D342" s="112"/>
      <c r="E342" s="112"/>
      <c r="F342" s="112"/>
      <c r="G342" s="112"/>
      <c r="H342" s="112"/>
      <c r="I342" s="94"/>
      <c r="J342" s="94"/>
      <c r="K342" s="112"/>
    </row>
    <row r="343" spans="2:11">
      <c r="B343" s="93"/>
      <c r="C343" s="112"/>
      <c r="D343" s="112"/>
      <c r="E343" s="112"/>
      <c r="F343" s="112"/>
      <c r="G343" s="112"/>
      <c r="H343" s="112"/>
      <c r="I343" s="94"/>
      <c r="J343" s="94"/>
      <c r="K343" s="112"/>
    </row>
    <row r="344" spans="2:11">
      <c r="B344" s="93"/>
      <c r="C344" s="112"/>
      <c r="D344" s="112"/>
      <c r="E344" s="112"/>
      <c r="F344" s="112"/>
      <c r="G344" s="112"/>
      <c r="H344" s="112"/>
      <c r="I344" s="94"/>
      <c r="J344" s="94"/>
      <c r="K344" s="112"/>
    </row>
    <row r="345" spans="2:11">
      <c r="B345" s="93"/>
      <c r="C345" s="112"/>
      <c r="D345" s="112"/>
      <c r="E345" s="112"/>
      <c r="F345" s="112"/>
      <c r="G345" s="112"/>
      <c r="H345" s="112"/>
      <c r="I345" s="94"/>
      <c r="J345" s="94"/>
      <c r="K345" s="112"/>
    </row>
    <row r="346" spans="2:11">
      <c r="B346" s="93"/>
      <c r="C346" s="112"/>
      <c r="D346" s="112"/>
      <c r="E346" s="112"/>
      <c r="F346" s="112"/>
      <c r="G346" s="112"/>
      <c r="H346" s="112"/>
      <c r="I346" s="94"/>
      <c r="J346" s="94"/>
      <c r="K346" s="112"/>
    </row>
    <row r="347" spans="2:11">
      <c r="B347" s="93"/>
      <c r="C347" s="112"/>
      <c r="D347" s="112"/>
      <c r="E347" s="112"/>
      <c r="F347" s="112"/>
      <c r="G347" s="112"/>
      <c r="H347" s="112"/>
      <c r="I347" s="94"/>
      <c r="J347" s="94"/>
      <c r="K347" s="112"/>
    </row>
    <row r="348" spans="2:11">
      <c r="B348" s="93"/>
      <c r="C348" s="112"/>
      <c r="D348" s="112"/>
      <c r="E348" s="112"/>
      <c r="F348" s="112"/>
      <c r="G348" s="112"/>
      <c r="H348" s="112"/>
      <c r="I348" s="94"/>
      <c r="J348" s="94"/>
      <c r="K348" s="112"/>
    </row>
    <row r="349" spans="2:11">
      <c r="B349" s="93"/>
      <c r="C349" s="112"/>
      <c r="D349" s="112"/>
      <c r="E349" s="112"/>
      <c r="F349" s="112"/>
      <c r="G349" s="112"/>
      <c r="H349" s="112"/>
      <c r="I349" s="94"/>
      <c r="J349" s="94"/>
      <c r="K349" s="112"/>
    </row>
    <row r="350" spans="2:11">
      <c r="B350" s="93"/>
      <c r="C350" s="112"/>
      <c r="D350" s="112"/>
      <c r="E350" s="112"/>
      <c r="F350" s="112"/>
      <c r="G350" s="112"/>
      <c r="H350" s="112"/>
      <c r="I350" s="94"/>
      <c r="J350" s="94"/>
      <c r="K350" s="112"/>
    </row>
    <row r="351" spans="2:11">
      <c r="B351" s="93"/>
      <c r="C351" s="112"/>
      <c r="D351" s="112"/>
      <c r="E351" s="112"/>
      <c r="F351" s="112"/>
      <c r="G351" s="112"/>
      <c r="H351" s="112"/>
      <c r="I351" s="94"/>
      <c r="J351" s="94"/>
      <c r="K351" s="112"/>
    </row>
    <row r="352" spans="2:11">
      <c r="B352" s="93"/>
      <c r="C352" s="112"/>
      <c r="D352" s="112"/>
      <c r="E352" s="112"/>
      <c r="F352" s="112"/>
      <c r="G352" s="112"/>
      <c r="H352" s="112"/>
      <c r="I352" s="94"/>
      <c r="J352" s="94"/>
      <c r="K352" s="112"/>
    </row>
    <row r="353" spans="2:11">
      <c r="B353" s="93"/>
      <c r="C353" s="112"/>
      <c r="D353" s="112"/>
      <c r="E353" s="112"/>
      <c r="F353" s="112"/>
      <c r="G353" s="112"/>
      <c r="H353" s="112"/>
      <c r="I353" s="94"/>
      <c r="J353" s="94"/>
      <c r="K353" s="112"/>
    </row>
    <row r="354" spans="2:11">
      <c r="B354" s="93"/>
      <c r="C354" s="112"/>
      <c r="D354" s="112"/>
      <c r="E354" s="112"/>
      <c r="F354" s="112"/>
      <c r="G354" s="112"/>
      <c r="H354" s="112"/>
      <c r="I354" s="94"/>
      <c r="J354" s="94"/>
      <c r="K354" s="112"/>
    </row>
    <row r="355" spans="2:11">
      <c r="B355" s="93"/>
      <c r="C355" s="112"/>
      <c r="D355" s="112"/>
      <c r="E355" s="112"/>
      <c r="F355" s="112"/>
      <c r="G355" s="112"/>
      <c r="H355" s="112"/>
      <c r="I355" s="94"/>
      <c r="J355" s="94"/>
      <c r="K355" s="112"/>
    </row>
    <row r="356" spans="2:11">
      <c r="B356" s="93"/>
      <c r="C356" s="112"/>
      <c r="D356" s="112"/>
      <c r="E356" s="112"/>
      <c r="F356" s="112"/>
      <c r="G356" s="112"/>
      <c r="H356" s="112"/>
      <c r="I356" s="94"/>
      <c r="J356" s="94"/>
      <c r="K356" s="112"/>
    </row>
    <row r="357" spans="2:11">
      <c r="B357" s="93"/>
      <c r="C357" s="112"/>
      <c r="D357" s="112"/>
      <c r="E357" s="112"/>
      <c r="F357" s="112"/>
      <c r="G357" s="112"/>
      <c r="H357" s="112"/>
      <c r="I357" s="94"/>
      <c r="J357" s="94"/>
      <c r="K357" s="112"/>
    </row>
    <row r="358" spans="2:11">
      <c r="B358" s="93"/>
      <c r="C358" s="112"/>
      <c r="D358" s="112"/>
      <c r="E358" s="112"/>
      <c r="F358" s="112"/>
      <c r="G358" s="112"/>
      <c r="H358" s="112"/>
      <c r="I358" s="94"/>
      <c r="J358" s="94"/>
      <c r="K358" s="112"/>
    </row>
    <row r="359" spans="2:11">
      <c r="B359" s="93"/>
      <c r="C359" s="112"/>
      <c r="D359" s="112"/>
      <c r="E359" s="112"/>
      <c r="F359" s="112"/>
      <c r="G359" s="112"/>
      <c r="H359" s="112"/>
      <c r="I359" s="94"/>
      <c r="J359" s="94"/>
      <c r="K359" s="112"/>
    </row>
    <row r="360" spans="2:11">
      <c r="B360" s="93"/>
      <c r="C360" s="112"/>
      <c r="D360" s="112"/>
      <c r="E360" s="112"/>
      <c r="F360" s="112"/>
      <c r="G360" s="112"/>
      <c r="H360" s="112"/>
      <c r="I360" s="94"/>
      <c r="J360" s="94"/>
      <c r="K360" s="112"/>
    </row>
    <row r="361" spans="2:11">
      <c r="B361" s="93"/>
      <c r="C361" s="112"/>
      <c r="D361" s="112"/>
      <c r="E361" s="112"/>
      <c r="F361" s="112"/>
      <c r="G361" s="112"/>
      <c r="H361" s="112"/>
      <c r="I361" s="94"/>
      <c r="J361" s="94"/>
      <c r="K361" s="112"/>
    </row>
    <row r="362" spans="2:11">
      <c r="B362" s="93"/>
      <c r="C362" s="112"/>
      <c r="D362" s="112"/>
      <c r="E362" s="112"/>
      <c r="F362" s="112"/>
      <c r="G362" s="112"/>
      <c r="H362" s="112"/>
      <c r="I362" s="94"/>
      <c r="J362" s="94"/>
      <c r="K362" s="112"/>
    </row>
    <row r="363" spans="2:11">
      <c r="B363" s="93"/>
      <c r="C363" s="112"/>
      <c r="D363" s="112"/>
      <c r="E363" s="112"/>
      <c r="F363" s="112"/>
      <c r="G363" s="112"/>
      <c r="H363" s="112"/>
      <c r="I363" s="94"/>
      <c r="J363" s="94"/>
      <c r="K363" s="112"/>
    </row>
    <row r="364" spans="2:11">
      <c r="B364" s="93"/>
      <c r="C364" s="112"/>
      <c r="D364" s="112"/>
      <c r="E364" s="112"/>
      <c r="F364" s="112"/>
      <c r="G364" s="112"/>
      <c r="H364" s="112"/>
      <c r="I364" s="94"/>
      <c r="J364" s="94"/>
      <c r="K364" s="112"/>
    </row>
    <row r="365" spans="2:11">
      <c r="B365" s="93"/>
      <c r="C365" s="112"/>
      <c r="D365" s="112"/>
      <c r="E365" s="112"/>
      <c r="F365" s="112"/>
      <c r="G365" s="112"/>
      <c r="H365" s="112"/>
      <c r="I365" s="94"/>
      <c r="J365" s="94"/>
      <c r="K365" s="112"/>
    </row>
    <row r="366" spans="2:11">
      <c r="B366" s="93"/>
      <c r="C366" s="112"/>
      <c r="D366" s="112"/>
      <c r="E366" s="112"/>
      <c r="F366" s="112"/>
      <c r="G366" s="112"/>
      <c r="H366" s="112"/>
      <c r="I366" s="94"/>
      <c r="J366" s="94"/>
      <c r="K366" s="112"/>
    </row>
    <row r="367" spans="2:11">
      <c r="B367" s="93"/>
      <c r="C367" s="112"/>
      <c r="D367" s="112"/>
      <c r="E367" s="112"/>
      <c r="F367" s="112"/>
      <c r="G367" s="112"/>
      <c r="H367" s="112"/>
      <c r="I367" s="94"/>
      <c r="J367" s="94"/>
      <c r="K367" s="112"/>
    </row>
    <row r="368" spans="2:11">
      <c r="B368" s="93"/>
      <c r="C368" s="112"/>
      <c r="D368" s="112"/>
      <c r="E368" s="112"/>
      <c r="F368" s="112"/>
      <c r="G368" s="112"/>
      <c r="H368" s="112"/>
      <c r="I368" s="94"/>
      <c r="J368" s="94"/>
      <c r="K368" s="112"/>
    </row>
    <row r="369" spans="2:11">
      <c r="B369" s="93"/>
      <c r="C369" s="112"/>
      <c r="D369" s="112"/>
      <c r="E369" s="112"/>
      <c r="F369" s="112"/>
      <c r="G369" s="112"/>
      <c r="H369" s="112"/>
      <c r="I369" s="94"/>
      <c r="J369" s="94"/>
      <c r="K369" s="112"/>
    </row>
    <row r="370" spans="2:11">
      <c r="B370" s="93"/>
      <c r="C370" s="112"/>
      <c r="D370" s="112"/>
      <c r="E370" s="112"/>
      <c r="F370" s="112"/>
      <c r="G370" s="112"/>
      <c r="H370" s="112"/>
      <c r="I370" s="94"/>
      <c r="J370" s="94"/>
      <c r="K370" s="112"/>
    </row>
    <row r="371" spans="2:11">
      <c r="B371" s="93"/>
      <c r="C371" s="112"/>
      <c r="D371" s="112"/>
      <c r="E371" s="112"/>
      <c r="F371" s="112"/>
      <c r="G371" s="112"/>
      <c r="H371" s="112"/>
      <c r="I371" s="94"/>
      <c r="J371" s="94"/>
      <c r="K371" s="112"/>
    </row>
    <row r="372" spans="2:11">
      <c r="B372" s="93"/>
      <c r="C372" s="112"/>
      <c r="D372" s="112"/>
      <c r="E372" s="112"/>
      <c r="F372" s="112"/>
      <c r="G372" s="112"/>
      <c r="H372" s="112"/>
      <c r="I372" s="94"/>
      <c r="J372" s="94"/>
      <c r="K372" s="112"/>
    </row>
    <row r="373" spans="2:11">
      <c r="B373" s="93"/>
      <c r="C373" s="112"/>
      <c r="D373" s="112"/>
      <c r="E373" s="112"/>
      <c r="F373" s="112"/>
      <c r="G373" s="112"/>
      <c r="H373" s="112"/>
      <c r="I373" s="94"/>
      <c r="J373" s="94"/>
      <c r="K373" s="112"/>
    </row>
    <row r="374" spans="2:11">
      <c r="B374" s="93"/>
      <c r="C374" s="112"/>
      <c r="D374" s="112"/>
      <c r="E374" s="112"/>
      <c r="F374" s="112"/>
      <c r="G374" s="112"/>
      <c r="H374" s="112"/>
      <c r="I374" s="94"/>
      <c r="J374" s="94"/>
      <c r="K374" s="112"/>
    </row>
    <row r="375" spans="2:11">
      <c r="B375" s="93"/>
      <c r="C375" s="112"/>
      <c r="D375" s="112"/>
      <c r="E375" s="112"/>
      <c r="F375" s="112"/>
      <c r="G375" s="112"/>
      <c r="H375" s="112"/>
      <c r="I375" s="94"/>
      <c r="J375" s="94"/>
      <c r="K375" s="112"/>
    </row>
    <row r="376" spans="2:11">
      <c r="B376" s="93"/>
      <c r="C376" s="112"/>
      <c r="D376" s="112"/>
      <c r="E376" s="112"/>
      <c r="F376" s="112"/>
      <c r="G376" s="112"/>
      <c r="H376" s="112"/>
      <c r="I376" s="94"/>
      <c r="J376" s="94"/>
      <c r="K376" s="112"/>
    </row>
    <row r="377" spans="2:11">
      <c r="B377" s="93"/>
      <c r="C377" s="112"/>
      <c r="D377" s="112"/>
      <c r="E377" s="112"/>
      <c r="F377" s="112"/>
      <c r="G377" s="112"/>
      <c r="H377" s="112"/>
      <c r="I377" s="94"/>
      <c r="J377" s="94"/>
      <c r="K377" s="112"/>
    </row>
    <row r="378" spans="2:11">
      <c r="B378" s="93"/>
      <c r="C378" s="112"/>
      <c r="D378" s="112"/>
      <c r="E378" s="112"/>
      <c r="F378" s="112"/>
      <c r="G378" s="112"/>
      <c r="H378" s="112"/>
      <c r="I378" s="94"/>
      <c r="J378" s="94"/>
      <c r="K378" s="112"/>
    </row>
    <row r="379" spans="2:11">
      <c r="B379" s="93"/>
      <c r="C379" s="112"/>
      <c r="D379" s="112"/>
      <c r="E379" s="112"/>
      <c r="F379" s="112"/>
      <c r="G379" s="112"/>
      <c r="H379" s="112"/>
      <c r="I379" s="94"/>
      <c r="J379" s="94"/>
      <c r="K379" s="112"/>
    </row>
    <row r="380" spans="2:11">
      <c r="B380" s="93"/>
      <c r="C380" s="112"/>
      <c r="D380" s="112"/>
      <c r="E380" s="112"/>
      <c r="F380" s="112"/>
      <c r="G380" s="112"/>
      <c r="H380" s="112"/>
      <c r="I380" s="94"/>
      <c r="J380" s="94"/>
      <c r="K380" s="112"/>
    </row>
    <row r="381" spans="2:11">
      <c r="B381" s="93"/>
      <c r="C381" s="112"/>
      <c r="D381" s="112"/>
      <c r="E381" s="112"/>
      <c r="F381" s="112"/>
      <c r="G381" s="112"/>
      <c r="H381" s="112"/>
      <c r="I381" s="94"/>
      <c r="J381" s="94"/>
      <c r="K381" s="112"/>
    </row>
    <row r="382" spans="2:11">
      <c r="B382" s="93"/>
      <c r="C382" s="112"/>
      <c r="D382" s="112"/>
      <c r="E382" s="112"/>
      <c r="F382" s="112"/>
      <c r="G382" s="112"/>
      <c r="H382" s="112"/>
      <c r="I382" s="94"/>
      <c r="J382" s="94"/>
      <c r="K382" s="112"/>
    </row>
    <row r="383" spans="2:11">
      <c r="B383" s="93"/>
      <c r="C383" s="112"/>
      <c r="D383" s="112"/>
      <c r="E383" s="112"/>
      <c r="F383" s="112"/>
      <c r="G383" s="112"/>
      <c r="H383" s="112"/>
      <c r="I383" s="94"/>
      <c r="J383" s="94"/>
      <c r="K383" s="112"/>
    </row>
    <row r="384" spans="2:11">
      <c r="B384" s="93"/>
      <c r="C384" s="112"/>
      <c r="D384" s="112"/>
      <c r="E384" s="112"/>
      <c r="F384" s="112"/>
      <c r="G384" s="112"/>
      <c r="H384" s="112"/>
      <c r="I384" s="94"/>
      <c r="J384" s="94"/>
      <c r="K384" s="112"/>
    </row>
    <row r="385" spans="2:11">
      <c r="B385" s="93"/>
      <c r="C385" s="112"/>
      <c r="D385" s="112"/>
      <c r="E385" s="112"/>
      <c r="F385" s="112"/>
      <c r="G385" s="112"/>
      <c r="H385" s="112"/>
      <c r="I385" s="94"/>
      <c r="J385" s="94"/>
      <c r="K385" s="112"/>
    </row>
    <row r="386" spans="2:11">
      <c r="B386" s="93"/>
      <c r="C386" s="112"/>
      <c r="D386" s="112"/>
      <c r="E386" s="112"/>
      <c r="F386" s="112"/>
      <c r="G386" s="112"/>
      <c r="H386" s="112"/>
      <c r="I386" s="94"/>
      <c r="J386" s="94"/>
      <c r="K386" s="112"/>
    </row>
    <row r="387" spans="2:11">
      <c r="B387" s="93"/>
      <c r="C387" s="112"/>
      <c r="D387" s="112"/>
      <c r="E387" s="112"/>
      <c r="F387" s="112"/>
      <c r="G387" s="112"/>
      <c r="H387" s="112"/>
      <c r="I387" s="94"/>
      <c r="J387" s="94"/>
      <c r="K387" s="112"/>
    </row>
    <row r="388" spans="2:11">
      <c r="B388" s="93"/>
      <c r="C388" s="112"/>
      <c r="D388" s="112"/>
      <c r="E388" s="112"/>
      <c r="F388" s="112"/>
      <c r="G388" s="112"/>
      <c r="H388" s="112"/>
      <c r="I388" s="94"/>
      <c r="J388" s="94"/>
      <c r="K388" s="112"/>
    </row>
    <row r="389" spans="2:11">
      <c r="B389" s="93"/>
      <c r="C389" s="112"/>
      <c r="D389" s="112"/>
      <c r="E389" s="112"/>
      <c r="F389" s="112"/>
      <c r="G389" s="112"/>
      <c r="H389" s="112"/>
      <c r="I389" s="94"/>
      <c r="J389" s="94"/>
      <c r="K389" s="112"/>
    </row>
    <row r="390" spans="2:11">
      <c r="B390" s="93"/>
      <c r="C390" s="112"/>
      <c r="D390" s="112"/>
      <c r="E390" s="112"/>
      <c r="F390" s="112"/>
      <c r="G390" s="112"/>
      <c r="H390" s="112"/>
      <c r="I390" s="94"/>
      <c r="J390" s="94"/>
      <c r="K390" s="112"/>
    </row>
    <row r="391" spans="2:11">
      <c r="B391" s="93"/>
      <c r="C391" s="112"/>
      <c r="D391" s="112"/>
      <c r="E391" s="112"/>
      <c r="F391" s="112"/>
      <c r="G391" s="112"/>
      <c r="H391" s="112"/>
      <c r="I391" s="94"/>
      <c r="J391" s="94"/>
      <c r="K391" s="112"/>
    </row>
    <row r="392" spans="2:11">
      <c r="B392" s="93"/>
      <c r="C392" s="112"/>
      <c r="D392" s="112"/>
      <c r="E392" s="112"/>
      <c r="F392" s="112"/>
      <c r="G392" s="112"/>
      <c r="H392" s="112"/>
      <c r="I392" s="94"/>
      <c r="J392" s="94"/>
      <c r="K392" s="112"/>
    </row>
    <row r="393" spans="2:11">
      <c r="B393" s="93"/>
      <c r="C393" s="112"/>
      <c r="D393" s="112"/>
      <c r="E393" s="112"/>
      <c r="F393" s="112"/>
      <c r="G393" s="112"/>
      <c r="H393" s="112"/>
      <c r="I393" s="94"/>
      <c r="J393" s="94"/>
      <c r="K393" s="112"/>
    </row>
    <row r="394" spans="2:11">
      <c r="B394" s="93"/>
      <c r="C394" s="112"/>
      <c r="D394" s="112"/>
      <c r="E394" s="112"/>
      <c r="F394" s="112"/>
      <c r="G394" s="112"/>
      <c r="H394" s="112"/>
      <c r="I394" s="94"/>
      <c r="J394" s="94"/>
      <c r="K394" s="112"/>
    </row>
    <row r="395" spans="2:11">
      <c r="B395" s="93"/>
      <c r="C395" s="112"/>
      <c r="D395" s="112"/>
      <c r="E395" s="112"/>
      <c r="F395" s="112"/>
      <c r="G395" s="112"/>
      <c r="H395" s="112"/>
      <c r="I395" s="94"/>
      <c r="J395" s="94"/>
      <c r="K395" s="112"/>
    </row>
    <row r="396" spans="2:11">
      <c r="B396" s="93"/>
      <c r="C396" s="112"/>
      <c r="D396" s="112"/>
      <c r="E396" s="112"/>
      <c r="F396" s="112"/>
      <c r="G396" s="112"/>
      <c r="H396" s="112"/>
      <c r="I396" s="94"/>
      <c r="J396" s="94"/>
      <c r="K396" s="112"/>
    </row>
    <row r="397" spans="2:11">
      <c r="B397" s="93"/>
      <c r="C397" s="112"/>
      <c r="D397" s="112"/>
      <c r="E397" s="112"/>
      <c r="F397" s="112"/>
      <c r="G397" s="112"/>
      <c r="H397" s="112"/>
      <c r="I397" s="94"/>
      <c r="J397" s="94"/>
      <c r="K397" s="112"/>
    </row>
    <row r="398" spans="2:11">
      <c r="B398" s="93"/>
      <c r="C398" s="112"/>
      <c r="D398" s="112"/>
      <c r="E398" s="112"/>
      <c r="F398" s="112"/>
      <c r="G398" s="112"/>
      <c r="H398" s="112"/>
      <c r="I398" s="94"/>
      <c r="J398" s="94"/>
      <c r="K398" s="112"/>
    </row>
    <row r="399" spans="2:11">
      <c r="B399" s="93"/>
      <c r="C399" s="112"/>
      <c r="D399" s="112"/>
      <c r="E399" s="112"/>
      <c r="F399" s="112"/>
      <c r="G399" s="112"/>
      <c r="H399" s="112"/>
      <c r="I399" s="94"/>
      <c r="J399" s="94"/>
      <c r="K399" s="112"/>
    </row>
    <row r="400" spans="2:11">
      <c r="B400" s="93"/>
      <c r="C400" s="112"/>
      <c r="D400" s="112"/>
      <c r="E400" s="112"/>
      <c r="F400" s="112"/>
      <c r="G400" s="112"/>
      <c r="H400" s="112"/>
      <c r="I400" s="94"/>
      <c r="J400" s="94"/>
      <c r="K400" s="112"/>
    </row>
    <row r="401" spans="2:11">
      <c r="B401" s="93"/>
      <c r="C401" s="112"/>
      <c r="D401" s="112"/>
      <c r="E401" s="112"/>
      <c r="F401" s="112"/>
      <c r="G401" s="112"/>
      <c r="H401" s="112"/>
      <c r="I401" s="94"/>
      <c r="J401" s="94"/>
      <c r="K401" s="112"/>
    </row>
    <row r="402" spans="2:11">
      <c r="B402" s="93"/>
      <c r="C402" s="112"/>
      <c r="D402" s="112"/>
      <c r="E402" s="112"/>
      <c r="F402" s="112"/>
      <c r="G402" s="112"/>
      <c r="H402" s="112"/>
      <c r="I402" s="94"/>
      <c r="J402" s="94"/>
      <c r="K402" s="112"/>
    </row>
    <row r="403" spans="2:11">
      <c r="B403" s="93"/>
      <c r="C403" s="112"/>
      <c r="D403" s="112"/>
      <c r="E403" s="112"/>
      <c r="F403" s="112"/>
      <c r="G403" s="112"/>
      <c r="H403" s="112"/>
      <c r="I403" s="94"/>
      <c r="J403" s="94"/>
      <c r="K403" s="112"/>
    </row>
    <row r="404" spans="2:11">
      <c r="B404" s="93"/>
      <c r="C404" s="112"/>
      <c r="D404" s="112"/>
      <c r="E404" s="112"/>
      <c r="F404" s="112"/>
      <c r="G404" s="112"/>
      <c r="H404" s="112"/>
      <c r="I404" s="94"/>
      <c r="J404" s="94"/>
      <c r="K404" s="112"/>
    </row>
    <row r="405" spans="2:11">
      <c r="B405" s="93"/>
      <c r="C405" s="112"/>
      <c r="D405" s="112"/>
      <c r="E405" s="112"/>
      <c r="F405" s="112"/>
      <c r="G405" s="112"/>
      <c r="H405" s="112"/>
      <c r="I405" s="94"/>
      <c r="J405" s="94"/>
      <c r="K405" s="112"/>
    </row>
    <row r="406" spans="2:11">
      <c r="B406" s="93"/>
      <c r="C406" s="112"/>
      <c r="D406" s="112"/>
      <c r="E406" s="112"/>
      <c r="F406" s="112"/>
      <c r="G406" s="112"/>
      <c r="H406" s="112"/>
      <c r="I406" s="94"/>
      <c r="J406" s="94"/>
      <c r="K406" s="112"/>
    </row>
    <row r="407" spans="2:11">
      <c r="B407" s="93"/>
      <c r="C407" s="112"/>
      <c r="D407" s="112"/>
      <c r="E407" s="112"/>
      <c r="F407" s="112"/>
      <c r="G407" s="112"/>
      <c r="H407" s="112"/>
      <c r="I407" s="94"/>
      <c r="J407" s="94"/>
      <c r="K407" s="112"/>
    </row>
    <row r="408" spans="2:11">
      <c r="B408" s="93"/>
      <c r="C408" s="112"/>
      <c r="D408" s="112"/>
      <c r="E408" s="112"/>
      <c r="F408" s="112"/>
      <c r="G408" s="112"/>
      <c r="H408" s="112"/>
      <c r="I408" s="94"/>
      <c r="J408" s="94"/>
      <c r="K408" s="112"/>
    </row>
    <row r="409" spans="2:11">
      <c r="B409" s="93"/>
      <c r="C409" s="112"/>
      <c r="D409" s="112"/>
      <c r="E409" s="112"/>
      <c r="F409" s="112"/>
      <c r="G409" s="112"/>
      <c r="H409" s="112"/>
      <c r="I409" s="94"/>
      <c r="J409" s="94"/>
      <c r="K409" s="112"/>
    </row>
    <row r="410" spans="2:11">
      <c r="B410" s="93"/>
      <c r="C410" s="112"/>
      <c r="D410" s="112"/>
      <c r="E410" s="112"/>
      <c r="F410" s="112"/>
      <c r="G410" s="112"/>
      <c r="H410" s="112"/>
      <c r="I410" s="94"/>
      <c r="J410" s="94"/>
      <c r="K410" s="112"/>
    </row>
    <row r="411" spans="2:11">
      <c r="B411" s="93"/>
      <c r="C411" s="112"/>
      <c r="D411" s="112"/>
      <c r="E411" s="112"/>
      <c r="F411" s="112"/>
      <c r="G411" s="112"/>
      <c r="H411" s="112"/>
      <c r="I411" s="94"/>
      <c r="J411" s="94"/>
      <c r="K411" s="112"/>
    </row>
    <row r="412" spans="2:11">
      <c r="B412" s="93"/>
      <c r="C412" s="112"/>
      <c r="D412" s="112"/>
      <c r="E412" s="112"/>
      <c r="F412" s="112"/>
      <c r="G412" s="112"/>
      <c r="H412" s="112"/>
      <c r="I412" s="94"/>
      <c r="J412" s="94"/>
      <c r="K412" s="112"/>
    </row>
    <row r="413" spans="2:11">
      <c r="B413" s="93"/>
      <c r="C413" s="112"/>
      <c r="D413" s="112"/>
      <c r="E413" s="112"/>
      <c r="F413" s="112"/>
      <c r="G413" s="112"/>
      <c r="H413" s="112"/>
      <c r="I413" s="94"/>
      <c r="J413" s="94"/>
      <c r="K413" s="112"/>
    </row>
    <row r="414" spans="2:11">
      <c r="B414" s="93"/>
      <c r="C414" s="112"/>
      <c r="D414" s="112"/>
      <c r="E414" s="112"/>
      <c r="F414" s="112"/>
      <c r="G414" s="112"/>
      <c r="H414" s="112"/>
      <c r="I414" s="94"/>
      <c r="J414" s="94"/>
      <c r="K414" s="112"/>
    </row>
    <row r="415" spans="2:11">
      <c r="B415" s="93"/>
      <c r="C415" s="112"/>
      <c r="D415" s="112"/>
      <c r="E415" s="112"/>
      <c r="F415" s="112"/>
      <c r="G415" s="112"/>
      <c r="H415" s="112"/>
      <c r="I415" s="94"/>
      <c r="J415" s="94"/>
      <c r="K415" s="112"/>
    </row>
    <row r="416" spans="2:11">
      <c r="B416" s="93"/>
      <c r="C416" s="112"/>
      <c r="D416" s="112"/>
      <c r="E416" s="112"/>
      <c r="F416" s="112"/>
      <c r="G416" s="112"/>
      <c r="H416" s="112"/>
      <c r="I416" s="94"/>
      <c r="J416" s="94"/>
      <c r="K416" s="112"/>
    </row>
    <row r="417" spans="2:11">
      <c r="B417" s="93"/>
      <c r="C417" s="112"/>
      <c r="D417" s="112"/>
      <c r="E417" s="112"/>
      <c r="F417" s="112"/>
      <c r="G417" s="112"/>
      <c r="H417" s="112"/>
      <c r="I417" s="94"/>
      <c r="J417" s="94"/>
      <c r="K417" s="112"/>
    </row>
    <row r="418" spans="2:11">
      <c r="B418" s="93"/>
      <c r="C418" s="112"/>
      <c r="D418" s="112"/>
      <c r="E418" s="112"/>
      <c r="F418" s="112"/>
      <c r="G418" s="112"/>
      <c r="H418" s="112"/>
      <c r="I418" s="94"/>
      <c r="J418" s="94"/>
      <c r="K418" s="112"/>
    </row>
    <row r="419" spans="2:11">
      <c r="B419" s="93"/>
      <c r="C419" s="112"/>
      <c r="D419" s="112"/>
      <c r="E419" s="112"/>
      <c r="F419" s="112"/>
      <c r="G419" s="112"/>
      <c r="H419" s="112"/>
      <c r="I419" s="94"/>
      <c r="J419" s="94"/>
      <c r="K419" s="112"/>
    </row>
    <row r="420" spans="2:11">
      <c r="B420" s="93"/>
      <c r="C420" s="112"/>
      <c r="D420" s="112"/>
      <c r="E420" s="112"/>
      <c r="F420" s="112"/>
      <c r="G420" s="112"/>
      <c r="H420" s="112"/>
      <c r="I420" s="94"/>
      <c r="J420" s="94"/>
      <c r="K420" s="112"/>
    </row>
    <row r="421" spans="2:11">
      <c r="B421" s="93"/>
      <c r="C421" s="112"/>
      <c r="D421" s="112"/>
      <c r="E421" s="112"/>
      <c r="F421" s="112"/>
      <c r="G421" s="112"/>
      <c r="H421" s="112"/>
      <c r="I421" s="94"/>
      <c r="J421" s="94"/>
      <c r="K421" s="112"/>
    </row>
    <row r="422" spans="2:11">
      <c r="B422" s="93"/>
      <c r="C422" s="112"/>
      <c r="D422" s="112"/>
      <c r="E422" s="112"/>
      <c r="F422" s="112"/>
      <c r="G422" s="112"/>
      <c r="H422" s="112"/>
      <c r="I422" s="94"/>
      <c r="J422" s="94"/>
      <c r="K422" s="112"/>
    </row>
    <row r="423" spans="2:11">
      <c r="B423" s="93"/>
      <c r="C423" s="112"/>
      <c r="D423" s="112"/>
      <c r="E423" s="112"/>
      <c r="F423" s="112"/>
      <c r="G423" s="112"/>
      <c r="H423" s="112"/>
      <c r="I423" s="94"/>
      <c r="J423" s="94"/>
      <c r="K423" s="112"/>
    </row>
    <row r="424" spans="2:11">
      <c r="B424" s="93"/>
      <c r="C424" s="112"/>
      <c r="D424" s="112"/>
      <c r="E424" s="112"/>
      <c r="F424" s="112"/>
      <c r="G424" s="112"/>
      <c r="H424" s="112"/>
      <c r="I424" s="94"/>
      <c r="J424" s="94"/>
      <c r="K424" s="112"/>
    </row>
    <row r="425" spans="2:11">
      <c r="B425" s="93"/>
      <c r="C425" s="112"/>
      <c r="D425" s="112"/>
      <c r="E425" s="112"/>
      <c r="F425" s="112"/>
      <c r="G425" s="112"/>
      <c r="H425" s="112"/>
      <c r="I425" s="94"/>
      <c r="J425" s="94"/>
      <c r="K425" s="112"/>
    </row>
    <row r="426" spans="2:11">
      <c r="B426" s="93"/>
      <c r="C426" s="112"/>
      <c r="D426" s="112"/>
      <c r="E426" s="112"/>
      <c r="F426" s="112"/>
      <c r="G426" s="112"/>
      <c r="H426" s="112"/>
      <c r="I426" s="94"/>
      <c r="J426" s="94"/>
      <c r="K426" s="112"/>
    </row>
    <row r="427" spans="2:11">
      <c r="B427" s="93"/>
      <c r="C427" s="112"/>
      <c r="D427" s="112"/>
      <c r="E427" s="112"/>
      <c r="F427" s="112"/>
      <c r="G427" s="112"/>
      <c r="H427" s="112"/>
      <c r="I427" s="94"/>
      <c r="J427" s="94"/>
      <c r="K427" s="112"/>
    </row>
    <row r="428" spans="2:11">
      <c r="B428" s="93"/>
      <c r="C428" s="112"/>
      <c r="D428" s="112"/>
      <c r="E428" s="112"/>
      <c r="F428" s="112"/>
      <c r="G428" s="112"/>
      <c r="H428" s="112"/>
      <c r="I428" s="94"/>
      <c r="J428" s="94"/>
      <c r="K428" s="112"/>
    </row>
    <row r="429" spans="2:11">
      <c r="B429" s="93"/>
      <c r="C429" s="112"/>
      <c r="D429" s="112"/>
      <c r="E429" s="112"/>
      <c r="F429" s="112"/>
      <c r="G429" s="112"/>
      <c r="H429" s="112"/>
      <c r="I429" s="94"/>
      <c r="J429" s="94"/>
      <c r="K429" s="112"/>
    </row>
    <row r="430" spans="2:11">
      <c r="B430" s="93"/>
      <c r="C430" s="112"/>
      <c r="D430" s="112"/>
      <c r="E430" s="112"/>
      <c r="F430" s="112"/>
      <c r="G430" s="112"/>
      <c r="H430" s="112"/>
      <c r="I430" s="94"/>
      <c r="J430" s="94"/>
      <c r="K430" s="112"/>
    </row>
    <row r="431" spans="2:11">
      <c r="B431" s="93"/>
      <c r="C431" s="112"/>
      <c r="D431" s="112"/>
      <c r="E431" s="112"/>
      <c r="F431" s="112"/>
      <c r="G431" s="112"/>
      <c r="H431" s="112"/>
      <c r="I431" s="94"/>
      <c r="J431" s="94"/>
      <c r="K431" s="112"/>
    </row>
    <row r="432" spans="2:11">
      <c r="B432" s="93"/>
      <c r="C432" s="112"/>
      <c r="D432" s="112"/>
      <c r="E432" s="112"/>
      <c r="F432" s="112"/>
      <c r="G432" s="112"/>
      <c r="H432" s="112"/>
      <c r="I432" s="94"/>
      <c r="J432" s="94"/>
      <c r="K432" s="112"/>
    </row>
    <row r="433" spans="2:11">
      <c r="B433" s="93"/>
      <c r="C433" s="112"/>
      <c r="D433" s="112"/>
      <c r="E433" s="112"/>
      <c r="F433" s="112"/>
      <c r="G433" s="112"/>
      <c r="H433" s="112"/>
      <c r="I433" s="94"/>
      <c r="J433" s="94"/>
      <c r="K433" s="112"/>
    </row>
    <row r="434" spans="2:11">
      <c r="B434" s="93"/>
      <c r="C434" s="112"/>
      <c r="D434" s="112"/>
      <c r="E434" s="112"/>
      <c r="F434" s="112"/>
      <c r="G434" s="112"/>
      <c r="H434" s="112"/>
      <c r="I434" s="94"/>
      <c r="J434" s="94"/>
      <c r="K434" s="112"/>
    </row>
    <row r="435" spans="2:11">
      <c r="B435" s="93"/>
      <c r="C435" s="112"/>
      <c r="D435" s="112"/>
      <c r="E435" s="112"/>
      <c r="F435" s="112"/>
      <c r="G435" s="112"/>
      <c r="H435" s="112"/>
      <c r="I435" s="94"/>
      <c r="J435" s="94"/>
      <c r="K435" s="112"/>
    </row>
    <row r="436" spans="2:11">
      <c r="B436" s="93"/>
      <c r="C436" s="112"/>
      <c r="D436" s="112"/>
      <c r="E436" s="112"/>
      <c r="F436" s="112"/>
      <c r="G436" s="112"/>
      <c r="H436" s="112"/>
      <c r="I436" s="94"/>
      <c r="J436" s="94"/>
      <c r="K436" s="112"/>
    </row>
    <row r="437" spans="2:11">
      <c r="B437" s="93"/>
      <c r="C437" s="112"/>
      <c r="D437" s="112"/>
      <c r="E437" s="112"/>
      <c r="F437" s="112"/>
      <c r="G437" s="112"/>
      <c r="H437" s="112"/>
      <c r="I437" s="94"/>
      <c r="J437" s="94"/>
      <c r="K437" s="112"/>
    </row>
    <row r="438" spans="2:11">
      <c r="B438" s="93"/>
      <c r="C438" s="112"/>
      <c r="D438" s="112"/>
      <c r="E438" s="112"/>
      <c r="F438" s="112"/>
      <c r="G438" s="112"/>
      <c r="H438" s="112"/>
      <c r="I438" s="94"/>
      <c r="J438" s="94"/>
      <c r="K438" s="112"/>
    </row>
    <row r="439" spans="2:11">
      <c r="B439" s="93"/>
      <c r="C439" s="112"/>
      <c r="D439" s="112"/>
      <c r="E439" s="112"/>
      <c r="F439" s="112"/>
      <c r="G439" s="112"/>
      <c r="H439" s="112"/>
      <c r="I439" s="94"/>
      <c r="J439" s="94"/>
      <c r="K439" s="112"/>
    </row>
    <row r="440" spans="2:11">
      <c r="B440" s="93"/>
      <c r="C440" s="112"/>
      <c r="D440" s="112"/>
      <c r="E440" s="112"/>
      <c r="F440" s="112"/>
      <c r="G440" s="112"/>
      <c r="H440" s="112"/>
      <c r="I440" s="94"/>
      <c r="J440" s="94"/>
      <c r="K440" s="112"/>
    </row>
    <row r="441" spans="2:11">
      <c r="B441" s="93"/>
      <c r="C441" s="112"/>
      <c r="D441" s="112"/>
      <c r="E441" s="112"/>
      <c r="F441" s="112"/>
      <c r="G441" s="112"/>
      <c r="H441" s="112"/>
      <c r="I441" s="94"/>
      <c r="J441" s="94"/>
      <c r="K441" s="112"/>
    </row>
    <row r="442" spans="2:11">
      <c r="B442" s="93"/>
      <c r="C442" s="112"/>
      <c r="D442" s="112"/>
      <c r="E442" s="112"/>
      <c r="F442" s="112"/>
      <c r="G442" s="112"/>
      <c r="H442" s="112"/>
      <c r="I442" s="94"/>
      <c r="J442" s="94"/>
      <c r="K442" s="112"/>
    </row>
    <row r="443" spans="2:11">
      <c r="B443" s="93"/>
      <c r="C443" s="112"/>
      <c r="D443" s="112"/>
      <c r="E443" s="112"/>
      <c r="F443" s="112"/>
      <c r="G443" s="112"/>
      <c r="H443" s="112"/>
      <c r="I443" s="94"/>
      <c r="J443" s="94"/>
      <c r="K443" s="112"/>
    </row>
    <row r="444" spans="2:11">
      <c r="B444" s="93"/>
      <c r="C444" s="112"/>
      <c r="D444" s="112"/>
      <c r="E444" s="112"/>
      <c r="F444" s="112"/>
      <c r="G444" s="112"/>
      <c r="H444" s="112"/>
      <c r="I444" s="94"/>
      <c r="J444" s="94"/>
      <c r="K444" s="112"/>
    </row>
    <row r="445" spans="2:11">
      <c r="B445" s="93"/>
      <c r="C445" s="112"/>
      <c r="D445" s="112"/>
      <c r="E445" s="112"/>
      <c r="F445" s="112"/>
      <c r="G445" s="112"/>
      <c r="H445" s="112"/>
      <c r="I445" s="94"/>
      <c r="J445" s="94"/>
      <c r="K445" s="112"/>
    </row>
    <row r="446" spans="2:11">
      <c r="B446" s="93"/>
      <c r="C446" s="112"/>
      <c r="D446" s="112"/>
      <c r="E446" s="112"/>
      <c r="F446" s="112"/>
      <c r="G446" s="112"/>
      <c r="H446" s="112"/>
      <c r="I446" s="94"/>
      <c r="J446" s="94"/>
      <c r="K446" s="112"/>
    </row>
    <row r="447" spans="2:11">
      <c r="B447" s="93"/>
      <c r="C447" s="112"/>
      <c r="D447" s="112"/>
      <c r="E447" s="112"/>
      <c r="F447" s="112"/>
      <c r="G447" s="112"/>
      <c r="H447" s="112"/>
      <c r="I447" s="94"/>
      <c r="J447" s="94"/>
      <c r="K447" s="112"/>
    </row>
    <row r="448" spans="2:11">
      <c r="B448" s="93"/>
      <c r="C448" s="112"/>
      <c r="D448" s="112"/>
      <c r="E448" s="112"/>
      <c r="F448" s="112"/>
      <c r="G448" s="112"/>
      <c r="H448" s="112"/>
      <c r="I448" s="94"/>
      <c r="J448" s="94"/>
      <c r="K448" s="112"/>
    </row>
    <row r="449" spans="2:11">
      <c r="B449" s="93"/>
      <c r="C449" s="112"/>
      <c r="D449" s="112"/>
      <c r="E449" s="112"/>
      <c r="F449" s="112"/>
      <c r="G449" s="112"/>
      <c r="H449" s="112"/>
      <c r="I449" s="94"/>
      <c r="J449" s="94"/>
      <c r="K449" s="112"/>
    </row>
    <row r="450" spans="2:11">
      <c r="B450" s="93"/>
      <c r="C450" s="112"/>
      <c r="D450" s="112"/>
      <c r="E450" s="112"/>
      <c r="F450" s="112"/>
      <c r="G450" s="112"/>
      <c r="H450" s="112"/>
      <c r="I450" s="94"/>
      <c r="J450" s="94"/>
      <c r="K450" s="112"/>
    </row>
    <row r="451" spans="2:11">
      <c r="B451" s="93"/>
      <c r="C451" s="112"/>
      <c r="D451" s="112"/>
      <c r="E451" s="112"/>
      <c r="F451" s="112"/>
      <c r="G451" s="112"/>
      <c r="H451" s="112"/>
      <c r="I451" s="94"/>
      <c r="J451" s="94"/>
      <c r="K451" s="112"/>
    </row>
    <row r="452" spans="2:11">
      <c r="B452" s="93"/>
      <c r="C452" s="112"/>
      <c r="D452" s="112"/>
      <c r="E452" s="112"/>
      <c r="F452" s="112"/>
      <c r="G452" s="112"/>
      <c r="H452" s="112"/>
      <c r="I452" s="94"/>
      <c r="J452" s="94"/>
      <c r="K452" s="112"/>
    </row>
    <row r="453" spans="2:11">
      <c r="B453" s="93"/>
      <c r="C453" s="112"/>
      <c r="D453" s="112"/>
      <c r="E453" s="112"/>
      <c r="F453" s="112"/>
      <c r="G453" s="112"/>
      <c r="H453" s="112"/>
      <c r="I453" s="94"/>
      <c r="J453" s="94"/>
      <c r="K453" s="112"/>
    </row>
    <row r="454" spans="2:11">
      <c r="B454" s="93"/>
      <c r="C454" s="112"/>
      <c r="D454" s="112"/>
      <c r="E454" s="112"/>
      <c r="F454" s="112"/>
      <c r="G454" s="112"/>
      <c r="H454" s="112"/>
      <c r="I454" s="94"/>
      <c r="J454" s="94"/>
      <c r="K454" s="112"/>
    </row>
    <row r="455" spans="2:11">
      <c r="B455" s="93"/>
      <c r="C455" s="112"/>
      <c r="D455" s="112"/>
      <c r="E455" s="112"/>
      <c r="F455" s="112"/>
      <c r="G455" s="112"/>
      <c r="H455" s="112"/>
      <c r="I455" s="94"/>
      <c r="J455" s="94"/>
      <c r="K455" s="112"/>
    </row>
    <row r="456" spans="2:11">
      <c r="B456" s="93"/>
      <c r="C456" s="112"/>
      <c r="D456" s="112"/>
      <c r="E456" s="112"/>
      <c r="F456" s="112"/>
      <c r="G456" s="112"/>
      <c r="H456" s="112"/>
      <c r="I456" s="94"/>
      <c r="J456" s="94"/>
      <c r="K456" s="112"/>
    </row>
    <row r="457" spans="2:11">
      <c r="B457" s="93"/>
      <c r="C457" s="112"/>
      <c r="D457" s="112"/>
      <c r="E457" s="112"/>
      <c r="F457" s="112"/>
      <c r="G457" s="112"/>
      <c r="H457" s="112"/>
      <c r="I457" s="94"/>
      <c r="J457" s="94"/>
      <c r="K457" s="112"/>
    </row>
    <row r="458" spans="2:11">
      <c r="B458" s="93"/>
      <c r="C458" s="112"/>
      <c r="D458" s="112"/>
      <c r="E458" s="112"/>
      <c r="F458" s="112"/>
      <c r="G458" s="112"/>
      <c r="H458" s="112"/>
      <c r="I458" s="94"/>
      <c r="J458" s="94"/>
      <c r="K458" s="112"/>
    </row>
    <row r="459" spans="2:11">
      <c r="B459" s="93"/>
      <c r="C459" s="112"/>
      <c r="D459" s="112"/>
      <c r="E459" s="112"/>
      <c r="F459" s="112"/>
      <c r="G459" s="112"/>
      <c r="H459" s="112"/>
      <c r="I459" s="94"/>
      <c r="J459" s="94"/>
      <c r="K459" s="112"/>
    </row>
    <row r="460" spans="2:11">
      <c r="B460" s="93"/>
      <c r="C460" s="112"/>
      <c r="D460" s="112"/>
      <c r="E460" s="112"/>
      <c r="F460" s="112"/>
      <c r="G460" s="112"/>
      <c r="H460" s="112"/>
      <c r="I460" s="94"/>
      <c r="J460" s="94"/>
      <c r="K460" s="112"/>
    </row>
    <row r="461" spans="2:11">
      <c r="B461" s="93"/>
      <c r="C461" s="112"/>
      <c r="D461" s="112"/>
      <c r="E461" s="112"/>
      <c r="F461" s="112"/>
      <c r="G461" s="112"/>
      <c r="H461" s="112"/>
      <c r="I461" s="94"/>
      <c r="J461" s="94"/>
      <c r="K461" s="112"/>
    </row>
    <row r="462" spans="2:11">
      <c r="B462" s="93"/>
      <c r="C462" s="112"/>
      <c r="D462" s="112"/>
      <c r="E462" s="112"/>
      <c r="F462" s="112"/>
      <c r="G462" s="112"/>
      <c r="H462" s="112"/>
      <c r="I462" s="94"/>
      <c r="J462" s="94"/>
      <c r="K462" s="112"/>
    </row>
    <row r="463" spans="2:11">
      <c r="B463" s="93"/>
      <c r="C463" s="112"/>
      <c r="D463" s="112"/>
      <c r="E463" s="112"/>
      <c r="F463" s="112"/>
      <c r="G463" s="112"/>
      <c r="H463" s="112"/>
      <c r="I463" s="94"/>
      <c r="J463" s="94"/>
      <c r="K463" s="112"/>
    </row>
    <row r="464" spans="2:11">
      <c r="B464" s="93"/>
      <c r="C464" s="112"/>
      <c r="D464" s="112"/>
      <c r="E464" s="112"/>
      <c r="F464" s="112"/>
      <c r="G464" s="112"/>
      <c r="H464" s="112"/>
      <c r="I464" s="94"/>
      <c r="J464" s="94"/>
      <c r="K464" s="112"/>
    </row>
    <row r="465" spans="2:11">
      <c r="B465" s="93"/>
      <c r="C465" s="112"/>
      <c r="D465" s="112"/>
      <c r="E465" s="112"/>
      <c r="F465" s="112"/>
      <c r="G465" s="112"/>
      <c r="H465" s="112"/>
      <c r="I465" s="94"/>
      <c r="J465" s="94"/>
      <c r="K465" s="112"/>
    </row>
    <row r="466" spans="2:11">
      <c r="B466" s="93"/>
      <c r="C466" s="112"/>
      <c r="D466" s="112"/>
      <c r="E466" s="112"/>
      <c r="F466" s="112"/>
      <c r="G466" s="112"/>
      <c r="H466" s="112"/>
      <c r="I466" s="94"/>
      <c r="J466" s="94"/>
      <c r="K466" s="112"/>
    </row>
    <row r="467" spans="2:11">
      <c r="B467" s="93"/>
      <c r="C467" s="112"/>
      <c r="D467" s="112"/>
      <c r="E467" s="112"/>
      <c r="F467" s="112"/>
      <c r="G467" s="112"/>
      <c r="H467" s="112"/>
      <c r="I467" s="94"/>
      <c r="J467" s="94"/>
      <c r="K467" s="112"/>
    </row>
    <row r="468" spans="2:11">
      <c r="B468" s="93"/>
      <c r="C468" s="112"/>
      <c r="D468" s="112"/>
      <c r="E468" s="112"/>
      <c r="F468" s="112"/>
      <c r="G468" s="112"/>
      <c r="H468" s="112"/>
      <c r="I468" s="94"/>
      <c r="J468" s="94"/>
      <c r="K468" s="112"/>
    </row>
    <row r="469" spans="2:11">
      <c r="B469" s="93"/>
      <c r="C469" s="112"/>
      <c r="D469" s="112"/>
      <c r="E469" s="112"/>
      <c r="F469" s="112"/>
      <c r="G469" s="112"/>
      <c r="H469" s="112"/>
      <c r="I469" s="94"/>
      <c r="J469" s="94"/>
      <c r="K469" s="112"/>
    </row>
    <row r="470" spans="2:11">
      <c r="B470" s="93"/>
      <c r="C470" s="112"/>
      <c r="D470" s="112"/>
      <c r="E470" s="112"/>
      <c r="F470" s="112"/>
      <c r="G470" s="112"/>
      <c r="H470" s="112"/>
      <c r="I470" s="94"/>
      <c r="J470" s="94"/>
      <c r="K470" s="112"/>
    </row>
    <row r="471" spans="2:11">
      <c r="B471" s="93"/>
      <c r="C471" s="112"/>
      <c r="D471" s="112"/>
      <c r="E471" s="112"/>
      <c r="F471" s="112"/>
      <c r="G471" s="112"/>
      <c r="H471" s="112"/>
      <c r="I471" s="94"/>
      <c r="J471" s="94"/>
      <c r="K471" s="112"/>
    </row>
    <row r="472" spans="2:11">
      <c r="B472" s="93"/>
      <c r="C472" s="112"/>
      <c r="D472" s="112"/>
      <c r="E472" s="112"/>
      <c r="F472" s="112"/>
      <c r="G472" s="112"/>
      <c r="H472" s="112"/>
      <c r="I472" s="94"/>
      <c r="J472" s="94"/>
      <c r="K472" s="112"/>
    </row>
    <row r="473" spans="2:11">
      <c r="B473" s="93"/>
      <c r="C473" s="112"/>
      <c r="D473" s="112"/>
      <c r="E473" s="112"/>
      <c r="F473" s="112"/>
      <c r="G473" s="112"/>
      <c r="H473" s="112"/>
      <c r="I473" s="94"/>
      <c r="J473" s="94"/>
      <c r="K473" s="112"/>
    </row>
    <row r="474" spans="2:11">
      <c r="B474" s="93"/>
      <c r="C474" s="112"/>
      <c r="D474" s="112"/>
      <c r="E474" s="112"/>
      <c r="F474" s="112"/>
      <c r="G474" s="112"/>
      <c r="H474" s="112"/>
      <c r="I474" s="94"/>
      <c r="J474" s="94"/>
      <c r="K474" s="112"/>
    </row>
    <row r="475" spans="2:11">
      <c r="B475" s="93"/>
      <c r="C475" s="112"/>
      <c r="D475" s="112"/>
      <c r="E475" s="112"/>
      <c r="F475" s="112"/>
      <c r="G475" s="112"/>
      <c r="H475" s="112"/>
      <c r="I475" s="94"/>
      <c r="J475" s="94"/>
      <c r="K475" s="112"/>
    </row>
    <row r="476" spans="2:11">
      <c r="B476" s="93"/>
      <c r="C476" s="112"/>
      <c r="D476" s="112"/>
      <c r="E476" s="112"/>
      <c r="F476" s="112"/>
      <c r="G476" s="112"/>
      <c r="H476" s="112"/>
      <c r="I476" s="94"/>
      <c r="J476" s="94"/>
      <c r="K476" s="112"/>
    </row>
    <row r="477" spans="2:11">
      <c r="B477" s="93"/>
      <c r="C477" s="112"/>
      <c r="D477" s="112"/>
      <c r="E477" s="112"/>
      <c r="F477" s="112"/>
      <c r="G477" s="112"/>
      <c r="H477" s="112"/>
      <c r="I477" s="94"/>
      <c r="J477" s="94"/>
      <c r="K477" s="112"/>
    </row>
    <row r="478" spans="2:11">
      <c r="B478" s="93"/>
      <c r="C478" s="112"/>
      <c r="D478" s="112"/>
      <c r="E478" s="112"/>
      <c r="F478" s="112"/>
      <c r="G478" s="112"/>
      <c r="H478" s="112"/>
      <c r="I478" s="94"/>
      <c r="J478" s="94"/>
      <c r="K478" s="112"/>
    </row>
    <row r="479" spans="2:11">
      <c r="B479" s="93"/>
      <c r="C479" s="112"/>
      <c r="D479" s="112"/>
      <c r="E479" s="112"/>
      <c r="F479" s="112"/>
      <c r="G479" s="112"/>
      <c r="H479" s="112"/>
      <c r="I479" s="94"/>
      <c r="J479" s="94"/>
      <c r="K479" s="112"/>
    </row>
    <row r="480" spans="2:11">
      <c r="B480" s="93"/>
      <c r="C480" s="112"/>
      <c r="D480" s="112"/>
      <c r="E480" s="112"/>
      <c r="F480" s="112"/>
      <c r="G480" s="112"/>
      <c r="H480" s="112"/>
      <c r="I480" s="94"/>
      <c r="J480" s="94"/>
      <c r="K480" s="112"/>
    </row>
    <row r="481" spans="2:11">
      <c r="B481" s="93"/>
      <c r="C481" s="112"/>
      <c r="D481" s="112"/>
      <c r="E481" s="112"/>
      <c r="F481" s="112"/>
      <c r="G481" s="112"/>
      <c r="H481" s="112"/>
      <c r="I481" s="94"/>
      <c r="J481" s="94"/>
      <c r="K481" s="112"/>
    </row>
    <row r="482" spans="2:11">
      <c r="B482" s="93"/>
      <c r="C482" s="112"/>
      <c r="D482" s="112"/>
      <c r="E482" s="112"/>
      <c r="F482" s="112"/>
      <c r="G482" s="112"/>
      <c r="H482" s="112"/>
      <c r="I482" s="94"/>
      <c r="J482" s="94"/>
      <c r="K482" s="112"/>
    </row>
    <row r="483" spans="2:11">
      <c r="B483" s="93"/>
      <c r="C483" s="112"/>
      <c r="D483" s="112"/>
      <c r="E483" s="112"/>
      <c r="F483" s="112"/>
      <c r="G483" s="112"/>
      <c r="H483" s="112"/>
      <c r="I483" s="94"/>
      <c r="J483" s="94"/>
      <c r="K483" s="112"/>
    </row>
    <row r="484" spans="2:11">
      <c r="B484" s="93"/>
      <c r="C484" s="112"/>
      <c r="D484" s="112"/>
      <c r="E484" s="112"/>
      <c r="F484" s="112"/>
      <c r="G484" s="112"/>
      <c r="H484" s="112"/>
      <c r="I484" s="94"/>
      <c r="J484" s="94"/>
      <c r="K484" s="112"/>
    </row>
    <row r="485" spans="2:11">
      <c r="B485" s="93"/>
      <c r="C485" s="112"/>
      <c r="D485" s="112"/>
      <c r="E485" s="112"/>
      <c r="F485" s="112"/>
      <c r="G485" s="112"/>
      <c r="H485" s="112"/>
      <c r="I485" s="94"/>
      <c r="J485" s="94"/>
      <c r="K485" s="112"/>
    </row>
    <row r="486" spans="2:11">
      <c r="B486" s="93"/>
      <c r="C486" s="112"/>
      <c r="D486" s="112"/>
      <c r="E486" s="112"/>
      <c r="F486" s="112"/>
      <c r="G486" s="112"/>
      <c r="H486" s="112"/>
      <c r="I486" s="94"/>
      <c r="J486" s="94"/>
      <c r="K486" s="112"/>
    </row>
    <row r="487" spans="2:11">
      <c r="B487" s="93"/>
      <c r="C487" s="112"/>
      <c r="D487" s="112"/>
      <c r="E487" s="112"/>
      <c r="F487" s="112"/>
      <c r="G487" s="112"/>
      <c r="H487" s="112"/>
      <c r="I487" s="94"/>
      <c r="J487" s="94"/>
      <c r="K487" s="112"/>
    </row>
    <row r="488" spans="2:11">
      <c r="B488" s="93"/>
      <c r="C488" s="112"/>
      <c r="D488" s="112"/>
      <c r="E488" s="112"/>
      <c r="F488" s="112"/>
      <c r="G488" s="112"/>
      <c r="H488" s="112"/>
      <c r="I488" s="94"/>
      <c r="J488" s="94"/>
      <c r="K488" s="112"/>
    </row>
    <row r="489" spans="2:11">
      <c r="B489" s="93"/>
      <c r="C489" s="112"/>
      <c r="D489" s="112"/>
      <c r="E489" s="112"/>
      <c r="F489" s="112"/>
      <c r="G489" s="112"/>
      <c r="H489" s="112"/>
      <c r="I489" s="94"/>
      <c r="J489" s="94"/>
      <c r="K489" s="112"/>
    </row>
    <row r="490" spans="2:11">
      <c r="B490" s="93"/>
      <c r="C490" s="112"/>
      <c r="D490" s="112"/>
      <c r="E490" s="112"/>
      <c r="F490" s="112"/>
      <c r="G490" s="112"/>
      <c r="H490" s="112"/>
      <c r="I490" s="94"/>
      <c r="J490" s="94"/>
      <c r="K490" s="112"/>
    </row>
    <row r="491" spans="2:11">
      <c r="B491" s="93"/>
      <c r="C491" s="112"/>
      <c r="D491" s="112"/>
      <c r="E491" s="112"/>
      <c r="F491" s="112"/>
      <c r="G491" s="112"/>
      <c r="H491" s="112"/>
      <c r="I491" s="94"/>
      <c r="J491" s="94"/>
      <c r="K491" s="112"/>
    </row>
    <row r="492" spans="2:11">
      <c r="B492" s="93"/>
      <c r="C492" s="112"/>
      <c r="D492" s="112"/>
      <c r="E492" s="112"/>
      <c r="F492" s="112"/>
      <c r="G492" s="112"/>
      <c r="H492" s="112"/>
      <c r="I492" s="94"/>
      <c r="J492" s="94"/>
      <c r="K492" s="112"/>
    </row>
    <row r="493" spans="2:11">
      <c r="B493" s="93"/>
      <c r="C493" s="112"/>
      <c r="D493" s="112"/>
      <c r="E493" s="112"/>
      <c r="F493" s="112"/>
      <c r="G493" s="112"/>
      <c r="H493" s="112"/>
      <c r="I493" s="94"/>
      <c r="J493" s="94"/>
      <c r="K493" s="112"/>
    </row>
    <row r="494" spans="2:11">
      <c r="B494" s="93"/>
      <c r="C494" s="112"/>
      <c r="D494" s="112"/>
      <c r="E494" s="112"/>
      <c r="F494" s="112"/>
      <c r="G494" s="112"/>
      <c r="H494" s="112"/>
      <c r="I494" s="94"/>
      <c r="J494" s="94"/>
      <c r="K494" s="112"/>
    </row>
    <row r="495" spans="2:11">
      <c r="B495" s="93"/>
      <c r="C495" s="112"/>
      <c r="D495" s="112"/>
      <c r="E495" s="112"/>
      <c r="F495" s="112"/>
      <c r="G495" s="112"/>
      <c r="H495" s="112"/>
      <c r="I495" s="94"/>
      <c r="J495" s="94"/>
      <c r="K495" s="112"/>
    </row>
    <row r="496" spans="2:11">
      <c r="B496" s="93"/>
      <c r="C496" s="112"/>
      <c r="D496" s="112"/>
      <c r="E496" s="112"/>
      <c r="F496" s="112"/>
      <c r="G496" s="112"/>
      <c r="H496" s="112"/>
      <c r="I496" s="94"/>
      <c r="J496" s="94"/>
      <c r="K496" s="112"/>
    </row>
    <row r="497" spans="2:11">
      <c r="B497" s="93"/>
      <c r="C497" s="112"/>
      <c r="D497" s="112"/>
      <c r="E497" s="112"/>
      <c r="F497" s="112"/>
      <c r="G497" s="112"/>
      <c r="H497" s="112"/>
      <c r="I497" s="94"/>
      <c r="J497" s="94"/>
      <c r="K497" s="112"/>
    </row>
    <row r="498" spans="2:11">
      <c r="B498" s="93"/>
      <c r="C498" s="112"/>
      <c r="D498" s="112"/>
      <c r="E498" s="112"/>
      <c r="F498" s="112"/>
      <c r="G498" s="112"/>
      <c r="H498" s="112"/>
      <c r="I498" s="94"/>
      <c r="J498" s="94"/>
      <c r="K498" s="112"/>
    </row>
    <row r="499" spans="2:11">
      <c r="B499" s="93"/>
      <c r="C499" s="112"/>
      <c r="D499" s="112"/>
      <c r="E499" s="112"/>
      <c r="F499" s="112"/>
      <c r="G499" s="112"/>
      <c r="H499" s="112"/>
      <c r="I499" s="94"/>
      <c r="J499" s="94"/>
      <c r="K499" s="112"/>
    </row>
    <row r="500" spans="2:11">
      <c r="B500" s="93"/>
      <c r="C500" s="112"/>
      <c r="D500" s="112"/>
      <c r="E500" s="112"/>
      <c r="F500" s="112"/>
      <c r="G500" s="112"/>
      <c r="H500" s="112"/>
      <c r="I500" s="94"/>
      <c r="J500" s="94"/>
      <c r="K500" s="112"/>
    </row>
    <row r="501" spans="2:11">
      <c r="B501" s="93"/>
      <c r="C501" s="112"/>
      <c r="D501" s="112"/>
      <c r="E501" s="112"/>
      <c r="F501" s="112"/>
      <c r="G501" s="112"/>
      <c r="H501" s="112"/>
      <c r="I501" s="94"/>
      <c r="J501" s="94"/>
      <c r="K501" s="112"/>
    </row>
    <row r="502" spans="2:11">
      <c r="B502" s="93"/>
      <c r="C502" s="112"/>
      <c r="D502" s="112"/>
      <c r="E502" s="112"/>
      <c r="F502" s="112"/>
      <c r="G502" s="112"/>
      <c r="H502" s="112"/>
      <c r="I502" s="94"/>
      <c r="J502" s="94"/>
      <c r="K502" s="112"/>
    </row>
    <row r="503" spans="2:11">
      <c r="B503" s="93"/>
      <c r="C503" s="112"/>
      <c r="D503" s="112"/>
      <c r="E503" s="112"/>
      <c r="F503" s="112"/>
      <c r="G503" s="112"/>
      <c r="H503" s="112"/>
      <c r="I503" s="94"/>
      <c r="J503" s="94"/>
      <c r="K503" s="112"/>
    </row>
    <row r="504" spans="2:11">
      <c r="B504" s="93"/>
      <c r="C504" s="112"/>
      <c r="D504" s="112"/>
      <c r="E504" s="112"/>
      <c r="F504" s="112"/>
      <c r="G504" s="112"/>
      <c r="H504" s="112"/>
      <c r="I504" s="94"/>
      <c r="J504" s="94"/>
      <c r="K504" s="112"/>
    </row>
    <row r="505" spans="2:11">
      <c r="B505" s="93"/>
      <c r="C505" s="112"/>
      <c r="D505" s="112"/>
      <c r="E505" s="112"/>
      <c r="F505" s="112"/>
      <c r="G505" s="112"/>
      <c r="H505" s="112"/>
      <c r="I505" s="94"/>
      <c r="J505" s="94"/>
      <c r="K505" s="112"/>
    </row>
    <row r="506" spans="2:11">
      <c r="B506" s="93"/>
      <c r="C506" s="112"/>
      <c r="D506" s="112"/>
      <c r="E506" s="112"/>
      <c r="F506" s="112"/>
      <c r="G506" s="112"/>
      <c r="H506" s="112"/>
      <c r="I506" s="94"/>
      <c r="J506" s="94"/>
      <c r="K506" s="112"/>
    </row>
    <row r="507" spans="2:11">
      <c r="B507" s="93"/>
      <c r="C507" s="112"/>
      <c r="D507" s="112"/>
      <c r="E507" s="112"/>
      <c r="F507" s="112"/>
      <c r="G507" s="112"/>
      <c r="H507" s="112"/>
      <c r="I507" s="94"/>
      <c r="J507" s="94"/>
      <c r="K507" s="112"/>
    </row>
    <row r="508" spans="2:11">
      <c r="B508" s="93"/>
      <c r="C508" s="112"/>
      <c r="D508" s="112"/>
      <c r="E508" s="112"/>
      <c r="F508" s="112"/>
      <c r="G508" s="112"/>
      <c r="H508" s="112"/>
      <c r="I508" s="94"/>
      <c r="J508" s="94"/>
      <c r="K508" s="112"/>
    </row>
    <row r="509" spans="2:11">
      <c r="B509" s="93"/>
      <c r="C509" s="112"/>
      <c r="D509" s="112"/>
      <c r="E509" s="112"/>
      <c r="F509" s="112"/>
      <c r="G509" s="112"/>
      <c r="H509" s="112"/>
      <c r="I509" s="94"/>
      <c r="J509" s="94"/>
      <c r="K509" s="112"/>
    </row>
    <row r="510" spans="2:11">
      <c r="B510" s="93"/>
      <c r="C510" s="112"/>
      <c r="D510" s="112"/>
      <c r="E510" s="112"/>
      <c r="F510" s="112"/>
      <c r="G510" s="112"/>
      <c r="H510" s="112"/>
      <c r="I510" s="94"/>
      <c r="J510" s="94"/>
      <c r="K510" s="112"/>
    </row>
    <row r="511" spans="2:11">
      <c r="B511" s="93"/>
      <c r="C511" s="112"/>
      <c r="D511" s="112"/>
      <c r="E511" s="112"/>
      <c r="F511" s="112"/>
      <c r="G511" s="112"/>
      <c r="H511" s="112"/>
      <c r="I511" s="94"/>
      <c r="J511" s="94"/>
      <c r="K511" s="112"/>
    </row>
    <row r="512" spans="2:11">
      <c r="B512" s="93"/>
      <c r="C512" s="112"/>
      <c r="D512" s="112"/>
      <c r="E512" s="112"/>
      <c r="F512" s="112"/>
      <c r="G512" s="112"/>
      <c r="H512" s="112"/>
      <c r="I512" s="94"/>
      <c r="J512" s="94"/>
      <c r="K512" s="112"/>
    </row>
    <row r="513" spans="2:11">
      <c r="B513" s="93"/>
      <c r="C513" s="112"/>
      <c r="D513" s="112"/>
      <c r="E513" s="112"/>
      <c r="F513" s="112"/>
      <c r="G513" s="112"/>
      <c r="H513" s="112"/>
      <c r="I513" s="94"/>
      <c r="J513" s="94"/>
      <c r="K513" s="112"/>
    </row>
    <row r="514" spans="2:11">
      <c r="B514" s="93"/>
      <c r="C514" s="112"/>
      <c r="D514" s="112"/>
      <c r="E514" s="112"/>
      <c r="F514" s="112"/>
      <c r="G514" s="112"/>
      <c r="H514" s="112"/>
      <c r="I514" s="94"/>
      <c r="J514" s="94"/>
      <c r="K514" s="112"/>
    </row>
    <row r="515" spans="2:11">
      <c r="B515" s="93"/>
      <c r="C515" s="112"/>
      <c r="D515" s="112"/>
      <c r="E515" s="112"/>
      <c r="F515" s="112"/>
      <c r="G515" s="112"/>
      <c r="H515" s="112"/>
      <c r="I515" s="94"/>
      <c r="J515" s="94"/>
      <c r="K515" s="112"/>
    </row>
    <row r="516" spans="2:11">
      <c r="B516" s="93"/>
      <c r="C516" s="112"/>
      <c r="D516" s="112"/>
      <c r="E516" s="112"/>
      <c r="F516" s="112"/>
      <c r="G516" s="112"/>
      <c r="H516" s="112"/>
      <c r="I516" s="94"/>
      <c r="J516" s="94"/>
      <c r="K516" s="112"/>
    </row>
    <row r="517" spans="2:11">
      <c r="B517" s="93"/>
      <c r="C517" s="112"/>
      <c r="D517" s="112"/>
      <c r="E517" s="112"/>
      <c r="F517" s="112"/>
      <c r="G517" s="112"/>
      <c r="H517" s="112"/>
      <c r="I517" s="94"/>
      <c r="J517" s="94"/>
      <c r="K517" s="112"/>
    </row>
    <row r="518" spans="2:11">
      <c r="B518" s="93"/>
      <c r="C518" s="112"/>
      <c r="D518" s="112"/>
      <c r="E518" s="112"/>
      <c r="F518" s="112"/>
      <c r="G518" s="112"/>
      <c r="H518" s="112"/>
      <c r="I518" s="94"/>
      <c r="J518" s="94"/>
      <c r="K518" s="112"/>
    </row>
    <row r="519" spans="2:11">
      <c r="B519" s="93"/>
      <c r="C519" s="112"/>
      <c r="D519" s="112"/>
      <c r="E519" s="112"/>
      <c r="F519" s="112"/>
      <c r="G519" s="112"/>
      <c r="H519" s="112"/>
      <c r="I519" s="94"/>
      <c r="J519" s="94"/>
      <c r="K519" s="112"/>
    </row>
    <row r="520" spans="2:11">
      <c r="B520" s="93"/>
      <c r="C520" s="112"/>
      <c r="D520" s="112"/>
      <c r="E520" s="112"/>
      <c r="F520" s="112"/>
      <c r="G520" s="112"/>
      <c r="H520" s="112"/>
      <c r="I520" s="94"/>
      <c r="J520" s="94"/>
      <c r="K520" s="112"/>
    </row>
    <row r="521" spans="2:11">
      <c r="B521" s="93"/>
      <c r="C521" s="112"/>
      <c r="D521" s="112"/>
      <c r="E521" s="112"/>
      <c r="F521" s="112"/>
      <c r="G521" s="112"/>
      <c r="H521" s="112"/>
      <c r="I521" s="94"/>
      <c r="J521" s="94"/>
      <c r="K521" s="112"/>
    </row>
    <row r="522" spans="2:11">
      <c r="B522" s="93"/>
      <c r="C522" s="112"/>
      <c r="D522" s="112"/>
      <c r="E522" s="112"/>
      <c r="F522" s="112"/>
      <c r="G522" s="112"/>
      <c r="H522" s="112"/>
      <c r="I522" s="94"/>
      <c r="J522" s="94"/>
      <c r="K522" s="112"/>
    </row>
    <row r="523" spans="2:11">
      <c r="B523" s="93"/>
      <c r="C523" s="112"/>
      <c r="D523" s="112"/>
      <c r="E523" s="112"/>
      <c r="F523" s="112"/>
      <c r="G523" s="112"/>
      <c r="H523" s="112"/>
      <c r="I523" s="94"/>
      <c r="J523" s="94"/>
      <c r="K523" s="112"/>
    </row>
    <row r="524" spans="2:11">
      <c r="B524" s="93"/>
      <c r="C524" s="112"/>
      <c r="D524" s="112"/>
      <c r="E524" s="112"/>
      <c r="F524" s="112"/>
      <c r="G524" s="112"/>
      <c r="H524" s="112"/>
      <c r="I524" s="94"/>
      <c r="J524" s="94"/>
      <c r="K524" s="112"/>
    </row>
    <row r="525" spans="2:11">
      <c r="B525" s="93"/>
      <c r="C525" s="112"/>
      <c r="D525" s="112"/>
      <c r="E525" s="112"/>
      <c r="F525" s="112"/>
      <c r="G525" s="112"/>
      <c r="H525" s="112"/>
      <c r="I525" s="94"/>
      <c r="J525" s="94"/>
      <c r="K525" s="112"/>
    </row>
    <row r="526" spans="2:11">
      <c r="B526" s="93"/>
      <c r="C526" s="112"/>
      <c r="D526" s="112"/>
      <c r="E526" s="112"/>
      <c r="F526" s="112"/>
      <c r="G526" s="112"/>
      <c r="H526" s="112"/>
      <c r="I526" s="94"/>
      <c r="J526" s="94"/>
      <c r="K526" s="112"/>
    </row>
    <row r="527" spans="2:11">
      <c r="B527" s="93"/>
      <c r="C527" s="112"/>
      <c r="D527" s="112"/>
      <c r="E527" s="112"/>
      <c r="F527" s="112"/>
      <c r="G527" s="112"/>
      <c r="H527" s="112"/>
      <c r="I527" s="94"/>
      <c r="J527" s="94"/>
      <c r="K527" s="112"/>
    </row>
    <row r="528" spans="2:11">
      <c r="B528" s="93"/>
      <c r="C528" s="112"/>
      <c r="D528" s="112"/>
      <c r="E528" s="112"/>
      <c r="F528" s="112"/>
      <c r="G528" s="112"/>
      <c r="H528" s="112"/>
      <c r="I528" s="94"/>
      <c r="J528" s="94"/>
      <c r="K528" s="112"/>
    </row>
    <row r="529" spans="2:11">
      <c r="B529" s="93"/>
      <c r="C529" s="112"/>
      <c r="D529" s="112"/>
      <c r="E529" s="112"/>
      <c r="F529" s="112"/>
      <c r="G529" s="112"/>
      <c r="H529" s="112"/>
      <c r="I529" s="94"/>
      <c r="J529" s="94"/>
      <c r="K529" s="112"/>
    </row>
    <row r="530" spans="2:11">
      <c r="B530" s="93"/>
      <c r="C530" s="112"/>
      <c r="D530" s="112"/>
      <c r="E530" s="112"/>
      <c r="F530" s="112"/>
      <c r="G530" s="112"/>
      <c r="H530" s="112"/>
      <c r="I530" s="94"/>
      <c r="J530" s="94"/>
      <c r="K530" s="112"/>
    </row>
    <row r="531" spans="2:11">
      <c r="B531" s="93"/>
      <c r="C531" s="112"/>
      <c r="D531" s="112"/>
      <c r="E531" s="112"/>
      <c r="F531" s="112"/>
      <c r="G531" s="112"/>
      <c r="H531" s="112"/>
      <c r="I531" s="94"/>
      <c r="J531" s="94"/>
      <c r="K531" s="112"/>
    </row>
    <row r="532" spans="2:11">
      <c r="B532" s="93"/>
      <c r="C532" s="112"/>
      <c r="D532" s="112"/>
      <c r="E532" s="112"/>
      <c r="F532" s="112"/>
      <c r="G532" s="112"/>
      <c r="H532" s="112"/>
      <c r="I532" s="94"/>
      <c r="J532" s="94"/>
      <c r="K532" s="112"/>
    </row>
    <row r="533" spans="2:11">
      <c r="B533" s="93"/>
      <c r="C533" s="112"/>
      <c r="D533" s="112"/>
      <c r="E533" s="112"/>
      <c r="F533" s="112"/>
      <c r="G533" s="112"/>
      <c r="H533" s="112"/>
      <c r="I533" s="94"/>
      <c r="J533" s="94"/>
      <c r="K533" s="112"/>
    </row>
    <row r="534" spans="2:11">
      <c r="B534" s="93"/>
      <c r="C534" s="112"/>
      <c r="D534" s="112"/>
      <c r="E534" s="112"/>
      <c r="F534" s="112"/>
      <c r="G534" s="112"/>
      <c r="H534" s="112"/>
      <c r="I534" s="94"/>
      <c r="J534" s="94"/>
      <c r="K534" s="112"/>
    </row>
    <row r="535" spans="2:11">
      <c r="B535" s="93"/>
      <c r="C535" s="112"/>
      <c r="D535" s="112"/>
      <c r="E535" s="112"/>
      <c r="F535" s="112"/>
      <c r="G535" s="112"/>
      <c r="H535" s="112"/>
      <c r="I535" s="94"/>
      <c r="J535" s="94"/>
      <c r="K535" s="112"/>
    </row>
    <row r="536" spans="2:11">
      <c r="B536" s="93"/>
      <c r="C536" s="112"/>
      <c r="D536" s="112"/>
      <c r="E536" s="112"/>
      <c r="F536" s="112"/>
      <c r="G536" s="112"/>
      <c r="H536" s="112"/>
      <c r="I536" s="94"/>
      <c r="J536" s="94"/>
      <c r="K536" s="112"/>
    </row>
    <row r="537" spans="2:11">
      <c r="B537" s="93"/>
      <c r="C537" s="112"/>
      <c r="D537" s="112"/>
      <c r="E537" s="112"/>
      <c r="F537" s="112"/>
      <c r="G537" s="112"/>
      <c r="H537" s="112"/>
      <c r="I537" s="94"/>
      <c r="J537" s="94"/>
      <c r="K537" s="112"/>
    </row>
    <row r="538" spans="2:11">
      <c r="B538" s="93"/>
      <c r="C538" s="112"/>
      <c r="D538" s="112"/>
      <c r="E538" s="112"/>
      <c r="F538" s="112"/>
      <c r="G538" s="112"/>
      <c r="H538" s="112"/>
      <c r="I538" s="94"/>
      <c r="J538" s="94"/>
      <c r="K538" s="112"/>
    </row>
    <row r="539" spans="2:11">
      <c r="B539" s="93"/>
      <c r="C539" s="112"/>
      <c r="D539" s="112"/>
      <c r="E539" s="112"/>
      <c r="F539" s="112"/>
      <c r="G539" s="112"/>
      <c r="H539" s="112"/>
      <c r="I539" s="94"/>
      <c r="J539" s="94"/>
      <c r="K539" s="112"/>
    </row>
    <row r="540" spans="2:11">
      <c r="B540" s="93"/>
      <c r="C540" s="112"/>
      <c r="D540" s="112"/>
      <c r="E540" s="112"/>
      <c r="F540" s="112"/>
      <c r="G540" s="112"/>
      <c r="H540" s="112"/>
      <c r="I540" s="94"/>
      <c r="J540" s="94"/>
      <c r="K540" s="112"/>
    </row>
    <row r="541" spans="2:11">
      <c r="B541" s="93"/>
      <c r="C541" s="112"/>
      <c r="D541" s="112"/>
      <c r="E541" s="112"/>
      <c r="F541" s="112"/>
      <c r="G541" s="112"/>
      <c r="H541" s="112"/>
      <c r="I541" s="94"/>
      <c r="J541" s="94"/>
      <c r="K541" s="112"/>
    </row>
    <row r="542" spans="2:11">
      <c r="B542" s="93"/>
      <c r="C542" s="112"/>
      <c r="D542" s="112"/>
      <c r="E542" s="112"/>
      <c r="F542" s="112"/>
      <c r="G542" s="112"/>
      <c r="H542" s="112"/>
      <c r="I542" s="94"/>
      <c r="J542" s="94"/>
      <c r="K542" s="112"/>
    </row>
    <row r="543" spans="2:11">
      <c r="B543" s="93"/>
      <c r="C543" s="112"/>
      <c r="D543" s="112"/>
      <c r="E543" s="112"/>
      <c r="F543" s="112"/>
      <c r="G543" s="112"/>
      <c r="H543" s="112"/>
      <c r="I543" s="94"/>
      <c r="J543" s="94"/>
      <c r="K543" s="112"/>
    </row>
    <row r="544" spans="2:11">
      <c r="B544" s="93"/>
      <c r="C544" s="112"/>
      <c r="D544" s="112"/>
      <c r="E544" s="112"/>
      <c r="F544" s="112"/>
      <c r="G544" s="112"/>
      <c r="H544" s="112"/>
      <c r="I544" s="94"/>
      <c r="J544" s="94"/>
      <c r="K544" s="112"/>
    </row>
    <row r="545" spans="2:11">
      <c r="B545" s="93"/>
      <c r="C545" s="112"/>
      <c r="D545" s="112"/>
      <c r="E545" s="112"/>
      <c r="F545" s="112"/>
      <c r="G545" s="112"/>
      <c r="H545" s="112"/>
      <c r="I545" s="94"/>
      <c r="J545" s="94"/>
      <c r="K545" s="112"/>
    </row>
    <row r="546" spans="2:11">
      <c r="B546" s="93"/>
      <c r="C546" s="112"/>
      <c r="D546" s="112"/>
      <c r="E546" s="112"/>
      <c r="F546" s="112"/>
      <c r="G546" s="112"/>
      <c r="H546" s="112"/>
      <c r="I546" s="94"/>
      <c r="J546" s="94"/>
      <c r="K546" s="112"/>
    </row>
    <row r="547" spans="2:11">
      <c r="B547" s="93"/>
      <c r="C547" s="112"/>
      <c r="D547" s="112"/>
      <c r="E547" s="112"/>
      <c r="F547" s="112"/>
      <c r="G547" s="112"/>
      <c r="H547" s="112"/>
      <c r="I547" s="94"/>
      <c r="J547" s="94"/>
      <c r="K547" s="112"/>
    </row>
    <row r="548" spans="2:11">
      <c r="B548" s="93"/>
      <c r="C548" s="112"/>
      <c r="D548" s="112"/>
      <c r="E548" s="112"/>
      <c r="F548" s="112"/>
      <c r="G548" s="112"/>
      <c r="H548" s="112"/>
      <c r="I548" s="94"/>
      <c r="J548" s="94"/>
      <c r="K548" s="112"/>
    </row>
    <row r="549" spans="2:11">
      <c r="B549" s="93"/>
      <c r="C549" s="112"/>
      <c r="D549" s="112"/>
      <c r="E549" s="112"/>
      <c r="F549" s="112"/>
      <c r="G549" s="112"/>
      <c r="H549" s="112"/>
      <c r="I549" s="94"/>
      <c r="J549" s="94"/>
      <c r="K549" s="112"/>
    </row>
    <row r="550" spans="2:11">
      <c r="B550" s="93"/>
      <c r="C550" s="112"/>
      <c r="D550" s="112"/>
      <c r="E550" s="112"/>
      <c r="F550" s="112"/>
      <c r="G550" s="112"/>
      <c r="H550" s="112"/>
      <c r="I550" s="94"/>
      <c r="J550" s="94"/>
      <c r="K550" s="112"/>
    </row>
    <row r="551" spans="2:11">
      <c r="B551" s="93"/>
      <c r="C551" s="112"/>
      <c r="D551" s="112"/>
      <c r="E551" s="112"/>
      <c r="F551" s="112"/>
      <c r="G551" s="112"/>
      <c r="H551" s="112"/>
      <c r="I551" s="94"/>
      <c r="J551" s="94"/>
      <c r="K551" s="112"/>
    </row>
    <row r="552" spans="2:11">
      <c r="B552" s="93"/>
      <c r="C552" s="112"/>
      <c r="D552" s="112"/>
      <c r="E552" s="112"/>
      <c r="F552" s="112"/>
      <c r="G552" s="112"/>
      <c r="H552" s="112"/>
      <c r="I552" s="94"/>
      <c r="J552" s="94"/>
      <c r="K552" s="112"/>
    </row>
    <row r="553" spans="2:11">
      <c r="B553" s="93"/>
      <c r="C553" s="112"/>
      <c r="D553" s="112"/>
      <c r="E553" s="112"/>
      <c r="F553" s="112"/>
      <c r="G553" s="112"/>
      <c r="H553" s="112"/>
      <c r="I553" s="94"/>
      <c r="J553" s="94"/>
      <c r="K553" s="112"/>
    </row>
    <row r="554" spans="2:11">
      <c r="B554" s="93"/>
      <c r="C554" s="112"/>
      <c r="D554" s="112"/>
      <c r="E554" s="112"/>
      <c r="F554" s="112"/>
      <c r="G554" s="112"/>
      <c r="H554" s="112"/>
      <c r="I554" s="94"/>
      <c r="J554" s="94"/>
      <c r="K554" s="112"/>
    </row>
    <row r="555" spans="2:11">
      <c r="B555" s="93"/>
      <c r="C555" s="112"/>
      <c r="D555" s="112"/>
      <c r="E555" s="112"/>
      <c r="F555" s="112"/>
      <c r="G555" s="112"/>
      <c r="H555" s="112"/>
      <c r="I555" s="94"/>
      <c r="J555" s="94"/>
      <c r="K555" s="112"/>
    </row>
    <row r="556" spans="2:11">
      <c r="B556" s="93"/>
      <c r="C556" s="112"/>
      <c r="D556" s="112"/>
      <c r="E556" s="112"/>
      <c r="F556" s="112"/>
      <c r="G556" s="112"/>
      <c r="H556" s="112"/>
      <c r="I556" s="94"/>
      <c r="J556" s="94"/>
      <c r="K556" s="112"/>
    </row>
    <row r="557" spans="2:11">
      <c r="B557" s="93"/>
      <c r="C557" s="112"/>
      <c r="D557" s="112"/>
      <c r="E557" s="112"/>
      <c r="F557" s="112"/>
      <c r="G557" s="112"/>
      <c r="H557" s="112"/>
      <c r="I557" s="94"/>
      <c r="J557" s="94"/>
      <c r="K557" s="112"/>
    </row>
    <row r="558" spans="2:11">
      <c r="B558" s="93"/>
      <c r="C558" s="112"/>
      <c r="D558" s="112"/>
      <c r="E558" s="112"/>
      <c r="F558" s="112"/>
      <c r="G558" s="112"/>
      <c r="H558" s="112"/>
      <c r="I558" s="94"/>
      <c r="J558" s="94"/>
      <c r="K558" s="112"/>
    </row>
    <row r="559" spans="2:11">
      <c r="B559" s="93"/>
      <c r="C559" s="112"/>
      <c r="D559" s="112"/>
      <c r="E559" s="112"/>
      <c r="F559" s="112"/>
      <c r="G559" s="112"/>
      <c r="H559" s="112"/>
      <c r="I559" s="94"/>
      <c r="J559" s="94"/>
      <c r="K559" s="112"/>
    </row>
    <row r="560" spans="2:11">
      <c r="B560" s="93"/>
      <c r="C560" s="112"/>
      <c r="D560" s="112"/>
      <c r="E560" s="112"/>
      <c r="F560" s="112"/>
      <c r="G560" s="112"/>
      <c r="H560" s="112"/>
      <c r="I560" s="94"/>
      <c r="J560" s="94"/>
      <c r="K560" s="112"/>
    </row>
    <row r="561" spans="2:11">
      <c r="B561" s="93"/>
      <c r="C561" s="112"/>
      <c r="D561" s="112"/>
      <c r="E561" s="112"/>
      <c r="F561" s="112"/>
      <c r="G561" s="112"/>
      <c r="H561" s="112"/>
      <c r="I561" s="94"/>
      <c r="J561" s="94"/>
      <c r="K561" s="112"/>
    </row>
    <row r="562" spans="2:11">
      <c r="B562" s="93"/>
      <c r="C562" s="112"/>
      <c r="D562" s="112"/>
      <c r="E562" s="112"/>
      <c r="F562" s="112"/>
      <c r="G562" s="112"/>
      <c r="H562" s="112"/>
      <c r="I562" s="94"/>
      <c r="J562" s="94"/>
      <c r="K562" s="112"/>
    </row>
    <row r="563" spans="2:11">
      <c r="B563" s="93"/>
      <c r="C563" s="112"/>
      <c r="D563" s="112"/>
      <c r="E563" s="112"/>
      <c r="F563" s="112"/>
      <c r="G563" s="112"/>
      <c r="H563" s="112"/>
      <c r="I563" s="94"/>
      <c r="J563" s="94"/>
      <c r="K563" s="112"/>
    </row>
    <row r="564" spans="2:11">
      <c r="B564" s="93"/>
      <c r="C564" s="112"/>
      <c r="D564" s="112"/>
      <c r="E564" s="112"/>
      <c r="F564" s="112"/>
      <c r="G564" s="112"/>
      <c r="H564" s="112"/>
      <c r="I564" s="94"/>
      <c r="J564" s="94"/>
      <c r="K564" s="11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1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144</v>
      </c>
      <c r="C1" s="46" t="s" vm="1">
        <v>225</v>
      </c>
    </row>
    <row r="2" spans="2:35">
      <c r="B2" s="46" t="s">
        <v>143</v>
      </c>
      <c r="C2" s="46" t="s">
        <v>226</v>
      </c>
    </row>
    <row r="3" spans="2:35">
      <c r="B3" s="46" t="s">
        <v>145</v>
      </c>
      <c r="C3" s="46" t="s">
        <v>227</v>
      </c>
      <c r="E3" s="2"/>
    </row>
    <row r="4" spans="2:35">
      <c r="B4" s="46" t="s">
        <v>146</v>
      </c>
      <c r="C4" s="46">
        <v>414</v>
      </c>
    </row>
    <row r="6" spans="2:35" ht="26.25" customHeight="1">
      <c r="B6" s="145" t="s">
        <v>171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7"/>
    </row>
    <row r="7" spans="2:35" ht="26.25" customHeight="1">
      <c r="B7" s="145" t="s">
        <v>95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7"/>
    </row>
    <row r="8" spans="2:35" s="3" customFormat="1" ht="63">
      <c r="B8" s="21" t="s">
        <v>114</v>
      </c>
      <c r="C8" s="29" t="s">
        <v>44</v>
      </c>
      <c r="D8" s="12" t="s">
        <v>50</v>
      </c>
      <c r="E8" s="29" t="s">
        <v>14</v>
      </c>
      <c r="F8" s="29" t="s">
        <v>65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202</v>
      </c>
      <c r="M8" s="29" t="s">
        <v>201</v>
      </c>
      <c r="N8" s="29" t="s">
        <v>61</v>
      </c>
      <c r="O8" s="29" t="s">
        <v>58</v>
      </c>
      <c r="P8" s="29" t="s">
        <v>147</v>
      </c>
      <c r="Q8" s="30" t="s">
        <v>149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209</v>
      </c>
      <c r="M9" s="31"/>
      <c r="N9" s="31" t="s">
        <v>205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111</v>
      </c>
    </row>
    <row r="11" spans="2:35" s="4" customFormat="1" ht="18" customHeight="1">
      <c r="B11" s="104" t="s">
        <v>2684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05">
        <v>0</v>
      </c>
      <c r="O11" s="87"/>
      <c r="P11" s="106">
        <v>0</v>
      </c>
      <c r="Q11" s="106">
        <v>0</v>
      </c>
      <c r="AI11" s="1"/>
    </row>
    <row r="12" spans="2:35" ht="21.75" customHeight="1">
      <c r="B12" s="107" t="s">
        <v>217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35">
      <c r="B13" s="107" t="s">
        <v>110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35">
      <c r="B14" s="107" t="s">
        <v>200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35">
      <c r="B15" s="107" t="s">
        <v>208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3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</sheetData>
  <sheetProtection sheet="1" objects="1" scenarios="1"/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4.85546875" style="2" bestFit="1" customWidth="1"/>
    <col min="3" max="3" width="31.28515625" style="2" bestFit="1" customWidth="1"/>
    <col min="4" max="5" width="5.4257812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.28515625" style="1" bestFit="1" customWidth="1"/>
    <col min="17" max="16384" width="9.140625" style="1"/>
  </cols>
  <sheetData>
    <row r="1" spans="2:16">
      <c r="B1" s="46" t="s">
        <v>144</v>
      </c>
      <c r="C1" s="46" t="s" vm="1">
        <v>225</v>
      </c>
    </row>
    <row r="2" spans="2:16">
      <c r="B2" s="46" t="s">
        <v>143</v>
      </c>
      <c r="C2" s="46" t="s">
        <v>226</v>
      </c>
    </row>
    <row r="3" spans="2:16">
      <c r="B3" s="46" t="s">
        <v>145</v>
      </c>
      <c r="C3" s="46" t="s">
        <v>227</v>
      </c>
    </row>
    <row r="4" spans="2:16">
      <c r="B4" s="46" t="s">
        <v>146</v>
      </c>
      <c r="C4" s="46">
        <v>414</v>
      </c>
    </row>
    <row r="6" spans="2:16" ht="26.25" customHeight="1">
      <c r="B6" s="145" t="s">
        <v>172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7"/>
    </row>
    <row r="7" spans="2:16" ht="26.25" customHeight="1">
      <c r="B7" s="145" t="s">
        <v>87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7"/>
    </row>
    <row r="8" spans="2:16" s="3" customFormat="1" ht="63">
      <c r="B8" s="21" t="s">
        <v>114</v>
      </c>
      <c r="C8" s="29" t="s">
        <v>44</v>
      </c>
      <c r="D8" s="29" t="s">
        <v>14</v>
      </c>
      <c r="E8" s="29" t="s">
        <v>65</v>
      </c>
      <c r="F8" s="29" t="s">
        <v>102</v>
      </c>
      <c r="G8" s="29" t="s">
        <v>17</v>
      </c>
      <c r="H8" s="29" t="s">
        <v>101</v>
      </c>
      <c r="I8" s="29" t="s">
        <v>16</v>
      </c>
      <c r="J8" s="29" t="s">
        <v>18</v>
      </c>
      <c r="K8" s="29" t="s">
        <v>202</v>
      </c>
      <c r="L8" s="29" t="s">
        <v>201</v>
      </c>
      <c r="M8" s="29" t="s">
        <v>109</v>
      </c>
      <c r="N8" s="29" t="s">
        <v>58</v>
      </c>
      <c r="O8" s="29" t="s">
        <v>147</v>
      </c>
      <c r="P8" s="30" t="s">
        <v>149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209</v>
      </c>
      <c r="L9" s="31"/>
      <c r="M9" s="31" t="s">
        <v>205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74" t="s">
        <v>25</v>
      </c>
      <c r="C11" s="74"/>
      <c r="D11" s="74"/>
      <c r="E11" s="74"/>
      <c r="F11" s="108"/>
      <c r="G11" s="77">
        <v>7.031856756167536</v>
      </c>
      <c r="H11" s="75"/>
      <c r="I11" s="76"/>
      <c r="J11" s="76">
        <v>9.8016283059063451E-3</v>
      </c>
      <c r="K11" s="77"/>
      <c r="L11" s="109"/>
      <c r="M11" s="77">
        <v>780672.84350000031</v>
      </c>
      <c r="N11" s="78"/>
      <c r="O11" s="78">
        <f>IFERROR(M11/$M$11,0)</f>
        <v>1</v>
      </c>
      <c r="P11" s="78">
        <f>M11/'סכום נכסי הקרן'!$C$42</f>
        <v>0.39633476573839999</v>
      </c>
    </row>
    <row r="12" spans="2:16" ht="21.75" customHeight="1">
      <c r="B12" s="79" t="s">
        <v>195</v>
      </c>
      <c r="C12" s="80"/>
      <c r="D12" s="80"/>
      <c r="E12" s="80"/>
      <c r="F12" s="99"/>
      <c r="G12" s="83">
        <v>7.0318567561675396</v>
      </c>
      <c r="H12" s="81"/>
      <c r="I12" s="82"/>
      <c r="J12" s="82">
        <v>9.8016283059063538E-3</v>
      </c>
      <c r="K12" s="83"/>
      <c r="L12" s="100"/>
      <c r="M12" s="83">
        <v>780672.84350000008</v>
      </c>
      <c r="N12" s="84"/>
      <c r="O12" s="84">
        <f t="shared" ref="O12:O75" si="0">IFERROR(M12/$M$11,0)</f>
        <v>0.99999999999999967</v>
      </c>
      <c r="P12" s="84">
        <f>M12/'סכום נכסי הקרן'!$C$42</f>
        <v>0.39633476573839982</v>
      </c>
    </row>
    <row r="13" spans="2:16">
      <c r="B13" s="85" t="s">
        <v>66</v>
      </c>
      <c r="C13" s="80"/>
      <c r="D13" s="80"/>
      <c r="E13" s="80"/>
      <c r="F13" s="99"/>
      <c r="G13" s="83">
        <v>7.0717166623318981</v>
      </c>
      <c r="H13" s="81"/>
      <c r="I13" s="82"/>
      <c r="J13" s="82">
        <v>9.856879747949656E-3</v>
      </c>
      <c r="K13" s="83"/>
      <c r="L13" s="100"/>
      <c r="M13" s="83">
        <v>776167.23775000009</v>
      </c>
      <c r="N13" s="84"/>
      <c r="O13" s="84">
        <f t="shared" si="0"/>
        <v>0.99422856092982537</v>
      </c>
      <c r="P13" s="84">
        <f>M13/'סכום נכסי הקרן'!$C$42</f>
        <v>0.39404734378654888</v>
      </c>
    </row>
    <row r="14" spans="2:16">
      <c r="B14" s="86" t="s">
        <v>1410</v>
      </c>
      <c r="C14" s="87" t="s">
        <v>1411</v>
      </c>
      <c r="D14" s="87" t="s">
        <v>230</v>
      </c>
      <c r="E14" s="87"/>
      <c r="F14" s="97">
        <v>39845</v>
      </c>
      <c r="G14" s="90">
        <v>0.83000000000000007</v>
      </c>
      <c r="H14" s="88" t="s">
        <v>131</v>
      </c>
      <c r="I14" s="89">
        <v>4.8000000000000001E-2</v>
      </c>
      <c r="J14" s="89">
        <v>1.3200000000000003E-2</v>
      </c>
      <c r="K14" s="90">
        <v>2149000</v>
      </c>
      <c r="L14" s="98">
        <v>127.16186319218241</v>
      </c>
      <c r="M14" s="90">
        <v>2732.7084399999999</v>
      </c>
      <c r="N14" s="91"/>
      <c r="O14" s="91">
        <f t="shared" si="0"/>
        <v>3.5004527988298068E-3</v>
      </c>
      <c r="P14" s="91">
        <f>M14/'סכום נכסי הקרן'!$C$42</f>
        <v>1.387351140002538E-3</v>
      </c>
    </row>
    <row r="15" spans="2:16">
      <c r="B15" s="86" t="s">
        <v>1412</v>
      </c>
      <c r="C15" s="87">
        <v>8790</v>
      </c>
      <c r="D15" s="87" t="s">
        <v>230</v>
      </c>
      <c r="E15" s="87"/>
      <c r="F15" s="97">
        <v>41030</v>
      </c>
      <c r="G15" s="90">
        <v>3.72</v>
      </c>
      <c r="H15" s="88" t="s">
        <v>131</v>
      </c>
      <c r="I15" s="89">
        <v>4.8000000000000001E-2</v>
      </c>
      <c r="J15" s="89">
        <v>9.8000000000000014E-3</v>
      </c>
      <c r="K15" s="90">
        <v>127000</v>
      </c>
      <c r="L15" s="98">
        <v>131.47043307086614</v>
      </c>
      <c r="M15" s="90">
        <v>166.96744999999999</v>
      </c>
      <c r="N15" s="91"/>
      <c r="O15" s="91">
        <f t="shared" si="0"/>
        <v>2.1387633935290068E-4</v>
      </c>
      <c r="P15" s="91">
        <f>M15/'סכום נכסי הקרן'!$C$42</f>
        <v>8.4766628854418416E-5</v>
      </c>
    </row>
    <row r="16" spans="2:16">
      <c r="B16" s="86" t="s">
        <v>1413</v>
      </c>
      <c r="C16" s="87" t="s">
        <v>1414</v>
      </c>
      <c r="D16" s="87" t="s">
        <v>230</v>
      </c>
      <c r="E16" s="87"/>
      <c r="F16" s="97">
        <v>41184</v>
      </c>
      <c r="G16" s="90">
        <v>4.0600000000000005</v>
      </c>
      <c r="H16" s="88" t="s">
        <v>131</v>
      </c>
      <c r="I16" s="89">
        <v>4.8000000000000001E-2</v>
      </c>
      <c r="J16" s="89">
        <v>9.7000000000000003E-3</v>
      </c>
      <c r="K16" s="90">
        <v>46226000</v>
      </c>
      <c r="L16" s="98">
        <v>131.40945827023754</v>
      </c>
      <c r="M16" s="90">
        <v>60745.336179999998</v>
      </c>
      <c r="N16" s="91"/>
      <c r="O16" s="91">
        <f t="shared" si="0"/>
        <v>7.7811514369655374E-2</v>
      </c>
      <c r="P16" s="91">
        <f>M16/'סכום נכסי הקרן'!$C$42</f>
        <v>3.0839408319447505E-2</v>
      </c>
    </row>
    <row r="17" spans="2:16">
      <c r="B17" s="86" t="s">
        <v>1415</v>
      </c>
      <c r="C17" s="87" t="s">
        <v>1416</v>
      </c>
      <c r="D17" s="87" t="s">
        <v>230</v>
      </c>
      <c r="E17" s="87"/>
      <c r="F17" s="97">
        <v>41214</v>
      </c>
      <c r="G17" s="90">
        <v>4.1400000000000006</v>
      </c>
      <c r="H17" s="88" t="s">
        <v>131</v>
      </c>
      <c r="I17" s="89">
        <v>4.8000000000000001E-2</v>
      </c>
      <c r="J17" s="89">
        <v>9.7000000000000003E-3</v>
      </c>
      <c r="K17" s="90">
        <v>9256000</v>
      </c>
      <c r="L17" s="98">
        <v>131.31038818063959</v>
      </c>
      <c r="M17" s="90">
        <v>12154.089529999999</v>
      </c>
      <c r="N17" s="91"/>
      <c r="O17" s="91">
        <f t="shared" si="0"/>
        <v>1.5568736162909699E-2</v>
      </c>
      <c r="P17" s="91">
        <f>M17/'סכום נכסי הקרן'!$C$42</f>
        <v>6.1704313999697714E-3</v>
      </c>
    </row>
    <row r="18" spans="2:16">
      <c r="B18" s="86" t="s">
        <v>1417</v>
      </c>
      <c r="C18" s="87" t="s">
        <v>1418</v>
      </c>
      <c r="D18" s="87" t="s">
        <v>230</v>
      </c>
      <c r="E18" s="87"/>
      <c r="F18" s="97">
        <v>41245</v>
      </c>
      <c r="G18" s="90">
        <v>4.22</v>
      </c>
      <c r="H18" s="88" t="s">
        <v>131</v>
      </c>
      <c r="I18" s="89">
        <v>4.8000000000000001E-2</v>
      </c>
      <c r="J18" s="89">
        <v>9.5999999999999992E-3</v>
      </c>
      <c r="K18" s="90">
        <v>7479000</v>
      </c>
      <c r="L18" s="98">
        <v>131.46144404332131</v>
      </c>
      <c r="M18" s="90">
        <v>9832.001400000001</v>
      </c>
      <c r="N18" s="91"/>
      <c r="O18" s="91">
        <f t="shared" si="0"/>
        <v>1.2594265935932991E-2</v>
      </c>
      <c r="P18" s="91">
        <f>M18/'סכום נכסי הקרן'!$C$42</f>
        <v>4.9915454393651129E-3</v>
      </c>
    </row>
    <row r="19" spans="2:16">
      <c r="B19" s="86" t="s">
        <v>1419</v>
      </c>
      <c r="C19" s="87" t="s">
        <v>1420</v>
      </c>
      <c r="D19" s="87" t="s">
        <v>230</v>
      </c>
      <c r="E19" s="87"/>
      <c r="F19" s="97">
        <v>41275</v>
      </c>
      <c r="G19" s="90">
        <v>4.3099999999999996</v>
      </c>
      <c r="H19" s="88" t="s">
        <v>131</v>
      </c>
      <c r="I19" s="89">
        <v>4.8000000000000001E-2</v>
      </c>
      <c r="J19" s="89">
        <v>9.6000000000000009E-3</v>
      </c>
      <c r="K19" s="90">
        <v>2668000</v>
      </c>
      <c r="L19" s="98">
        <v>131.98184332833583</v>
      </c>
      <c r="M19" s="90">
        <v>3521.2755799999995</v>
      </c>
      <c r="N19" s="91"/>
      <c r="O19" s="91">
        <f t="shared" si="0"/>
        <v>4.5105649688197439E-3</v>
      </c>
      <c r="P19" s="91">
        <f>M19/'סכום נכסי הקרן'!$C$42</f>
        <v>1.7876937102650065E-3</v>
      </c>
    </row>
    <row r="20" spans="2:16">
      <c r="B20" s="86" t="s">
        <v>1421</v>
      </c>
      <c r="C20" s="87" t="s">
        <v>1422</v>
      </c>
      <c r="D20" s="87" t="s">
        <v>230</v>
      </c>
      <c r="E20" s="87"/>
      <c r="F20" s="97">
        <v>41306</v>
      </c>
      <c r="G20" s="90">
        <v>4.4000000000000004</v>
      </c>
      <c r="H20" s="88" t="s">
        <v>131</v>
      </c>
      <c r="I20" s="89">
        <v>4.8000000000000001E-2</v>
      </c>
      <c r="J20" s="89">
        <v>9.5999999999999992E-3</v>
      </c>
      <c r="K20" s="90">
        <v>6540000</v>
      </c>
      <c r="L20" s="98">
        <v>131.63252752293576</v>
      </c>
      <c r="M20" s="90">
        <v>8608.7672999999995</v>
      </c>
      <c r="N20" s="91"/>
      <c r="O20" s="91">
        <f t="shared" si="0"/>
        <v>1.1027368726449105E-2</v>
      </c>
      <c r="P20" s="91">
        <f>M20/'סכום נכסי הקרן'!$C$42</f>
        <v>4.3705296009081641E-3</v>
      </c>
    </row>
    <row r="21" spans="2:16">
      <c r="B21" s="86" t="s">
        <v>1423</v>
      </c>
      <c r="C21" s="87" t="s">
        <v>1424</v>
      </c>
      <c r="D21" s="87" t="s">
        <v>230</v>
      </c>
      <c r="E21" s="87"/>
      <c r="F21" s="97">
        <v>41334</v>
      </c>
      <c r="G21" s="90">
        <v>4.47</v>
      </c>
      <c r="H21" s="88" t="s">
        <v>131</v>
      </c>
      <c r="I21" s="89">
        <v>4.8000000000000001E-2</v>
      </c>
      <c r="J21" s="89">
        <v>9.6000000000000009E-3</v>
      </c>
      <c r="K21" s="90">
        <v>7467000</v>
      </c>
      <c r="L21" s="98">
        <v>131.76540123208787</v>
      </c>
      <c r="M21" s="90">
        <v>9838.9225100000003</v>
      </c>
      <c r="N21" s="91"/>
      <c r="O21" s="91">
        <f t="shared" si="0"/>
        <v>1.2603131506264565E-2</v>
      </c>
      <c r="P21" s="91">
        <f>M21/'סכום נכסי הקרן'!$C$42</f>
        <v>4.9950591731056145E-3</v>
      </c>
    </row>
    <row r="22" spans="2:16">
      <c r="B22" s="86" t="s">
        <v>1425</v>
      </c>
      <c r="C22" s="87" t="s">
        <v>1426</v>
      </c>
      <c r="D22" s="87" t="s">
        <v>230</v>
      </c>
      <c r="E22" s="87"/>
      <c r="F22" s="97">
        <v>41366</v>
      </c>
      <c r="G22" s="90">
        <v>4.47</v>
      </c>
      <c r="H22" s="88" t="s">
        <v>131</v>
      </c>
      <c r="I22" s="89">
        <v>4.8000000000000001E-2</v>
      </c>
      <c r="J22" s="89">
        <v>9.5999999999999992E-3</v>
      </c>
      <c r="K22" s="90">
        <v>5534000</v>
      </c>
      <c r="L22" s="98">
        <v>134.32090025298157</v>
      </c>
      <c r="M22" s="90">
        <v>7433.31862</v>
      </c>
      <c r="N22" s="91"/>
      <c r="O22" s="91">
        <f t="shared" si="0"/>
        <v>9.5216820744962894E-3</v>
      </c>
      <c r="P22" s="91">
        <f>M22/'סכום נכסי הקרן'!$C$42</f>
        <v>3.7737736344310088E-3</v>
      </c>
    </row>
    <row r="23" spans="2:16">
      <c r="B23" s="86" t="s">
        <v>1427</v>
      </c>
      <c r="C23" s="87">
        <v>2704</v>
      </c>
      <c r="D23" s="87" t="s">
        <v>230</v>
      </c>
      <c r="E23" s="87"/>
      <c r="F23" s="97">
        <v>41395</v>
      </c>
      <c r="G23" s="90">
        <v>4.55</v>
      </c>
      <c r="H23" s="88" t="s">
        <v>131</v>
      </c>
      <c r="I23" s="89">
        <v>4.8000000000000001E-2</v>
      </c>
      <c r="J23" s="89">
        <v>9.6000000000000009E-3</v>
      </c>
      <c r="K23" s="90">
        <v>12467000</v>
      </c>
      <c r="L23" s="98">
        <v>133.95526189139329</v>
      </c>
      <c r="M23" s="90">
        <v>16700.202499999999</v>
      </c>
      <c r="N23" s="91"/>
      <c r="O23" s="91">
        <f t="shared" si="0"/>
        <v>2.1392062807164873E-2</v>
      </c>
      <c r="P23" s="91">
        <f>M23/'סכום נכסי הקרן'!$C$42</f>
        <v>8.478418201338829E-3</v>
      </c>
    </row>
    <row r="24" spans="2:16">
      <c r="B24" s="86" t="s">
        <v>1428</v>
      </c>
      <c r="C24" s="87" t="s">
        <v>1429</v>
      </c>
      <c r="D24" s="87" t="s">
        <v>230</v>
      </c>
      <c r="E24" s="87"/>
      <c r="F24" s="97">
        <v>41427</v>
      </c>
      <c r="G24" s="90">
        <v>4.6399999999999997</v>
      </c>
      <c r="H24" s="88" t="s">
        <v>131</v>
      </c>
      <c r="I24" s="89">
        <v>4.8000000000000001E-2</v>
      </c>
      <c r="J24" s="89">
        <v>9.6000000000000009E-3</v>
      </c>
      <c r="K24" s="90">
        <v>5845000</v>
      </c>
      <c r="L24" s="98">
        <v>133.32093550042771</v>
      </c>
      <c r="M24" s="90">
        <v>7792.6086799999994</v>
      </c>
      <c r="N24" s="91"/>
      <c r="O24" s="91">
        <f t="shared" si="0"/>
        <v>9.9819133519020581E-3</v>
      </c>
      <c r="P24" s="91">
        <f>M24/'סכום נכסי הקרן'!$C$42</f>
        <v>3.9561792899471095E-3</v>
      </c>
    </row>
    <row r="25" spans="2:16">
      <c r="B25" s="86" t="s">
        <v>1430</v>
      </c>
      <c r="C25" s="87">
        <v>8805</v>
      </c>
      <c r="D25" s="87" t="s">
        <v>230</v>
      </c>
      <c r="E25" s="87"/>
      <c r="F25" s="97">
        <v>41487</v>
      </c>
      <c r="G25" s="90">
        <v>4.8</v>
      </c>
      <c r="H25" s="88" t="s">
        <v>131</v>
      </c>
      <c r="I25" s="89">
        <v>4.8000000000000001E-2</v>
      </c>
      <c r="J25" s="89">
        <v>9.5999999999999992E-3</v>
      </c>
      <c r="K25" s="90">
        <v>5553000</v>
      </c>
      <c r="L25" s="98">
        <v>131.93448226184046</v>
      </c>
      <c r="M25" s="90">
        <v>7326.3217999999997</v>
      </c>
      <c r="N25" s="91"/>
      <c r="O25" s="91">
        <f t="shared" si="0"/>
        <v>9.3846248924886501E-3</v>
      </c>
      <c r="P25" s="91">
        <f>M25/'סכום נכסי הקרן'!$C$42</f>
        <v>3.7194531083072462E-3</v>
      </c>
    </row>
    <row r="26" spans="2:16">
      <c r="B26" s="86" t="s">
        <v>1431</v>
      </c>
      <c r="C26" s="87" t="s">
        <v>1432</v>
      </c>
      <c r="D26" s="87" t="s">
        <v>230</v>
      </c>
      <c r="E26" s="87"/>
      <c r="F26" s="97">
        <v>41548</v>
      </c>
      <c r="G26" s="90">
        <v>4.8699999999999992</v>
      </c>
      <c r="H26" s="88" t="s">
        <v>131</v>
      </c>
      <c r="I26" s="89">
        <v>4.8000000000000001E-2</v>
      </c>
      <c r="J26" s="89">
        <v>9.5999999999999992E-3</v>
      </c>
      <c r="K26" s="90">
        <v>11661000</v>
      </c>
      <c r="L26" s="98">
        <v>133.69466152131037</v>
      </c>
      <c r="M26" s="90">
        <v>15590.134480000001</v>
      </c>
      <c r="N26" s="91"/>
      <c r="O26" s="91">
        <f t="shared" si="0"/>
        <v>1.9970125270535294E-2</v>
      </c>
      <c r="P26" s="91">
        <f>M26/'סכום נכסי הקרן'!$C$42</f>
        <v>7.9148549208641061E-3</v>
      </c>
    </row>
    <row r="27" spans="2:16">
      <c r="B27" s="86" t="s">
        <v>1433</v>
      </c>
      <c r="C27" s="87" t="s">
        <v>1434</v>
      </c>
      <c r="D27" s="87" t="s">
        <v>230</v>
      </c>
      <c r="E27" s="87"/>
      <c r="F27" s="97">
        <v>41579</v>
      </c>
      <c r="G27" s="90">
        <v>4.96</v>
      </c>
      <c r="H27" s="88" t="s">
        <v>131</v>
      </c>
      <c r="I27" s="89">
        <v>4.8000000000000001E-2</v>
      </c>
      <c r="J27" s="89">
        <v>9.5999999999999992E-3</v>
      </c>
      <c r="K27" s="90">
        <v>7967000</v>
      </c>
      <c r="L27" s="98">
        <v>133.58902422492784</v>
      </c>
      <c r="M27" s="90">
        <v>10643.037560000001</v>
      </c>
      <c r="N27" s="91"/>
      <c r="O27" s="91">
        <f t="shared" si="0"/>
        <v>1.3633159714233093E-2</v>
      </c>
      <c r="P27" s="91">
        <f>M27/'סכום נכסי הקרן'!$C$42</f>
        <v>5.4032951616147648E-3</v>
      </c>
    </row>
    <row r="28" spans="2:16">
      <c r="B28" s="86" t="s">
        <v>1435</v>
      </c>
      <c r="C28" s="87" t="s">
        <v>1436</v>
      </c>
      <c r="D28" s="87" t="s">
        <v>230</v>
      </c>
      <c r="E28" s="87"/>
      <c r="F28" s="97">
        <v>41609</v>
      </c>
      <c r="G28" s="90">
        <v>5.04</v>
      </c>
      <c r="H28" s="88" t="s">
        <v>131</v>
      </c>
      <c r="I28" s="89">
        <v>4.8000000000000001E-2</v>
      </c>
      <c r="J28" s="89">
        <v>9.5999999999999992E-3</v>
      </c>
      <c r="K28" s="90">
        <v>8915000</v>
      </c>
      <c r="L28" s="98">
        <v>133.0956926528323</v>
      </c>
      <c r="M28" s="90">
        <v>11865.481</v>
      </c>
      <c r="N28" s="91"/>
      <c r="O28" s="91">
        <f t="shared" si="0"/>
        <v>1.5199044130705688E-2</v>
      </c>
      <c r="P28" s="91">
        <f>M28/'סכום נכסי הקרן'!$C$42</f>
        <v>6.0239095949908414E-3</v>
      </c>
    </row>
    <row r="29" spans="2:16">
      <c r="B29" s="86" t="s">
        <v>1437</v>
      </c>
      <c r="C29" s="87" t="s">
        <v>1438</v>
      </c>
      <c r="D29" s="87" t="s">
        <v>230</v>
      </c>
      <c r="E29" s="87"/>
      <c r="F29" s="97">
        <v>41672</v>
      </c>
      <c r="G29" s="90">
        <v>5.21</v>
      </c>
      <c r="H29" s="88" t="s">
        <v>131</v>
      </c>
      <c r="I29" s="89">
        <v>4.8000000000000001E-2</v>
      </c>
      <c r="J29" s="89">
        <v>9.6000000000000026E-3</v>
      </c>
      <c r="K29" s="90">
        <v>4268000</v>
      </c>
      <c r="L29" s="98">
        <v>133.27153561387067</v>
      </c>
      <c r="M29" s="90">
        <v>5688.0291399999996</v>
      </c>
      <c r="N29" s="91"/>
      <c r="O29" s="91">
        <f t="shared" si="0"/>
        <v>7.2860599511810707E-3</v>
      </c>
      <c r="P29" s="91">
        <f>M29/'סכום נכסי הקרן'!$C$42</f>
        <v>2.8877188639072873E-3</v>
      </c>
    </row>
    <row r="30" spans="2:16">
      <c r="B30" s="86" t="s">
        <v>1439</v>
      </c>
      <c r="C30" s="87" t="s">
        <v>1440</v>
      </c>
      <c r="D30" s="87" t="s">
        <v>230</v>
      </c>
      <c r="E30" s="87"/>
      <c r="F30" s="97">
        <v>41700</v>
      </c>
      <c r="G30" s="90">
        <v>5.2899999999999991</v>
      </c>
      <c r="H30" s="88" t="s">
        <v>131</v>
      </c>
      <c r="I30" s="89">
        <v>4.8000000000000001E-2</v>
      </c>
      <c r="J30" s="89">
        <v>9.5999999999999992E-3</v>
      </c>
      <c r="K30" s="90">
        <v>10985000</v>
      </c>
      <c r="L30" s="98">
        <v>133.95447628584435</v>
      </c>
      <c r="M30" s="90">
        <v>14714.899220000001</v>
      </c>
      <c r="N30" s="91"/>
      <c r="O30" s="91">
        <f t="shared" si="0"/>
        <v>1.8848995891836726E-2</v>
      </c>
      <c r="P30" s="91">
        <f>M30/'סכום נכסי הקרן'!$C$42</f>
        <v>7.4705123711951722E-3</v>
      </c>
    </row>
    <row r="31" spans="2:16">
      <c r="B31" s="86" t="s">
        <v>1441</v>
      </c>
      <c r="C31" s="87" t="s">
        <v>1442</v>
      </c>
      <c r="D31" s="87" t="s">
        <v>230</v>
      </c>
      <c r="E31" s="87"/>
      <c r="F31" s="97">
        <v>41730</v>
      </c>
      <c r="G31" s="90">
        <v>5.2699999999999987</v>
      </c>
      <c r="H31" s="88" t="s">
        <v>131</v>
      </c>
      <c r="I31" s="89">
        <v>4.8000000000000001E-2</v>
      </c>
      <c r="J31" s="89">
        <v>9.5999999999999992E-3</v>
      </c>
      <c r="K31" s="90">
        <v>7723000</v>
      </c>
      <c r="L31" s="98">
        <v>136.7410989252881</v>
      </c>
      <c r="M31" s="90">
        <v>10560.515069999999</v>
      </c>
      <c r="N31" s="91"/>
      <c r="O31" s="91">
        <f t="shared" si="0"/>
        <v>1.3527452834985153E-2</v>
      </c>
      <c r="P31" s="91">
        <f>M31/'סכום נכסי הקרן'!$C$42</f>
        <v>5.3613998503910945E-3</v>
      </c>
    </row>
    <row r="32" spans="2:16">
      <c r="B32" s="86" t="s">
        <v>1443</v>
      </c>
      <c r="C32" s="87" t="s">
        <v>1444</v>
      </c>
      <c r="D32" s="87" t="s">
        <v>230</v>
      </c>
      <c r="E32" s="87"/>
      <c r="F32" s="97">
        <v>41760</v>
      </c>
      <c r="G32" s="90">
        <v>5.35</v>
      </c>
      <c r="H32" s="88" t="s">
        <v>131</v>
      </c>
      <c r="I32" s="89">
        <v>4.8000000000000001E-2</v>
      </c>
      <c r="J32" s="89">
        <v>9.6000000000000009E-3</v>
      </c>
      <c r="K32" s="90">
        <v>4952000</v>
      </c>
      <c r="L32" s="98">
        <v>136.2309394184168</v>
      </c>
      <c r="M32" s="90">
        <v>6746.1561200000006</v>
      </c>
      <c r="N32" s="91"/>
      <c r="O32" s="91">
        <f t="shared" si="0"/>
        <v>8.6414638041652312E-3</v>
      </c>
      <c r="P32" s="91">
        <f>M32/'סכום נכסי הקרן'!$C$42</f>
        <v>3.4249125324606893E-3</v>
      </c>
    </row>
    <row r="33" spans="2:16">
      <c r="B33" s="86" t="s">
        <v>1445</v>
      </c>
      <c r="C33" s="87" t="s">
        <v>1446</v>
      </c>
      <c r="D33" s="87" t="s">
        <v>230</v>
      </c>
      <c r="E33" s="87"/>
      <c r="F33" s="97">
        <v>41791</v>
      </c>
      <c r="G33" s="90">
        <v>5.44</v>
      </c>
      <c r="H33" s="88" t="s">
        <v>131</v>
      </c>
      <c r="I33" s="89">
        <v>4.8000000000000001E-2</v>
      </c>
      <c r="J33" s="89">
        <v>9.5999999999999992E-3</v>
      </c>
      <c r="K33" s="90">
        <v>6765000</v>
      </c>
      <c r="L33" s="98">
        <v>135.98725543237251</v>
      </c>
      <c r="M33" s="90">
        <v>9199.5378299999993</v>
      </c>
      <c r="N33" s="91"/>
      <c r="O33" s="91">
        <f t="shared" si="0"/>
        <v>1.17841140582726E-2</v>
      </c>
      <c r="P33" s="91">
        <f>M33/'סכום נכסי הקרן'!$C$42</f>
        <v>4.6704540847200566E-3</v>
      </c>
    </row>
    <row r="34" spans="2:16">
      <c r="B34" s="86" t="s">
        <v>1447</v>
      </c>
      <c r="C34" s="87" t="s">
        <v>1448</v>
      </c>
      <c r="D34" s="87" t="s">
        <v>230</v>
      </c>
      <c r="E34" s="87"/>
      <c r="F34" s="97">
        <v>41821</v>
      </c>
      <c r="G34" s="90">
        <v>5.5200000000000005</v>
      </c>
      <c r="H34" s="88" t="s">
        <v>131</v>
      </c>
      <c r="I34" s="89">
        <v>4.8000000000000001E-2</v>
      </c>
      <c r="J34" s="89">
        <v>9.5999999999999992E-3</v>
      </c>
      <c r="K34" s="90">
        <v>4917000</v>
      </c>
      <c r="L34" s="98">
        <v>135.74615110839943</v>
      </c>
      <c r="M34" s="90">
        <v>6674.63825</v>
      </c>
      <c r="N34" s="91"/>
      <c r="O34" s="91">
        <f t="shared" si="0"/>
        <v>8.5498532523246365E-3</v>
      </c>
      <c r="P34" s="91">
        <f>M34/'סכום נכסי הקרן'!$C$42</f>
        <v>3.3886040858577822E-3</v>
      </c>
    </row>
    <row r="35" spans="2:16">
      <c r="B35" s="86" t="s">
        <v>1449</v>
      </c>
      <c r="C35" s="87" t="s">
        <v>1450</v>
      </c>
      <c r="D35" s="87" t="s">
        <v>230</v>
      </c>
      <c r="E35" s="87"/>
      <c r="F35" s="97">
        <v>41852</v>
      </c>
      <c r="G35" s="90">
        <v>5.6000000000000005</v>
      </c>
      <c r="H35" s="88" t="s">
        <v>131</v>
      </c>
      <c r="I35" s="89">
        <v>4.8000000000000001E-2</v>
      </c>
      <c r="J35" s="89">
        <v>9.5999999999999992E-3</v>
      </c>
      <c r="K35" s="90">
        <v>4515000</v>
      </c>
      <c r="L35" s="98">
        <v>135.23612691029899</v>
      </c>
      <c r="M35" s="90">
        <v>6105.9111299999995</v>
      </c>
      <c r="N35" s="91"/>
      <c r="O35" s="91">
        <f t="shared" si="0"/>
        <v>7.821344345251325E-3</v>
      </c>
      <c r="P35" s="91">
        <f>M35/'סכום נכסי הקרן'!$C$42</f>
        <v>3.0998706788345431E-3</v>
      </c>
    </row>
    <row r="36" spans="2:16">
      <c r="B36" s="86" t="s">
        <v>1451</v>
      </c>
      <c r="C36" s="87" t="s">
        <v>1452</v>
      </c>
      <c r="D36" s="87" t="s">
        <v>230</v>
      </c>
      <c r="E36" s="87"/>
      <c r="F36" s="97">
        <v>41883</v>
      </c>
      <c r="G36" s="90">
        <v>5.69</v>
      </c>
      <c r="H36" s="88" t="s">
        <v>131</v>
      </c>
      <c r="I36" s="89">
        <v>4.8000000000000001E-2</v>
      </c>
      <c r="J36" s="89">
        <v>9.5999999999999992E-3</v>
      </c>
      <c r="K36" s="90">
        <v>6968000</v>
      </c>
      <c r="L36" s="98">
        <v>134.98938705510906</v>
      </c>
      <c r="M36" s="90">
        <v>9406.0604899999998</v>
      </c>
      <c r="N36" s="91"/>
      <c r="O36" s="91">
        <f t="shared" si="0"/>
        <v>1.2048658498007554E-2</v>
      </c>
      <c r="P36" s="91">
        <f>M36/'סכום נכסי הקרן'!$C$42</f>
        <v>4.7753022432698057E-3</v>
      </c>
    </row>
    <row r="37" spans="2:16">
      <c r="B37" s="86" t="s">
        <v>1453</v>
      </c>
      <c r="C37" s="87" t="s">
        <v>1454</v>
      </c>
      <c r="D37" s="87" t="s">
        <v>230</v>
      </c>
      <c r="E37" s="87"/>
      <c r="F37" s="97">
        <v>41913</v>
      </c>
      <c r="G37" s="90">
        <v>5.6599999999999993</v>
      </c>
      <c r="H37" s="88" t="s">
        <v>131</v>
      </c>
      <c r="I37" s="89">
        <v>4.8000000000000001E-2</v>
      </c>
      <c r="J37" s="89">
        <v>9.5999999999999992E-3</v>
      </c>
      <c r="K37" s="90">
        <v>6820000</v>
      </c>
      <c r="L37" s="98">
        <v>137.62049677419355</v>
      </c>
      <c r="M37" s="90">
        <v>9385.7178800000002</v>
      </c>
      <c r="N37" s="91"/>
      <c r="O37" s="91">
        <f t="shared" si="0"/>
        <v>1.2022600706745342E-2</v>
      </c>
      <c r="P37" s="91">
        <f>M37/'סכום נכסי הקרן'!$C$42</f>
        <v>4.7649746346742376E-3</v>
      </c>
    </row>
    <row r="38" spans="2:16">
      <c r="B38" s="86" t="s">
        <v>1455</v>
      </c>
      <c r="C38" s="87" t="s">
        <v>1456</v>
      </c>
      <c r="D38" s="87" t="s">
        <v>230</v>
      </c>
      <c r="E38" s="87"/>
      <c r="F38" s="97">
        <v>41945</v>
      </c>
      <c r="G38" s="90">
        <v>5.75</v>
      </c>
      <c r="H38" s="88" t="s">
        <v>131</v>
      </c>
      <c r="I38" s="89">
        <v>4.8000000000000001E-2</v>
      </c>
      <c r="J38" s="89">
        <v>9.5999999999999992E-3</v>
      </c>
      <c r="K38" s="90">
        <v>5496000</v>
      </c>
      <c r="L38" s="98">
        <v>137.91088773653567</v>
      </c>
      <c r="M38" s="90">
        <v>7579.5823899999996</v>
      </c>
      <c r="N38" s="91"/>
      <c r="O38" s="91">
        <f t="shared" si="0"/>
        <v>9.7090381113019934E-3</v>
      </c>
      <c r="P38" s="91">
        <f>M38/'סכום נכסי הקרן'!$C$42</f>
        <v>3.8480293453880729E-3</v>
      </c>
    </row>
    <row r="39" spans="2:16">
      <c r="B39" s="86" t="s">
        <v>1457</v>
      </c>
      <c r="C39" s="87" t="s">
        <v>1458</v>
      </c>
      <c r="D39" s="87" t="s">
        <v>230</v>
      </c>
      <c r="E39" s="87"/>
      <c r="F39" s="97">
        <v>41974</v>
      </c>
      <c r="G39" s="90">
        <v>5.8299999999999992</v>
      </c>
      <c r="H39" s="88" t="s">
        <v>131</v>
      </c>
      <c r="I39" s="89">
        <v>4.8000000000000001E-2</v>
      </c>
      <c r="J39" s="89">
        <v>9.5999999999999974E-3</v>
      </c>
      <c r="K39" s="90">
        <v>8613000</v>
      </c>
      <c r="L39" s="98">
        <v>137.39673551608035</v>
      </c>
      <c r="M39" s="90">
        <v>11833.98083</v>
      </c>
      <c r="N39" s="91"/>
      <c r="O39" s="91">
        <f t="shared" si="0"/>
        <v>1.5158694104107126E-2</v>
      </c>
      <c r="P39" s="91">
        <f>M39/'סכום נכסי הקרן'!$C$42</f>
        <v>6.0079174766513631E-3</v>
      </c>
    </row>
    <row r="40" spans="2:16">
      <c r="B40" s="86" t="s">
        <v>1459</v>
      </c>
      <c r="C40" s="87" t="s">
        <v>1460</v>
      </c>
      <c r="D40" s="87" t="s">
        <v>230</v>
      </c>
      <c r="E40" s="87"/>
      <c r="F40" s="97">
        <v>42036</v>
      </c>
      <c r="G40" s="90">
        <v>6</v>
      </c>
      <c r="H40" s="88" t="s">
        <v>131</v>
      </c>
      <c r="I40" s="89">
        <v>4.8000000000000001E-2</v>
      </c>
      <c r="J40" s="89">
        <v>9.5999999999999992E-3</v>
      </c>
      <c r="K40" s="90">
        <v>3632000</v>
      </c>
      <c r="L40" s="98">
        <v>137.43830864537443</v>
      </c>
      <c r="M40" s="90">
        <v>4991.7593699999998</v>
      </c>
      <c r="N40" s="91"/>
      <c r="O40" s="91">
        <f t="shared" si="0"/>
        <v>6.3941757569283214E-3</v>
      </c>
      <c r="P40" s="91">
        <f>M40/'סכום נכסי הקרן'!$C$42</f>
        <v>2.5342341507123426E-3</v>
      </c>
    </row>
    <row r="41" spans="2:16">
      <c r="B41" s="86" t="s">
        <v>1461</v>
      </c>
      <c r="C41" s="87" t="s">
        <v>1462</v>
      </c>
      <c r="D41" s="87" t="s">
        <v>230</v>
      </c>
      <c r="E41" s="87"/>
      <c r="F41" s="97">
        <v>42064</v>
      </c>
      <c r="G41" s="90">
        <v>6.080000000000001</v>
      </c>
      <c r="H41" s="88" t="s">
        <v>131</v>
      </c>
      <c r="I41" s="89">
        <v>4.8000000000000001E-2</v>
      </c>
      <c r="J41" s="89">
        <v>9.6000000000000009E-3</v>
      </c>
      <c r="K41" s="90">
        <v>15248000</v>
      </c>
      <c r="L41" s="98">
        <v>138.54651888772298</v>
      </c>
      <c r="M41" s="90">
        <v>21125.573199999999</v>
      </c>
      <c r="N41" s="91"/>
      <c r="O41" s="91">
        <f t="shared" si="0"/>
        <v>2.7060725085923897E-2</v>
      </c>
      <c r="P41" s="91">
        <f>M41/'סכום נכסי הקרן'!$C$42</f>
        <v>1.0725106137640892E-2</v>
      </c>
    </row>
    <row r="42" spans="2:16">
      <c r="B42" s="86" t="s">
        <v>1463</v>
      </c>
      <c r="C42" s="87" t="s">
        <v>1464</v>
      </c>
      <c r="D42" s="87" t="s">
        <v>230</v>
      </c>
      <c r="E42" s="87"/>
      <c r="F42" s="97">
        <v>42095</v>
      </c>
      <c r="G42" s="90">
        <v>6.0500000000000007</v>
      </c>
      <c r="H42" s="88" t="s">
        <v>131</v>
      </c>
      <c r="I42" s="89">
        <v>4.8000000000000001E-2</v>
      </c>
      <c r="J42" s="89">
        <v>9.5999999999999992E-3</v>
      </c>
      <c r="K42" s="90">
        <v>7883000</v>
      </c>
      <c r="L42" s="98">
        <v>142.09655664087276</v>
      </c>
      <c r="M42" s="90">
        <v>11201.47156</v>
      </c>
      <c r="N42" s="91"/>
      <c r="O42" s="91">
        <f t="shared" si="0"/>
        <v>1.4348483687200266E-2</v>
      </c>
      <c r="P42" s="91">
        <f>M42/'סכום נכסי הקרן'!$C$42</f>
        <v>5.6868029208677704E-3</v>
      </c>
    </row>
    <row r="43" spans="2:16">
      <c r="B43" s="86" t="s">
        <v>1465</v>
      </c>
      <c r="C43" s="87" t="s">
        <v>1466</v>
      </c>
      <c r="D43" s="87" t="s">
        <v>230</v>
      </c>
      <c r="E43" s="87"/>
      <c r="F43" s="97">
        <v>42125</v>
      </c>
      <c r="G43" s="90">
        <v>6.13</v>
      </c>
      <c r="H43" s="88" t="s">
        <v>131</v>
      </c>
      <c r="I43" s="89">
        <v>4.8000000000000001E-2</v>
      </c>
      <c r="J43" s="89">
        <v>9.6000000000000009E-3</v>
      </c>
      <c r="K43" s="90">
        <v>10933000</v>
      </c>
      <c r="L43" s="98">
        <v>141.54922390926555</v>
      </c>
      <c r="M43" s="90">
        <v>15475.576650000001</v>
      </c>
      <c r="N43" s="91"/>
      <c r="O43" s="91">
        <f t="shared" si="0"/>
        <v>1.9823382840650834E-2</v>
      </c>
      <c r="P43" s="91">
        <f>M43/'סכום נכסי הקרן'!$C$42</f>
        <v>7.8566957942919659E-3</v>
      </c>
    </row>
    <row r="44" spans="2:16">
      <c r="B44" s="86" t="s">
        <v>1467</v>
      </c>
      <c r="C44" s="87" t="s">
        <v>1468</v>
      </c>
      <c r="D44" s="87" t="s">
        <v>230</v>
      </c>
      <c r="E44" s="87"/>
      <c r="F44" s="97">
        <v>42156</v>
      </c>
      <c r="G44" s="90">
        <v>6.2100000000000009</v>
      </c>
      <c r="H44" s="88" t="s">
        <v>131</v>
      </c>
      <c r="I44" s="89">
        <v>4.8000000000000001E-2</v>
      </c>
      <c r="J44" s="89">
        <v>9.6000000000000009E-3</v>
      </c>
      <c r="K44" s="90">
        <v>1067000</v>
      </c>
      <c r="L44" s="98">
        <v>140.57344704779757</v>
      </c>
      <c r="M44" s="90">
        <v>1499.91868</v>
      </c>
      <c r="N44" s="91"/>
      <c r="O44" s="91">
        <f t="shared" si="0"/>
        <v>1.9213153019072571E-3</v>
      </c>
      <c r="P44" s="91">
        <f>M44/'סכום נכסי הקרן'!$C$42</f>
        <v>7.6148405009101596E-4</v>
      </c>
    </row>
    <row r="45" spans="2:16">
      <c r="B45" s="86" t="s">
        <v>1469</v>
      </c>
      <c r="C45" s="87" t="s">
        <v>1470</v>
      </c>
      <c r="D45" s="87" t="s">
        <v>230</v>
      </c>
      <c r="E45" s="87"/>
      <c r="F45" s="97">
        <v>42218</v>
      </c>
      <c r="G45" s="90">
        <v>6.3800000000000017</v>
      </c>
      <c r="H45" s="88" t="s">
        <v>131</v>
      </c>
      <c r="I45" s="89">
        <v>4.8000000000000001E-2</v>
      </c>
      <c r="J45" s="89">
        <v>9.6000000000000009E-3</v>
      </c>
      <c r="K45" s="90">
        <v>91000</v>
      </c>
      <c r="L45" s="98">
        <v>139.63326373626373</v>
      </c>
      <c r="M45" s="90">
        <v>127.06626999999997</v>
      </c>
      <c r="N45" s="91"/>
      <c r="O45" s="91">
        <f t="shared" si="0"/>
        <v>1.6276506997517959E-4</v>
      </c>
      <c r="P45" s="91">
        <f>M45/'סכום נכסי הקרן'!$C$42</f>
        <v>6.4509455879007086E-5</v>
      </c>
    </row>
    <row r="46" spans="2:16">
      <c r="B46" s="86" t="s">
        <v>1471</v>
      </c>
      <c r="C46" s="87" t="s">
        <v>1472</v>
      </c>
      <c r="D46" s="87" t="s">
        <v>230</v>
      </c>
      <c r="E46" s="87"/>
      <c r="F46" s="97">
        <v>42248</v>
      </c>
      <c r="G46" s="90">
        <v>6.4600000000000009</v>
      </c>
      <c r="H46" s="88" t="s">
        <v>131</v>
      </c>
      <c r="I46" s="89">
        <v>4.8000000000000001E-2</v>
      </c>
      <c r="J46" s="89">
        <v>9.7000000000000003E-3</v>
      </c>
      <c r="K46" s="90">
        <v>198000</v>
      </c>
      <c r="L46" s="98">
        <v>139.23833838383837</v>
      </c>
      <c r="M46" s="90">
        <v>275.69190999999995</v>
      </c>
      <c r="N46" s="91"/>
      <c r="O46" s="91">
        <f t="shared" si="0"/>
        <v>3.531465354475339E-4</v>
      </c>
      <c r="P46" s="91">
        <f>M46/'סכום נכסי הקרן'!$C$42</f>
        <v>1.3996424939792591E-4</v>
      </c>
    </row>
    <row r="47" spans="2:16">
      <c r="B47" s="86" t="s">
        <v>1473</v>
      </c>
      <c r="C47" s="87" t="s">
        <v>1474</v>
      </c>
      <c r="D47" s="87" t="s">
        <v>230</v>
      </c>
      <c r="E47" s="87"/>
      <c r="F47" s="97">
        <v>42309</v>
      </c>
      <c r="G47" s="90">
        <v>6.51</v>
      </c>
      <c r="H47" s="88" t="s">
        <v>131</v>
      </c>
      <c r="I47" s="89">
        <v>4.8000000000000001E-2</v>
      </c>
      <c r="J47" s="89">
        <v>9.6999999999999986E-3</v>
      </c>
      <c r="K47" s="90">
        <v>12148000</v>
      </c>
      <c r="L47" s="98">
        <v>142.46763072110639</v>
      </c>
      <c r="M47" s="90">
        <v>17306.967780000003</v>
      </c>
      <c r="N47" s="91"/>
      <c r="O47" s="91">
        <f t="shared" si="0"/>
        <v>2.2169296555017155E-2</v>
      </c>
      <c r="P47" s="91">
        <f>M47/'סכום נכסי הקרן'!$C$42</f>
        <v>8.7864629567178405E-3</v>
      </c>
    </row>
    <row r="48" spans="2:16">
      <c r="B48" s="86" t="s">
        <v>1475</v>
      </c>
      <c r="C48" s="87" t="s">
        <v>1476</v>
      </c>
      <c r="D48" s="87" t="s">
        <v>230</v>
      </c>
      <c r="E48" s="87"/>
      <c r="F48" s="97">
        <v>42339</v>
      </c>
      <c r="G48" s="90">
        <v>6.589999999999999</v>
      </c>
      <c r="H48" s="88" t="s">
        <v>131</v>
      </c>
      <c r="I48" s="89">
        <v>4.8000000000000001E-2</v>
      </c>
      <c r="J48" s="89">
        <v>9.6999999999999986E-3</v>
      </c>
      <c r="K48" s="90">
        <v>2989000</v>
      </c>
      <c r="L48" s="98">
        <v>142.20548042823688</v>
      </c>
      <c r="M48" s="90">
        <v>4250.5218100000002</v>
      </c>
      <c r="N48" s="91"/>
      <c r="O48" s="91">
        <f t="shared" si="0"/>
        <v>5.4446902379024515E-3</v>
      </c>
      <c r="P48" s="91">
        <f>M48/'סכום נכסי הקרן'!$C$42</f>
        <v>2.1579200299572214E-3</v>
      </c>
    </row>
    <row r="49" spans="2:16">
      <c r="B49" s="86" t="s">
        <v>1477</v>
      </c>
      <c r="C49" s="87" t="s">
        <v>1478</v>
      </c>
      <c r="D49" s="87" t="s">
        <v>230</v>
      </c>
      <c r="E49" s="87"/>
      <c r="F49" s="97">
        <v>42370</v>
      </c>
      <c r="G49" s="90">
        <v>6.6800000000000006</v>
      </c>
      <c r="H49" s="88" t="s">
        <v>131</v>
      </c>
      <c r="I49" s="89">
        <v>4.8000000000000001E-2</v>
      </c>
      <c r="J49" s="89">
        <v>9.7000000000000003E-3</v>
      </c>
      <c r="K49" s="90">
        <v>242000</v>
      </c>
      <c r="L49" s="98">
        <v>142.65582644628097</v>
      </c>
      <c r="M49" s="90">
        <v>345.22709999999995</v>
      </c>
      <c r="N49" s="91"/>
      <c r="O49" s="91">
        <f t="shared" si="0"/>
        <v>4.42217380653641E-4</v>
      </c>
      <c r="P49" s="91">
        <f>M49/'סכום נכסי הקרן'!$C$42</f>
        <v>1.7526612196680966E-4</v>
      </c>
    </row>
    <row r="50" spans="2:16">
      <c r="B50" s="86" t="s">
        <v>1479</v>
      </c>
      <c r="C50" s="87" t="s">
        <v>1480</v>
      </c>
      <c r="D50" s="87" t="s">
        <v>230</v>
      </c>
      <c r="E50" s="87"/>
      <c r="F50" s="97">
        <v>42430</v>
      </c>
      <c r="G50" s="90">
        <v>6.84</v>
      </c>
      <c r="H50" s="88" t="s">
        <v>131</v>
      </c>
      <c r="I50" s="89">
        <v>4.8000000000000001E-2</v>
      </c>
      <c r="J50" s="89">
        <v>9.7000000000000003E-3</v>
      </c>
      <c r="K50" s="90">
        <v>6043000</v>
      </c>
      <c r="L50" s="98">
        <v>143.25106056594407</v>
      </c>
      <c r="M50" s="90">
        <v>8656.6615899999997</v>
      </c>
      <c r="N50" s="91"/>
      <c r="O50" s="91">
        <f t="shared" si="0"/>
        <v>1.1088718740605194E-2</v>
      </c>
      <c r="P50" s="91">
        <f>M50/'סכום נכסי הקרן'!$C$42</f>
        <v>4.3948447443967649E-3</v>
      </c>
    </row>
    <row r="51" spans="2:16">
      <c r="B51" s="86" t="s">
        <v>1481</v>
      </c>
      <c r="C51" s="87" t="s">
        <v>1482</v>
      </c>
      <c r="D51" s="87" t="s">
        <v>230</v>
      </c>
      <c r="E51" s="87"/>
      <c r="F51" s="97">
        <v>42461</v>
      </c>
      <c r="G51" s="90">
        <v>6.8000000000000016</v>
      </c>
      <c r="H51" s="88" t="s">
        <v>131</v>
      </c>
      <c r="I51" s="89">
        <v>4.8000000000000001E-2</v>
      </c>
      <c r="J51" s="89">
        <v>9.7000000000000003E-3</v>
      </c>
      <c r="K51" s="90">
        <v>7718000</v>
      </c>
      <c r="L51" s="98">
        <v>146.25368605856437</v>
      </c>
      <c r="M51" s="90">
        <v>11287.859489999999</v>
      </c>
      <c r="N51" s="91"/>
      <c r="O51" s="91">
        <f t="shared" si="0"/>
        <v>1.4459141987561649E-2</v>
      </c>
      <c r="P51" s="91">
        <f>M51/'סכום נכסי הקרן'!$C$42</f>
        <v>5.7306606524185092E-3</v>
      </c>
    </row>
    <row r="52" spans="2:16">
      <c r="B52" s="86" t="s">
        <v>1483</v>
      </c>
      <c r="C52" s="87" t="s">
        <v>1484</v>
      </c>
      <c r="D52" s="87" t="s">
        <v>230</v>
      </c>
      <c r="E52" s="87"/>
      <c r="F52" s="97">
        <v>42491</v>
      </c>
      <c r="G52" s="90">
        <v>6.8800000000000008</v>
      </c>
      <c r="H52" s="88" t="s">
        <v>131</v>
      </c>
      <c r="I52" s="89">
        <v>4.8000000000000001E-2</v>
      </c>
      <c r="J52" s="89">
        <v>9.7000000000000003E-3</v>
      </c>
      <c r="K52" s="90">
        <v>8354000</v>
      </c>
      <c r="L52" s="98">
        <v>146.42739142925547</v>
      </c>
      <c r="M52" s="90">
        <v>12232.54428</v>
      </c>
      <c r="N52" s="91"/>
      <c r="O52" s="91">
        <f t="shared" si="0"/>
        <v>1.5669232485605214E-2</v>
      </c>
      <c r="P52" s="91">
        <f>M52/'סכום נכסי הקרן'!$C$42</f>
        <v>6.2102615864828691E-3</v>
      </c>
    </row>
    <row r="53" spans="2:16">
      <c r="B53" s="86" t="s">
        <v>1485</v>
      </c>
      <c r="C53" s="87" t="s">
        <v>1486</v>
      </c>
      <c r="D53" s="87" t="s">
        <v>230</v>
      </c>
      <c r="E53" s="87"/>
      <c r="F53" s="97">
        <v>42522</v>
      </c>
      <c r="G53" s="90">
        <v>6.9700000000000006</v>
      </c>
      <c r="H53" s="88" t="s">
        <v>131</v>
      </c>
      <c r="I53" s="89">
        <v>4.8000000000000001E-2</v>
      </c>
      <c r="J53" s="89">
        <v>9.6999999999999986E-3</v>
      </c>
      <c r="K53" s="90">
        <v>4227000</v>
      </c>
      <c r="L53" s="98">
        <v>145.70528933049445</v>
      </c>
      <c r="M53" s="90">
        <v>6158.9625800000003</v>
      </c>
      <c r="N53" s="91"/>
      <c r="O53" s="91">
        <f t="shared" si="0"/>
        <v>7.8893004044913954E-3</v>
      </c>
      <c r="P53" s="91">
        <f>M53/'סכום נכסי הקרן'!$C$42</f>
        <v>3.1268040276539611E-3</v>
      </c>
    </row>
    <row r="54" spans="2:16">
      <c r="B54" s="86" t="s">
        <v>1487</v>
      </c>
      <c r="C54" s="87" t="s">
        <v>1488</v>
      </c>
      <c r="D54" s="87" t="s">
        <v>230</v>
      </c>
      <c r="E54" s="87"/>
      <c r="F54" s="97">
        <v>42552</v>
      </c>
      <c r="G54" s="90">
        <v>7.05</v>
      </c>
      <c r="H54" s="88" t="s">
        <v>131</v>
      </c>
      <c r="I54" s="89">
        <v>4.8000000000000001E-2</v>
      </c>
      <c r="J54" s="89">
        <v>9.6999999999999986E-3</v>
      </c>
      <c r="K54" s="90">
        <v>690000</v>
      </c>
      <c r="L54" s="98">
        <v>145.13830289855073</v>
      </c>
      <c r="M54" s="90">
        <v>1001.45429</v>
      </c>
      <c r="N54" s="91"/>
      <c r="O54" s="91">
        <f t="shared" si="0"/>
        <v>1.2828091797201086E-3</v>
      </c>
      <c r="P54" s="91">
        <f>M54/'סכום נכסי הקרן'!$C$42</f>
        <v>5.0842187573143822E-4</v>
      </c>
    </row>
    <row r="55" spans="2:16">
      <c r="B55" s="86" t="s">
        <v>1489</v>
      </c>
      <c r="C55" s="87" t="s">
        <v>1490</v>
      </c>
      <c r="D55" s="87" t="s">
        <v>230</v>
      </c>
      <c r="E55" s="87"/>
      <c r="F55" s="97">
        <v>42583</v>
      </c>
      <c r="G55" s="90">
        <v>7.129999999999999</v>
      </c>
      <c r="H55" s="88" t="s">
        <v>131</v>
      </c>
      <c r="I55" s="89">
        <v>4.8000000000000001E-2</v>
      </c>
      <c r="J55" s="89">
        <v>9.6999999999999986E-3</v>
      </c>
      <c r="K55" s="90">
        <v>6636000</v>
      </c>
      <c r="L55" s="98">
        <v>144.56992374924653</v>
      </c>
      <c r="M55" s="90">
        <v>9593.66014</v>
      </c>
      <c r="N55" s="91"/>
      <c r="O55" s="91">
        <f t="shared" si="0"/>
        <v>1.2288963577865247E-2</v>
      </c>
      <c r="P55" s="91">
        <f>M55/'סכום נכסי הקרן'!$C$42</f>
        <v>4.8705435008009525E-3</v>
      </c>
    </row>
    <row r="56" spans="2:16">
      <c r="B56" s="86" t="s">
        <v>1491</v>
      </c>
      <c r="C56" s="87" t="s">
        <v>1492</v>
      </c>
      <c r="D56" s="87" t="s">
        <v>230</v>
      </c>
      <c r="E56" s="87"/>
      <c r="F56" s="97">
        <v>42614</v>
      </c>
      <c r="G56" s="90">
        <v>7.22</v>
      </c>
      <c r="H56" s="88" t="s">
        <v>131</v>
      </c>
      <c r="I56" s="89">
        <v>4.8000000000000001E-2</v>
      </c>
      <c r="J56" s="89">
        <v>9.7999999999999997E-3</v>
      </c>
      <c r="K56" s="90">
        <v>2734000</v>
      </c>
      <c r="L56" s="98">
        <v>143.86053255303585</v>
      </c>
      <c r="M56" s="90">
        <v>3933.14696</v>
      </c>
      <c r="N56" s="91"/>
      <c r="O56" s="91">
        <f t="shared" si="0"/>
        <v>5.0381500941757791E-3</v>
      </c>
      <c r="P56" s="91">
        <f>M56/'סכום נכסי הקרן'!$C$42</f>
        <v>1.9967940373300554E-3</v>
      </c>
    </row>
    <row r="57" spans="2:16">
      <c r="B57" s="86" t="s">
        <v>1493</v>
      </c>
      <c r="C57" s="87" t="s">
        <v>1494</v>
      </c>
      <c r="D57" s="87" t="s">
        <v>230</v>
      </c>
      <c r="E57" s="87"/>
      <c r="F57" s="97">
        <v>42644</v>
      </c>
      <c r="G57" s="90">
        <v>7.17</v>
      </c>
      <c r="H57" s="88" t="s">
        <v>131</v>
      </c>
      <c r="I57" s="89">
        <v>4.8000000000000001E-2</v>
      </c>
      <c r="J57" s="89">
        <v>9.7999999999999997E-3</v>
      </c>
      <c r="K57" s="90">
        <v>2958000</v>
      </c>
      <c r="L57" s="98">
        <v>146.80693171061529</v>
      </c>
      <c r="M57" s="90">
        <v>4342.5490399999999</v>
      </c>
      <c r="N57" s="91"/>
      <c r="O57" s="91">
        <f t="shared" si="0"/>
        <v>5.5625721788028328E-3</v>
      </c>
      <c r="P57" s="91">
        <f>M57/'סכום נכסי הקרן'!$C$42</f>
        <v>2.2046407413887619E-3</v>
      </c>
    </row>
    <row r="58" spans="2:16">
      <c r="B58" s="86" t="s">
        <v>1495</v>
      </c>
      <c r="C58" s="87" t="s">
        <v>1496</v>
      </c>
      <c r="D58" s="87" t="s">
        <v>230</v>
      </c>
      <c r="E58" s="87"/>
      <c r="F58" s="97">
        <v>42675</v>
      </c>
      <c r="G58" s="90">
        <v>7.25</v>
      </c>
      <c r="H58" s="88" t="s">
        <v>131</v>
      </c>
      <c r="I58" s="89">
        <v>4.8000000000000001E-2</v>
      </c>
      <c r="J58" s="89">
        <v>9.7999999999999979E-3</v>
      </c>
      <c r="K58" s="90">
        <v>4620000</v>
      </c>
      <c r="L58" s="98">
        <v>146.82191645021646</v>
      </c>
      <c r="M58" s="90">
        <v>6783.1725400000005</v>
      </c>
      <c r="N58" s="91"/>
      <c r="O58" s="91">
        <f t="shared" si="0"/>
        <v>8.6888798508590586E-3</v>
      </c>
      <c r="P58" s="91">
        <f>M58/'סכום נכסי הקרן'!$C$42</f>
        <v>3.4437051602193287E-3</v>
      </c>
    </row>
    <row r="59" spans="2:16">
      <c r="B59" s="86" t="s">
        <v>1497</v>
      </c>
      <c r="C59" s="87" t="s">
        <v>1498</v>
      </c>
      <c r="D59" s="87" t="s">
        <v>230</v>
      </c>
      <c r="E59" s="87"/>
      <c r="F59" s="97">
        <v>42705</v>
      </c>
      <c r="G59" s="90">
        <v>7.3400000000000007</v>
      </c>
      <c r="H59" s="88" t="s">
        <v>131</v>
      </c>
      <c r="I59" s="89">
        <v>4.8000000000000001E-2</v>
      </c>
      <c r="J59" s="89">
        <v>9.7999999999999997E-3</v>
      </c>
      <c r="K59" s="90">
        <v>2234000</v>
      </c>
      <c r="L59" s="98">
        <v>146.40213025962399</v>
      </c>
      <c r="M59" s="90">
        <v>3270.6235899999997</v>
      </c>
      <c r="N59" s="91"/>
      <c r="O59" s="91">
        <f t="shared" si="0"/>
        <v>4.1894932265566865E-3</v>
      </c>
      <c r="P59" s="91">
        <f>M59/'סכום נכסי הקרן'!$C$42</f>
        <v>1.6604418165099579E-3</v>
      </c>
    </row>
    <row r="60" spans="2:16">
      <c r="B60" s="86" t="s">
        <v>1499</v>
      </c>
      <c r="C60" s="87" t="s">
        <v>1500</v>
      </c>
      <c r="D60" s="87" t="s">
        <v>230</v>
      </c>
      <c r="E60" s="87"/>
      <c r="F60" s="97">
        <v>42736</v>
      </c>
      <c r="G60" s="90">
        <v>7.4199999999999982</v>
      </c>
      <c r="H60" s="88" t="s">
        <v>131</v>
      </c>
      <c r="I60" s="89">
        <v>4.8000000000000001E-2</v>
      </c>
      <c r="J60" s="89">
        <v>9.7999999999999979E-3</v>
      </c>
      <c r="K60" s="90">
        <v>5955000</v>
      </c>
      <c r="L60" s="98">
        <v>146.86292947103277</v>
      </c>
      <c r="M60" s="90">
        <v>8745.6874500000013</v>
      </c>
      <c r="N60" s="91"/>
      <c r="O60" s="91">
        <f t="shared" si="0"/>
        <v>1.1202756087672208E-2</v>
      </c>
      <c r="P60" s="91">
        <f>M60/'סכום נכסי הקרן'!$C$42</f>
        <v>4.4400417096319986E-3</v>
      </c>
    </row>
    <row r="61" spans="2:16">
      <c r="B61" s="86" t="s">
        <v>1501</v>
      </c>
      <c r="C61" s="87" t="s">
        <v>1502</v>
      </c>
      <c r="D61" s="87" t="s">
        <v>230</v>
      </c>
      <c r="E61" s="87"/>
      <c r="F61" s="97">
        <v>42767</v>
      </c>
      <c r="G61" s="90">
        <v>7.5000000000000009</v>
      </c>
      <c r="H61" s="88" t="s">
        <v>131</v>
      </c>
      <c r="I61" s="89">
        <v>4.8000000000000001E-2</v>
      </c>
      <c r="J61" s="89">
        <v>9.8000000000000014E-3</v>
      </c>
      <c r="K61" s="90">
        <v>3695000</v>
      </c>
      <c r="L61" s="98">
        <v>146.72957753721244</v>
      </c>
      <c r="M61" s="90">
        <v>5421.6578899999995</v>
      </c>
      <c r="N61" s="91"/>
      <c r="O61" s="91">
        <f t="shared" si="0"/>
        <v>6.9448526807888086E-3</v>
      </c>
      <c r="P61" s="91">
        <f>M61/'סכום נכסי הקרן'!$C$42</f>
        <v>2.7524865603281317E-3</v>
      </c>
    </row>
    <row r="62" spans="2:16">
      <c r="B62" s="86" t="s">
        <v>1503</v>
      </c>
      <c r="C62" s="87" t="s">
        <v>1504</v>
      </c>
      <c r="D62" s="87" t="s">
        <v>230</v>
      </c>
      <c r="E62" s="87"/>
      <c r="F62" s="97">
        <v>42795</v>
      </c>
      <c r="G62" s="90">
        <v>7.5900000000000007</v>
      </c>
      <c r="H62" s="88" t="s">
        <v>131</v>
      </c>
      <c r="I62" s="89">
        <v>4.8000000000000001E-2</v>
      </c>
      <c r="J62" s="89">
        <v>9.7999999999999997E-3</v>
      </c>
      <c r="K62" s="90">
        <v>4720000</v>
      </c>
      <c r="L62" s="98">
        <v>146.89666737288135</v>
      </c>
      <c r="M62" s="90">
        <v>6933.5227000000004</v>
      </c>
      <c r="N62" s="91"/>
      <c r="O62" s="91">
        <f t="shared" si="0"/>
        <v>8.8814703338659148E-3</v>
      </c>
      <c r="P62" s="91">
        <f>M62/'סכום נכסי הקרן'!$C$42</f>
        <v>3.520035464185296E-3</v>
      </c>
    </row>
    <row r="63" spans="2:16">
      <c r="B63" s="86" t="s">
        <v>1505</v>
      </c>
      <c r="C63" s="87" t="s">
        <v>1506</v>
      </c>
      <c r="D63" s="87" t="s">
        <v>230</v>
      </c>
      <c r="E63" s="87"/>
      <c r="F63" s="97">
        <v>42826</v>
      </c>
      <c r="G63" s="90">
        <v>7.5299999999999985</v>
      </c>
      <c r="H63" s="88" t="s">
        <v>131</v>
      </c>
      <c r="I63" s="89">
        <v>4.8000000000000001E-2</v>
      </c>
      <c r="J63" s="89">
        <v>9.7999999999999997E-3</v>
      </c>
      <c r="K63" s="90">
        <v>3171000</v>
      </c>
      <c r="L63" s="98">
        <v>149.41351970987071</v>
      </c>
      <c r="M63" s="90">
        <v>4737.9027100000003</v>
      </c>
      <c r="N63" s="91"/>
      <c r="O63" s="91">
        <f t="shared" si="0"/>
        <v>6.0689990044466022E-3</v>
      </c>
      <c r="P63" s="91">
        <f>M63/'סכום נכסי הקרן'!$C$42</f>
        <v>2.4053552986939269E-3</v>
      </c>
    </row>
    <row r="64" spans="2:16">
      <c r="B64" s="86" t="s">
        <v>1507</v>
      </c>
      <c r="C64" s="87" t="s">
        <v>1508</v>
      </c>
      <c r="D64" s="87" t="s">
        <v>230</v>
      </c>
      <c r="E64" s="87"/>
      <c r="F64" s="97">
        <v>42856</v>
      </c>
      <c r="G64" s="90">
        <v>7.62</v>
      </c>
      <c r="H64" s="88" t="s">
        <v>131</v>
      </c>
      <c r="I64" s="89">
        <v>4.8000000000000001E-2</v>
      </c>
      <c r="J64" s="89">
        <v>9.7999999999999997E-3</v>
      </c>
      <c r="K64" s="90">
        <v>8003000</v>
      </c>
      <c r="L64" s="98">
        <v>148.83129338997875</v>
      </c>
      <c r="M64" s="90">
        <v>11910.968409999999</v>
      </c>
      <c r="N64" s="91"/>
      <c r="O64" s="91">
        <f t="shared" si="0"/>
        <v>1.5257311060801611E-2</v>
      </c>
      <c r="P64" s="91">
        <f>M64/'סכום נכסי הקרן'!$C$42</f>
        <v>6.0470028050807053E-3</v>
      </c>
    </row>
    <row r="65" spans="2:16">
      <c r="B65" s="86" t="s">
        <v>1509</v>
      </c>
      <c r="C65" s="87" t="s">
        <v>1510</v>
      </c>
      <c r="D65" s="87" t="s">
        <v>230</v>
      </c>
      <c r="E65" s="87"/>
      <c r="F65" s="97">
        <v>42887</v>
      </c>
      <c r="G65" s="90">
        <v>7.7000000000000011</v>
      </c>
      <c r="H65" s="88" t="s">
        <v>131</v>
      </c>
      <c r="I65" s="89">
        <v>4.8000000000000001E-2</v>
      </c>
      <c r="J65" s="89">
        <v>9.8000000000000014E-3</v>
      </c>
      <c r="K65" s="90">
        <v>6551000</v>
      </c>
      <c r="L65" s="98">
        <v>148.40339429094792</v>
      </c>
      <c r="M65" s="90">
        <v>9721.906359999999</v>
      </c>
      <c r="N65" s="91"/>
      <c r="O65" s="91">
        <f t="shared" si="0"/>
        <v>1.2453240100441633E-2</v>
      </c>
      <c r="P65" s="91">
        <f>M65/'סכום נכסי הקרן'!$C$42</f>
        <v>4.9356519978925829E-3</v>
      </c>
    </row>
    <row r="66" spans="2:16">
      <c r="B66" s="86" t="s">
        <v>1511</v>
      </c>
      <c r="C66" s="87" t="s">
        <v>1512</v>
      </c>
      <c r="D66" s="87" t="s">
        <v>230</v>
      </c>
      <c r="E66" s="87"/>
      <c r="F66" s="97">
        <v>42949</v>
      </c>
      <c r="G66" s="90">
        <v>7.87</v>
      </c>
      <c r="H66" s="88" t="s">
        <v>131</v>
      </c>
      <c r="I66" s="89">
        <v>4.8000000000000001E-2</v>
      </c>
      <c r="J66" s="89">
        <v>9.9000000000000008E-3</v>
      </c>
      <c r="K66" s="90">
        <v>4324000</v>
      </c>
      <c r="L66" s="98">
        <v>148.57467136910267</v>
      </c>
      <c r="M66" s="90">
        <v>6424.3687900000004</v>
      </c>
      <c r="N66" s="91"/>
      <c r="O66" s="91">
        <f t="shared" si="0"/>
        <v>8.2292715104544268E-3</v>
      </c>
      <c r="P66" s="91">
        <f>M66/'סכום נכסי הקרן'!$C$42</f>
        <v>3.2615463962936443E-3</v>
      </c>
    </row>
    <row r="67" spans="2:16">
      <c r="B67" s="86" t="s">
        <v>1513</v>
      </c>
      <c r="C67" s="87" t="s">
        <v>1514</v>
      </c>
      <c r="D67" s="87" t="s">
        <v>230</v>
      </c>
      <c r="E67" s="87"/>
      <c r="F67" s="97">
        <v>42979</v>
      </c>
      <c r="G67" s="90">
        <v>7.9499999999999993</v>
      </c>
      <c r="H67" s="88" t="s">
        <v>131</v>
      </c>
      <c r="I67" s="89">
        <v>4.8000000000000001E-2</v>
      </c>
      <c r="J67" s="89">
        <v>9.8999999999999991E-3</v>
      </c>
      <c r="K67" s="90">
        <v>3781000</v>
      </c>
      <c r="L67" s="98">
        <v>148.59095662523143</v>
      </c>
      <c r="M67" s="90">
        <v>5618.2240700000002</v>
      </c>
      <c r="N67" s="91"/>
      <c r="O67" s="91">
        <f t="shared" si="0"/>
        <v>7.1966434041841982E-3</v>
      </c>
      <c r="P67" s="91">
        <f>M67/'סכום נכסי הקרן'!$C$42</f>
        <v>2.8522799777001453E-3</v>
      </c>
    </row>
    <row r="68" spans="2:16">
      <c r="B68" s="86" t="s">
        <v>1515</v>
      </c>
      <c r="C68" s="87" t="s">
        <v>1516</v>
      </c>
      <c r="D68" s="87" t="s">
        <v>230</v>
      </c>
      <c r="E68" s="87"/>
      <c r="F68" s="97">
        <v>43009</v>
      </c>
      <c r="G68" s="90">
        <v>7.89</v>
      </c>
      <c r="H68" s="88" t="s">
        <v>131</v>
      </c>
      <c r="I68" s="89">
        <v>4.8000000000000001E-2</v>
      </c>
      <c r="J68" s="89">
        <v>9.9000000000000025E-3</v>
      </c>
      <c r="K68" s="90">
        <v>4355000</v>
      </c>
      <c r="L68" s="98">
        <v>150.65212812858783</v>
      </c>
      <c r="M68" s="90">
        <v>6560.9001799999996</v>
      </c>
      <c r="N68" s="91"/>
      <c r="O68" s="91">
        <f t="shared" si="0"/>
        <v>8.4041608909891548E-3</v>
      </c>
      <c r="P68" s="91">
        <f>M68/'סכום נכסי הקרן'!$C$42</f>
        <v>3.3308611379580092E-3</v>
      </c>
    </row>
    <row r="69" spans="2:16">
      <c r="B69" s="86" t="s">
        <v>1517</v>
      </c>
      <c r="C69" s="87" t="s">
        <v>1518</v>
      </c>
      <c r="D69" s="87" t="s">
        <v>230</v>
      </c>
      <c r="E69" s="87"/>
      <c r="F69" s="97">
        <v>43040</v>
      </c>
      <c r="G69" s="90">
        <v>7.98</v>
      </c>
      <c r="H69" s="88" t="s">
        <v>131</v>
      </c>
      <c r="I69" s="89">
        <v>4.8000000000000001E-2</v>
      </c>
      <c r="J69" s="89">
        <v>9.8999999999999991E-3</v>
      </c>
      <c r="K69" s="90">
        <v>4952000</v>
      </c>
      <c r="L69" s="98">
        <v>150.36415710823908</v>
      </c>
      <c r="M69" s="90">
        <v>7446.0330599999998</v>
      </c>
      <c r="N69" s="91"/>
      <c r="O69" s="91">
        <f t="shared" si="0"/>
        <v>9.5379685895273444E-3</v>
      </c>
      <c r="P69" s="91">
        <f>M69/'סכום נכסי הקרן'!$C$42</f>
        <v>3.7802285465505375E-3</v>
      </c>
    </row>
    <row r="70" spans="2:16">
      <c r="B70" s="86" t="s">
        <v>1519</v>
      </c>
      <c r="C70" s="87" t="s">
        <v>1520</v>
      </c>
      <c r="D70" s="87" t="s">
        <v>230</v>
      </c>
      <c r="E70" s="87"/>
      <c r="F70" s="97">
        <v>43070</v>
      </c>
      <c r="G70" s="90">
        <v>8.06</v>
      </c>
      <c r="H70" s="88" t="s">
        <v>131</v>
      </c>
      <c r="I70" s="89">
        <v>4.8000000000000001E-2</v>
      </c>
      <c r="J70" s="89">
        <v>9.8999999999999991E-3</v>
      </c>
      <c r="K70" s="90">
        <v>5145000</v>
      </c>
      <c r="L70" s="98">
        <v>149.78114518950437</v>
      </c>
      <c r="M70" s="90">
        <v>7706.23992</v>
      </c>
      <c r="N70" s="91"/>
      <c r="O70" s="91">
        <f t="shared" si="0"/>
        <v>9.8712796072814805E-3</v>
      </c>
      <c r="P70" s="91">
        <f>M70/'סכום נכסי הקרן'!$C$42</f>
        <v>3.9123312906901506E-3</v>
      </c>
    </row>
    <row r="71" spans="2:16">
      <c r="B71" s="86" t="s">
        <v>1521</v>
      </c>
      <c r="C71" s="87" t="s">
        <v>1522</v>
      </c>
      <c r="D71" s="87" t="s">
        <v>230</v>
      </c>
      <c r="E71" s="87"/>
      <c r="F71" s="97">
        <v>43101</v>
      </c>
      <c r="G71" s="90">
        <v>8.14</v>
      </c>
      <c r="H71" s="88" t="s">
        <v>131</v>
      </c>
      <c r="I71" s="89">
        <v>4.8000000000000001E-2</v>
      </c>
      <c r="J71" s="89">
        <v>9.8999999999999991E-3</v>
      </c>
      <c r="K71" s="90">
        <v>4578000</v>
      </c>
      <c r="L71" s="98">
        <v>150.08717562254259</v>
      </c>
      <c r="M71" s="90">
        <v>6870.9909000000007</v>
      </c>
      <c r="N71" s="91"/>
      <c r="O71" s="91">
        <f t="shared" si="0"/>
        <v>8.8013704552539589E-3</v>
      </c>
      <c r="P71" s="91">
        <f>M71/'סכום נכסי הקרן'!$C$42</f>
        <v>3.4882890975599526E-3</v>
      </c>
    </row>
    <row r="72" spans="2:16">
      <c r="B72" s="86" t="s">
        <v>1523</v>
      </c>
      <c r="C72" s="87" t="s">
        <v>1524</v>
      </c>
      <c r="D72" s="87" t="s">
        <v>230</v>
      </c>
      <c r="E72" s="87"/>
      <c r="F72" s="97">
        <v>43132</v>
      </c>
      <c r="G72" s="90">
        <v>8.2299999999999986</v>
      </c>
      <c r="H72" s="88" t="s">
        <v>131</v>
      </c>
      <c r="I72" s="89">
        <v>4.8000000000000001E-2</v>
      </c>
      <c r="J72" s="89">
        <v>9.8999999999999973E-3</v>
      </c>
      <c r="K72" s="90">
        <v>5275000</v>
      </c>
      <c r="L72" s="98">
        <v>149.79998445497634</v>
      </c>
      <c r="M72" s="90">
        <v>7901.9491800000014</v>
      </c>
      <c r="N72" s="91"/>
      <c r="O72" s="91">
        <f t="shared" si="0"/>
        <v>1.0121972662162929E-2</v>
      </c>
      <c r="P72" s="91">
        <f>M72/'סכום נכסי הקרן'!$C$42</f>
        <v>4.0116896638688329E-3</v>
      </c>
    </row>
    <row r="73" spans="2:16">
      <c r="B73" s="86" t="s">
        <v>1525</v>
      </c>
      <c r="C73" s="87" t="s">
        <v>1526</v>
      </c>
      <c r="D73" s="87" t="s">
        <v>230</v>
      </c>
      <c r="E73" s="87"/>
      <c r="F73" s="97">
        <v>43191</v>
      </c>
      <c r="G73" s="90">
        <v>8.25</v>
      </c>
      <c r="H73" s="88" t="s">
        <v>131</v>
      </c>
      <c r="I73" s="89">
        <v>4.8000000000000001E-2</v>
      </c>
      <c r="J73" s="89">
        <v>0.01</v>
      </c>
      <c r="K73" s="90">
        <v>583000</v>
      </c>
      <c r="L73" s="98">
        <v>152.77162950257289</v>
      </c>
      <c r="M73" s="90">
        <v>890.65859999999998</v>
      </c>
      <c r="N73" s="91"/>
      <c r="O73" s="91">
        <f t="shared" si="0"/>
        <v>1.1408858491950343E-3</v>
      </c>
      <c r="P73" s="91">
        <f>M73/'סכום נכסי הקרן'!$C$42</f>
        <v>4.5217272577496945E-4</v>
      </c>
    </row>
    <row r="74" spans="2:16">
      <c r="B74" s="86" t="s">
        <v>1527</v>
      </c>
      <c r="C74" s="87" t="s">
        <v>1528</v>
      </c>
      <c r="D74" s="87" t="s">
        <v>230</v>
      </c>
      <c r="E74" s="87"/>
      <c r="F74" s="97">
        <v>43221</v>
      </c>
      <c r="G74" s="90">
        <v>8.33</v>
      </c>
      <c r="H74" s="88" t="s">
        <v>131</v>
      </c>
      <c r="I74" s="89">
        <v>4.8000000000000001E-2</v>
      </c>
      <c r="J74" s="89">
        <v>0.01</v>
      </c>
      <c r="K74" s="90">
        <v>7727000</v>
      </c>
      <c r="L74" s="98">
        <v>152.17657629092793</v>
      </c>
      <c r="M74" s="90">
        <v>11758.68405</v>
      </c>
      <c r="N74" s="91"/>
      <c r="O74" s="91">
        <f t="shared" si="0"/>
        <v>1.5062242971437491E-2</v>
      </c>
      <c r="P74" s="91">
        <f>M74/'סכום נכסי הקרן'!$C$42</f>
        <v>5.9696905395795396E-3</v>
      </c>
    </row>
    <row r="75" spans="2:16">
      <c r="B75" s="86" t="s">
        <v>1529</v>
      </c>
      <c r="C75" s="87" t="s">
        <v>1530</v>
      </c>
      <c r="D75" s="87" t="s">
        <v>230</v>
      </c>
      <c r="E75" s="87"/>
      <c r="F75" s="97">
        <v>43252</v>
      </c>
      <c r="G75" s="90">
        <v>8.41</v>
      </c>
      <c r="H75" s="88" t="s">
        <v>131</v>
      </c>
      <c r="I75" s="89">
        <v>4.8000000000000001E-2</v>
      </c>
      <c r="J75" s="89">
        <v>0.01</v>
      </c>
      <c r="K75" s="90">
        <v>1587000</v>
      </c>
      <c r="L75" s="98">
        <v>151.43108506616255</v>
      </c>
      <c r="M75" s="90">
        <v>2403.2113199999999</v>
      </c>
      <c r="N75" s="91"/>
      <c r="O75" s="91">
        <f t="shared" si="0"/>
        <v>3.078384678049838E-3</v>
      </c>
      <c r="P75" s="91">
        <f>M75/'סכום נכסי הקרן'!$C$42</f>
        <v>1.2200708702275623E-3</v>
      </c>
    </row>
    <row r="76" spans="2:16">
      <c r="B76" s="86" t="s">
        <v>1531</v>
      </c>
      <c r="C76" s="87" t="s">
        <v>1532</v>
      </c>
      <c r="D76" s="87" t="s">
        <v>230</v>
      </c>
      <c r="E76" s="87"/>
      <c r="F76" s="97">
        <v>43313</v>
      </c>
      <c r="G76" s="90">
        <v>8.5799999999999983</v>
      </c>
      <c r="H76" s="88" t="s">
        <v>131</v>
      </c>
      <c r="I76" s="89">
        <v>4.8000000000000001E-2</v>
      </c>
      <c r="J76" s="89">
        <v>0.01</v>
      </c>
      <c r="K76" s="90">
        <v>3661000</v>
      </c>
      <c r="L76" s="98">
        <v>150.25490931439501</v>
      </c>
      <c r="M76" s="90">
        <v>5500.8322300000009</v>
      </c>
      <c r="N76" s="91"/>
      <c r="O76" s="91">
        <f t="shared" ref="O76:O115" si="1">IFERROR(M76/$M$11,0)</f>
        <v>7.0462707596411975E-3</v>
      </c>
      <c r="P76" s="91">
        <f>M76/'סכום נכסי הקרן'!$C$42</f>
        <v>2.7926820708517315E-3</v>
      </c>
    </row>
    <row r="77" spans="2:16">
      <c r="B77" s="86" t="s">
        <v>1533</v>
      </c>
      <c r="C77" s="87" t="s">
        <v>1534</v>
      </c>
      <c r="D77" s="87" t="s">
        <v>230</v>
      </c>
      <c r="E77" s="87"/>
      <c r="F77" s="97">
        <v>43345</v>
      </c>
      <c r="G77" s="90">
        <v>8.67</v>
      </c>
      <c r="H77" s="88" t="s">
        <v>131</v>
      </c>
      <c r="I77" s="89">
        <v>4.8000000000000001E-2</v>
      </c>
      <c r="J77" s="89">
        <v>0.01</v>
      </c>
      <c r="K77" s="90">
        <v>6477000</v>
      </c>
      <c r="L77" s="98">
        <v>150.10924409448819</v>
      </c>
      <c r="M77" s="90">
        <v>9722.5757400000002</v>
      </c>
      <c r="N77" s="91"/>
      <c r="O77" s="91">
        <f t="shared" si="1"/>
        <v>1.2454097540284167E-2</v>
      </c>
      <c r="P77" s="91">
        <f>M77/'סכום נכסי הקרן'!$C$42</f>
        <v>4.9359918311117088E-3</v>
      </c>
    </row>
    <row r="78" spans="2:16">
      <c r="B78" s="86" t="s">
        <v>1535</v>
      </c>
      <c r="C78" s="87" t="s">
        <v>1536</v>
      </c>
      <c r="D78" s="87" t="s">
        <v>230</v>
      </c>
      <c r="E78" s="87"/>
      <c r="F78" s="97">
        <v>43375</v>
      </c>
      <c r="G78" s="90">
        <v>8.6000000000000014</v>
      </c>
      <c r="H78" s="88" t="s">
        <v>131</v>
      </c>
      <c r="I78" s="89">
        <v>4.8000000000000001E-2</v>
      </c>
      <c r="J78" s="89">
        <v>0.01</v>
      </c>
      <c r="K78" s="90">
        <v>2782000</v>
      </c>
      <c r="L78" s="98">
        <v>152.4317631200575</v>
      </c>
      <c r="M78" s="90">
        <v>4240.6516499999998</v>
      </c>
      <c r="N78" s="91"/>
      <c r="O78" s="91">
        <f t="shared" si="1"/>
        <v>5.4320470928485654E-3</v>
      </c>
      <c r="P78" s="91">
        <f>M78/'סכום נכסי הקרן'!$C$42</f>
        <v>2.1529091120240929E-3</v>
      </c>
    </row>
    <row r="79" spans="2:16">
      <c r="B79" s="86" t="s">
        <v>1537</v>
      </c>
      <c r="C79" s="87" t="s">
        <v>1538</v>
      </c>
      <c r="D79" s="87" t="s">
        <v>230</v>
      </c>
      <c r="E79" s="87"/>
      <c r="F79" s="97">
        <v>43497</v>
      </c>
      <c r="G79" s="90">
        <v>8.9300000000000015</v>
      </c>
      <c r="H79" s="88" t="s">
        <v>131</v>
      </c>
      <c r="I79" s="89">
        <v>4.8000000000000001E-2</v>
      </c>
      <c r="J79" s="89">
        <v>1.01E-2</v>
      </c>
      <c r="K79" s="90">
        <v>2139000</v>
      </c>
      <c r="L79" s="98">
        <v>152.17172791023842</v>
      </c>
      <c r="M79" s="90">
        <v>3254.9532599999998</v>
      </c>
      <c r="N79" s="91"/>
      <c r="O79" s="91">
        <f t="shared" si="1"/>
        <v>4.1694203751305439E-3</v>
      </c>
      <c r="P79" s="91">
        <f>M79/'סכום נכסי הקרן'!$C$42</f>
        <v>1.6524862476422759E-3</v>
      </c>
    </row>
    <row r="80" spans="2:16">
      <c r="B80" s="86" t="s">
        <v>1539</v>
      </c>
      <c r="C80" s="87" t="s">
        <v>1540</v>
      </c>
      <c r="D80" s="87" t="s">
        <v>230</v>
      </c>
      <c r="E80" s="87"/>
      <c r="F80" s="97">
        <v>43525</v>
      </c>
      <c r="G80" s="90">
        <v>9.01</v>
      </c>
      <c r="H80" s="88" t="s">
        <v>131</v>
      </c>
      <c r="I80" s="89">
        <v>4.8000000000000001E-2</v>
      </c>
      <c r="J80" s="89">
        <v>1.01E-2</v>
      </c>
      <c r="K80" s="90">
        <v>6982000</v>
      </c>
      <c r="L80" s="98">
        <v>152.18717545116013</v>
      </c>
      <c r="M80" s="90">
        <v>10625.70859</v>
      </c>
      <c r="N80" s="91"/>
      <c r="O80" s="91">
        <f t="shared" si="1"/>
        <v>1.3610962234015504E-2</v>
      </c>
      <c r="P80" s="91">
        <f>M80/'סכום נכסי הקרן'!$C$42</f>
        <v>5.3944975284927442E-3</v>
      </c>
    </row>
    <row r="81" spans="2:16">
      <c r="B81" s="86" t="s">
        <v>1541</v>
      </c>
      <c r="C81" s="87" t="s">
        <v>1542</v>
      </c>
      <c r="D81" s="87" t="s">
        <v>230</v>
      </c>
      <c r="E81" s="87"/>
      <c r="F81" s="97">
        <v>43556</v>
      </c>
      <c r="G81" s="90">
        <v>8.94</v>
      </c>
      <c r="H81" s="88" t="s">
        <v>131</v>
      </c>
      <c r="I81" s="89">
        <v>4.8000000000000001E-2</v>
      </c>
      <c r="J81" s="89">
        <v>1.01E-2</v>
      </c>
      <c r="K81" s="90">
        <v>5730000</v>
      </c>
      <c r="L81" s="98">
        <v>154.50240087260036</v>
      </c>
      <c r="M81" s="90">
        <v>8852.9875700000011</v>
      </c>
      <c r="N81" s="91"/>
      <c r="O81" s="91">
        <f t="shared" si="1"/>
        <v>1.1340201780696368E-2</v>
      </c>
      <c r="P81" s="91">
        <f>M81/'סכום נכסי הקרן'!$C$42</f>
        <v>4.4945162161784818E-3</v>
      </c>
    </row>
    <row r="82" spans="2:16">
      <c r="B82" s="86" t="s">
        <v>1543</v>
      </c>
      <c r="C82" s="87" t="s">
        <v>1544</v>
      </c>
      <c r="D82" s="87" t="s">
        <v>230</v>
      </c>
      <c r="E82" s="87"/>
      <c r="F82" s="97">
        <v>43586</v>
      </c>
      <c r="G82" s="90">
        <v>9.0300000000000011</v>
      </c>
      <c r="H82" s="88" t="s">
        <v>131</v>
      </c>
      <c r="I82" s="89">
        <v>4.8000000000000001E-2</v>
      </c>
      <c r="J82" s="89">
        <v>1.01E-2</v>
      </c>
      <c r="K82" s="90">
        <v>6288000</v>
      </c>
      <c r="L82" s="98">
        <v>153.59912277353689</v>
      </c>
      <c r="M82" s="90">
        <v>9658.3128400000005</v>
      </c>
      <c r="N82" s="91"/>
      <c r="O82" s="91">
        <f t="shared" si="1"/>
        <v>1.2371780215510976E-2</v>
      </c>
      <c r="P82" s="91">
        <f>M82/'סכום נכסי הקרן'!$C$42</f>
        <v>4.903366613481514E-3</v>
      </c>
    </row>
    <row r="83" spans="2:16">
      <c r="B83" s="86" t="s">
        <v>1545</v>
      </c>
      <c r="C83" s="87" t="s">
        <v>1546</v>
      </c>
      <c r="D83" s="87" t="s">
        <v>230</v>
      </c>
      <c r="E83" s="87"/>
      <c r="F83" s="97">
        <v>43647</v>
      </c>
      <c r="G83" s="90">
        <v>9.19</v>
      </c>
      <c r="H83" s="88" t="s">
        <v>131</v>
      </c>
      <c r="I83" s="89">
        <v>4.8000000000000001E-2</v>
      </c>
      <c r="J83" s="89">
        <v>1.0099999999999998E-2</v>
      </c>
      <c r="K83" s="90">
        <v>992000</v>
      </c>
      <c r="L83" s="98">
        <v>151.80547983870969</v>
      </c>
      <c r="M83" s="90">
        <v>1505.9103600000001</v>
      </c>
      <c r="N83" s="91"/>
      <c r="O83" s="91">
        <f t="shared" si="1"/>
        <v>1.9289903223077844E-3</v>
      </c>
      <c r="P83" s="91">
        <f>M83/'סכום נכסי הקרן'!$C$42</f>
        <v>7.6452592750349637E-4</v>
      </c>
    </row>
    <row r="84" spans="2:16">
      <c r="B84" s="86" t="s">
        <v>1547</v>
      </c>
      <c r="C84" s="87" t="s">
        <v>1548</v>
      </c>
      <c r="D84" s="87" t="s">
        <v>230</v>
      </c>
      <c r="E84" s="87"/>
      <c r="F84" s="97">
        <v>43678</v>
      </c>
      <c r="G84" s="90">
        <v>9.2800000000000011</v>
      </c>
      <c r="H84" s="88" t="s">
        <v>131</v>
      </c>
      <c r="I84" s="89">
        <v>4.8000000000000001E-2</v>
      </c>
      <c r="J84" s="89">
        <v>1.01E-2</v>
      </c>
      <c r="K84" s="90">
        <v>5739000</v>
      </c>
      <c r="L84" s="98">
        <v>152.56613957135389</v>
      </c>
      <c r="M84" s="90">
        <v>8755.7707499999997</v>
      </c>
      <c r="N84" s="91"/>
      <c r="O84" s="91">
        <f t="shared" si="1"/>
        <v>1.1215672253623098E-2</v>
      </c>
      <c r="P84" s="91">
        <f>M84/'סכום נכסי הקרן'!$C$42</f>
        <v>4.4451608352383829E-3</v>
      </c>
    </row>
    <row r="85" spans="2:16">
      <c r="B85" s="86" t="s">
        <v>1549</v>
      </c>
      <c r="C85" s="87" t="s">
        <v>1550</v>
      </c>
      <c r="D85" s="87" t="s">
        <v>230</v>
      </c>
      <c r="E85" s="87"/>
      <c r="F85" s="97">
        <v>43709</v>
      </c>
      <c r="G85" s="90">
        <v>9.36</v>
      </c>
      <c r="H85" s="88" t="s">
        <v>131</v>
      </c>
      <c r="I85" s="89">
        <v>4.8000000000000001E-2</v>
      </c>
      <c r="J85" s="89">
        <v>1.01E-2</v>
      </c>
      <c r="K85" s="90">
        <v>3406000</v>
      </c>
      <c r="L85" s="98">
        <v>152.87698796241926</v>
      </c>
      <c r="M85" s="90">
        <v>5206.9902099999999</v>
      </c>
      <c r="N85" s="91"/>
      <c r="O85" s="91">
        <f t="shared" si="1"/>
        <v>6.6698749077211857E-3</v>
      </c>
      <c r="P85" s="91">
        <f>M85/'סכום נכסי הקרן'!$C$42</f>
        <v>2.6435033090561081E-3</v>
      </c>
    </row>
    <row r="86" spans="2:16">
      <c r="B86" s="86" t="s">
        <v>1551</v>
      </c>
      <c r="C86" s="87" t="s">
        <v>1552</v>
      </c>
      <c r="D86" s="87" t="s">
        <v>230</v>
      </c>
      <c r="E86" s="87"/>
      <c r="F86" s="97">
        <v>43740</v>
      </c>
      <c r="G86" s="90">
        <v>9.2900000000000009</v>
      </c>
      <c r="H86" s="88" t="s">
        <v>131</v>
      </c>
      <c r="I86" s="89">
        <v>4.8000000000000001E-2</v>
      </c>
      <c r="J86" s="89">
        <v>1.01E-2</v>
      </c>
      <c r="K86" s="90">
        <v>6695000</v>
      </c>
      <c r="L86" s="98">
        <v>155.02228140403287</v>
      </c>
      <c r="M86" s="90">
        <v>10378.741739999999</v>
      </c>
      <c r="N86" s="91"/>
      <c r="O86" s="91">
        <f t="shared" si="1"/>
        <v>1.3294610958245783E-2</v>
      </c>
      <c r="P86" s="91">
        <f>M86/'סכום נכסי הקרן'!$C$42</f>
        <v>5.2691165197195078E-3</v>
      </c>
    </row>
    <row r="87" spans="2:16">
      <c r="B87" s="86" t="s">
        <v>1553</v>
      </c>
      <c r="C87" s="87" t="s">
        <v>1554</v>
      </c>
      <c r="D87" s="87" t="s">
        <v>230</v>
      </c>
      <c r="E87" s="87"/>
      <c r="F87" s="97">
        <v>43770</v>
      </c>
      <c r="G87" s="90">
        <v>9.3699999999999992</v>
      </c>
      <c r="H87" s="88" t="s">
        <v>131</v>
      </c>
      <c r="I87" s="89">
        <v>4.8000000000000001E-2</v>
      </c>
      <c r="J87" s="89">
        <v>1.0200000000000001E-2</v>
      </c>
      <c r="K87" s="90">
        <v>6929000</v>
      </c>
      <c r="L87" s="98">
        <v>155.19075927262233</v>
      </c>
      <c r="M87" s="90">
        <v>10753.167710000002</v>
      </c>
      <c r="N87" s="91"/>
      <c r="O87" s="91">
        <f t="shared" si="1"/>
        <v>1.3774230523749476E-2</v>
      </c>
      <c r="P87" s="91">
        <f>M87/'סכום נכסי הקרן'!$C$42</f>
        <v>5.4592064278569663E-3</v>
      </c>
    </row>
    <row r="88" spans="2:16">
      <c r="B88" s="86" t="s">
        <v>1555</v>
      </c>
      <c r="C88" s="87" t="s">
        <v>1556</v>
      </c>
      <c r="D88" s="87" t="s">
        <v>230</v>
      </c>
      <c r="E88" s="87"/>
      <c r="F88" s="97">
        <v>43800</v>
      </c>
      <c r="G88" s="90">
        <v>9.4499999999999993</v>
      </c>
      <c r="H88" s="88" t="s">
        <v>131</v>
      </c>
      <c r="I88" s="89">
        <v>4.8000000000000001E-2</v>
      </c>
      <c r="J88" s="89">
        <v>1.0200000000000001E-2</v>
      </c>
      <c r="K88" s="90">
        <v>2000000</v>
      </c>
      <c r="L88" s="98">
        <v>154.43713400000001</v>
      </c>
      <c r="M88" s="90">
        <v>3088.7426800000003</v>
      </c>
      <c r="N88" s="91"/>
      <c r="O88" s="91">
        <f t="shared" si="1"/>
        <v>3.95651354561304E-3</v>
      </c>
      <c r="P88" s="91">
        <f>M88/'סכום נכסי הקרן'!$C$42</f>
        <v>1.5681038692413505E-3</v>
      </c>
    </row>
    <row r="89" spans="2:16">
      <c r="B89" s="86" t="s">
        <v>1557</v>
      </c>
      <c r="C89" s="87" t="s">
        <v>1558</v>
      </c>
      <c r="D89" s="87" t="s">
        <v>230</v>
      </c>
      <c r="E89" s="87"/>
      <c r="F89" s="97">
        <v>43831</v>
      </c>
      <c r="G89" s="90">
        <v>9.5399999999999991</v>
      </c>
      <c r="H89" s="88" t="s">
        <v>131</v>
      </c>
      <c r="I89" s="89">
        <v>4.8000000000000001E-2</v>
      </c>
      <c r="J89" s="89">
        <v>1.0200000000000001E-2</v>
      </c>
      <c r="K89" s="90">
        <v>4362000</v>
      </c>
      <c r="L89" s="98">
        <v>154.90519555249884</v>
      </c>
      <c r="M89" s="90">
        <v>6756.9646299999995</v>
      </c>
      <c r="N89" s="91"/>
      <c r="O89" s="91">
        <f t="shared" si="1"/>
        <v>8.6553089251912695E-3</v>
      </c>
      <c r="P89" s="91">
        <f>M89/'סכום נכסי הקרן'!$C$42</f>
        <v>3.4303998352591641E-3</v>
      </c>
    </row>
    <row r="90" spans="2:16">
      <c r="B90" s="86" t="s">
        <v>1559</v>
      </c>
      <c r="C90" s="87" t="s">
        <v>1560</v>
      </c>
      <c r="D90" s="87" t="s">
        <v>230</v>
      </c>
      <c r="E90" s="87"/>
      <c r="F90" s="97">
        <v>43863</v>
      </c>
      <c r="G90" s="90">
        <v>9.6199999999999992</v>
      </c>
      <c r="H90" s="88" t="s">
        <v>131</v>
      </c>
      <c r="I90" s="89">
        <v>4.8000000000000001E-2</v>
      </c>
      <c r="J90" s="89">
        <v>1.0200000000000001E-2</v>
      </c>
      <c r="K90" s="90">
        <v>5000000</v>
      </c>
      <c r="L90" s="98">
        <v>154.75477380000001</v>
      </c>
      <c r="M90" s="90">
        <v>7737.7386900000001</v>
      </c>
      <c r="N90" s="91"/>
      <c r="O90" s="91">
        <f t="shared" si="1"/>
        <v>9.9116278405552063E-3</v>
      </c>
      <c r="P90" s="91">
        <f>M90/'סכום נכסי הקרן'!$C$42</f>
        <v>3.9283226982726504E-3</v>
      </c>
    </row>
    <row r="91" spans="2:16">
      <c r="B91" s="86" t="s">
        <v>1561</v>
      </c>
      <c r="C91" s="87" t="s">
        <v>1562</v>
      </c>
      <c r="D91" s="87" t="s">
        <v>230</v>
      </c>
      <c r="E91" s="87"/>
      <c r="F91" s="97">
        <v>43891</v>
      </c>
      <c r="G91" s="90">
        <v>9.6999999999999993</v>
      </c>
      <c r="H91" s="88" t="s">
        <v>131</v>
      </c>
      <c r="I91" s="89">
        <v>4.8000000000000001E-2</v>
      </c>
      <c r="J91" s="89">
        <v>1.0200000000000001E-2</v>
      </c>
      <c r="K91" s="90">
        <v>4652000</v>
      </c>
      <c r="L91" s="98">
        <v>155.21438865004299</v>
      </c>
      <c r="M91" s="90">
        <v>7220.5733600000003</v>
      </c>
      <c r="N91" s="91"/>
      <c r="O91" s="91">
        <f t="shared" si="1"/>
        <v>9.2491668182383725E-3</v>
      </c>
      <c r="P91" s="91">
        <f>M91/'סכום נכסי הקרן'!$C$42</f>
        <v>3.6657663641818873E-3</v>
      </c>
    </row>
    <row r="92" spans="2:16">
      <c r="B92" s="86" t="s">
        <v>1563</v>
      </c>
      <c r="C92" s="87" t="s">
        <v>1564</v>
      </c>
      <c r="D92" s="87" t="s">
        <v>230</v>
      </c>
      <c r="E92" s="87"/>
      <c r="F92" s="97">
        <v>44045</v>
      </c>
      <c r="G92" s="90">
        <v>9.9599999999999991</v>
      </c>
      <c r="H92" s="88" t="s">
        <v>131</v>
      </c>
      <c r="I92" s="89">
        <v>4.8000000000000001E-2</v>
      </c>
      <c r="J92" s="89">
        <v>1.0200000000000001E-2</v>
      </c>
      <c r="K92" s="90">
        <v>1737000</v>
      </c>
      <c r="L92" s="98">
        <v>157.74564478986758</v>
      </c>
      <c r="M92" s="90">
        <v>2740.0418500000001</v>
      </c>
      <c r="N92" s="91"/>
      <c r="O92" s="91">
        <f t="shared" si="1"/>
        <v>3.5098465033259465E-3</v>
      </c>
      <c r="P92" s="91">
        <f>M92/'סכום נכסי הקרן'!$C$42</f>
        <v>1.3910741916734314E-3</v>
      </c>
    </row>
    <row r="93" spans="2:16">
      <c r="B93" s="86" t="s">
        <v>1565</v>
      </c>
      <c r="C93" s="87" t="s">
        <v>1566</v>
      </c>
      <c r="D93" s="87" t="s">
        <v>230</v>
      </c>
      <c r="E93" s="87"/>
      <c r="F93" s="97">
        <v>44075</v>
      </c>
      <c r="G93" s="90">
        <v>10.040000000000001</v>
      </c>
      <c r="H93" s="88" t="s">
        <v>131</v>
      </c>
      <c r="I93" s="89">
        <v>4.8000000000000001E-2</v>
      </c>
      <c r="J93" s="89">
        <v>1.0200000000000001E-2</v>
      </c>
      <c r="K93" s="90">
        <v>9867000</v>
      </c>
      <c r="L93" s="98">
        <v>157.28553065774807</v>
      </c>
      <c r="M93" s="90">
        <v>15519.363310000001</v>
      </c>
      <c r="N93" s="91"/>
      <c r="O93" s="91">
        <f t="shared" si="1"/>
        <v>1.98794712013061E-2</v>
      </c>
      <c r="P93" s="91">
        <f>M93/'סכום נכסי הקרן'!$C$42</f>
        <v>7.878925561572922E-3</v>
      </c>
    </row>
    <row r="94" spans="2:16">
      <c r="B94" s="86" t="s">
        <v>1567</v>
      </c>
      <c r="C94" s="87" t="s">
        <v>1568</v>
      </c>
      <c r="D94" s="87" t="s">
        <v>230</v>
      </c>
      <c r="E94" s="87"/>
      <c r="F94" s="97">
        <v>44166</v>
      </c>
      <c r="G94" s="90">
        <v>10.120000000000001</v>
      </c>
      <c r="H94" s="88" t="s">
        <v>131</v>
      </c>
      <c r="I94" s="89">
        <v>4.8000000000000001E-2</v>
      </c>
      <c r="J94" s="89">
        <v>1.0300000000000002E-2</v>
      </c>
      <c r="K94" s="90">
        <v>9125000</v>
      </c>
      <c r="L94" s="98">
        <v>159.14472098630137</v>
      </c>
      <c r="M94" s="90">
        <v>14521.95579</v>
      </c>
      <c r="N94" s="91"/>
      <c r="O94" s="91">
        <f t="shared" si="1"/>
        <v>1.8601845716694248E-2</v>
      </c>
      <c r="P94" s="91">
        <f>M94/'סכום נכסי הקרן'!$C$42</f>
        <v>7.3725581644278736E-3</v>
      </c>
    </row>
    <row r="95" spans="2:16">
      <c r="B95" s="86" t="s">
        <v>1569</v>
      </c>
      <c r="C95" s="87" t="s">
        <v>1570</v>
      </c>
      <c r="D95" s="87" t="s">
        <v>230</v>
      </c>
      <c r="E95" s="87"/>
      <c r="F95" s="97">
        <v>44197</v>
      </c>
      <c r="G95" s="90">
        <v>10.209999999999999</v>
      </c>
      <c r="H95" s="88" t="s">
        <v>131</v>
      </c>
      <c r="I95" s="89">
        <v>4.8000000000000001E-2</v>
      </c>
      <c r="J95" s="89">
        <v>1.03E-2</v>
      </c>
      <c r="K95" s="90">
        <v>3735000</v>
      </c>
      <c r="L95" s="98">
        <v>159.31678473895585</v>
      </c>
      <c r="M95" s="90">
        <v>5950.4819100000004</v>
      </c>
      <c r="N95" s="91"/>
      <c r="O95" s="91">
        <f t="shared" si="1"/>
        <v>7.6222478590674816E-3</v>
      </c>
      <c r="P95" s="91">
        <f>M95/'סכום נכסי הקרן'!$C$42</f>
        <v>3.0209618196235309E-3</v>
      </c>
    </row>
    <row r="96" spans="2:16">
      <c r="B96" s="86" t="s">
        <v>1571</v>
      </c>
      <c r="C96" s="87" t="s">
        <v>1572</v>
      </c>
      <c r="D96" s="87" t="s">
        <v>230</v>
      </c>
      <c r="E96" s="87"/>
      <c r="F96" s="97">
        <v>44228</v>
      </c>
      <c r="G96" s="90">
        <v>10.29</v>
      </c>
      <c r="H96" s="88" t="s">
        <v>131</v>
      </c>
      <c r="I96" s="89">
        <v>4.8000000000000001E-2</v>
      </c>
      <c r="J96" s="89">
        <v>1.03E-2</v>
      </c>
      <c r="K96" s="90">
        <v>6730000</v>
      </c>
      <c r="L96" s="98">
        <v>159.32626537890044</v>
      </c>
      <c r="M96" s="90">
        <v>10722.657660000001</v>
      </c>
      <c r="N96" s="91"/>
      <c r="O96" s="91">
        <f t="shared" si="1"/>
        <v>1.3735148787713654E-2</v>
      </c>
      <c r="P96" s="91">
        <f>M96/'סכום נכסי הקרן'!$C$42</f>
        <v>5.4437169771605594E-3</v>
      </c>
    </row>
    <row r="97" spans="2:16">
      <c r="B97" s="86" t="s">
        <v>1573</v>
      </c>
      <c r="C97" s="87" t="s">
        <v>1574</v>
      </c>
      <c r="D97" s="87" t="s">
        <v>230</v>
      </c>
      <c r="E97" s="87"/>
      <c r="F97" s="97">
        <v>44287</v>
      </c>
      <c r="G97" s="90">
        <v>10.29</v>
      </c>
      <c r="H97" s="88" t="s">
        <v>131</v>
      </c>
      <c r="I97" s="89">
        <v>4.8000000000000001E-2</v>
      </c>
      <c r="J97" s="89">
        <v>1.03E-2</v>
      </c>
      <c r="K97" s="90">
        <v>5691000</v>
      </c>
      <c r="L97" s="98">
        <v>161.3283986997013</v>
      </c>
      <c r="M97" s="90">
        <v>9181.1991699999999</v>
      </c>
      <c r="N97" s="91"/>
      <c r="O97" s="91">
        <f t="shared" si="1"/>
        <v>1.1760623219372938E-2</v>
      </c>
      <c r="P97" s="91">
        <f>M97/'סכום נכסי הקרן'!$C$42</f>
        <v>4.6611438485877612E-3</v>
      </c>
    </row>
    <row r="98" spans="2:16">
      <c r="B98" s="86" t="s">
        <v>1575</v>
      </c>
      <c r="C98" s="87" t="s">
        <v>1576</v>
      </c>
      <c r="D98" s="87" t="s">
        <v>230</v>
      </c>
      <c r="E98" s="87"/>
      <c r="F98" s="97">
        <v>44318</v>
      </c>
      <c r="G98" s="90">
        <v>10.37</v>
      </c>
      <c r="H98" s="88" t="s">
        <v>131</v>
      </c>
      <c r="I98" s="89">
        <v>4.8000000000000001E-2</v>
      </c>
      <c r="J98" s="89">
        <v>1.03E-2</v>
      </c>
      <c r="K98" s="90">
        <v>3457000</v>
      </c>
      <c r="L98" s="98">
        <v>160.21625079548741</v>
      </c>
      <c r="M98" s="90">
        <v>5538.6757900000002</v>
      </c>
      <c r="N98" s="91"/>
      <c r="O98" s="91">
        <f t="shared" si="1"/>
        <v>7.0947463282677878E-3</v>
      </c>
      <c r="P98" s="91">
        <f>M98/'סכום נכסי הקרן'!$C$42</f>
        <v>2.8118946239873866E-3</v>
      </c>
    </row>
    <row r="99" spans="2:16">
      <c r="B99" s="86" t="s">
        <v>1577</v>
      </c>
      <c r="C99" s="87" t="s">
        <v>1578</v>
      </c>
      <c r="D99" s="87" t="s">
        <v>230</v>
      </c>
      <c r="E99" s="87"/>
      <c r="F99" s="97">
        <v>44348</v>
      </c>
      <c r="G99" s="90">
        <v>10.450000000000001</v>
      </c>
      <c r="H99" s="88" t="s">
        <v>131</v>
      </c>
      <c r="I99" s="89">
        <v>4.8000000000000001E-2</v>
      </c>
      <c r="J99" s="89">
        <v>1.0299999999999998E-2</v>
      </c>
      <c r="K99" s="90">
        <v>3346000</v>
      </c>
      <c r="L99" s="98">
        <v>159.59655050806933</v>
      </c>
      <c r="M99" s="90">
        <v>5340.1005800000003</v>
      </c>
      <c r="N99" s="91"/>
      <c r="O99" s="91">
        <f t="shared" si="1"/>
        <v>6.8403821453025841E-3</v>
      </c>
      <c r="P99" s="91">
        <f>M99/'סכום נכסי הקרן'!$C$42</f>
        <v>2.7110812551196335E-3</v>
      </c>
    </row>
    <row r="100" spans="2:16">
      <c r="B100" s="86" t="s">
        <v>1579</v>
      </c>
      <c r="C100" s="87" t="s">
        <v>1580</v>
      </c>
      <c r="D100" s="87" t="s">
        <v>230</v>
      </c>
      <c r="E100" s="87"/>
      <c r="F100" s="97">
        <v>44378</v>
      </c>
      <c r="G100" s="90">
        <v>10.540000000000001</v>
      </c>
      <c r="H100" s="88" t="s">
        <v>131</v>
      </c>
      <c r="I100" s="89">
        <v>4.8000000000000001E-2</v>
      </c>
      <c r="J100" s="89">
        <v>1.03E-2</v>
      </c>
      <c r="K100" s="90">
        <v>3316000</v>
      </c>
      <c r="L100" s="98">
        <v>158.82143938480095</v>
      </c>
      <c r="M100" s="90">
        <v>5266.5189299999993</v>
      </c>
      <c r="N100" s="91"/>
      <c r="O100" s="91">
        <f t="shared" si="1"/>
        <v>6.746128002081575E-3</v>
      </c>
      <c r="P100" s="91">
        <f>M100/'סכום נכסי הקרן'!$C$42</f>
        <v>2.6737250613462615E-3</v>
      </c>
    </row>
    <row r="101" spans="2:16">
      <c r="B101" s="86" t="s">
        <v>1581</v>
      </c>
      <c r="C101" s="87" t="s">
        <v>1582</v>
      </c>
      <c r="D101" s="87" t="s">
        <v>230</v>
      </c>
      <c r="E101" s="87"/>
      <c r="F101" s="97">
        <v>44409</v>
      </c>
      <c r="G101" s="90">
        <v>10.620000000000001</v>
      </c>
      <c r="H101" s="88" t="s">
        <v>131</v>
      </c>
      <c r="I101" s="89">
        <v>4.8000000000000001E-2</v>
      </c>
      <c r="J101" s="89">
        <v>1.03E-2</v>
      </c>
      <c r="K101" s="90">
        <v>3068000</v>
      </c>
      <c r="L101" s="98">
        <v>158.51605410691002</v>
      </c>
      <c r="M101" s="90">
        <v>4863.2725399999999</v>
      </c>
      <c r="N101" s="91"/>
      <c r="O101" s="91">
        <f t="shared" si="1"/>
        <v>6.2295910258597306E-3</v>
      </c>
      <c r="P101" s="91">
        <f>M101/'סכום נכסי הקרן'!$C$42</f>
        <v>2.4690034998801551E-3</v>
      </c>
    </row>
    <row r="102" spans="2:16">
      <c r="B102" s="86" t="s">
        <v>1583</v>
      </c>
      <c r="C102" s="87" t="s">
        <v>1584</v>
      </c>
      <c r="D102" s="87" t="s">
        <v>230</v>
      </c>
      <c r="E102" s="87"/>
      <c r="F102" s="97">
        <v>44440</v>
      </c>
      <c r="G102" s="90">
        <v>10.709999999999999</v>
      </c>
      <c r="H102" s="88" t="s">
        <v>131</v>
      </c>
      <c r="I102" s="89">
        <v>4.8000000000000001E-2</v>
      </c>
      <c r="J102" s="89">
        <v>1.03E-2</v>
      </c>
      <c r="K102" s="90">
        <v>5794000</v>
      </c>
      <c r="L102" s="98">
        <v>157.74599257852952</v>
      </c>
      <c r="M102" s="90">
        <v>9139.802810000001</v>
      </c>
      <c r="N102" s="91"/>
      <c r="O102" s="91">
        <f t="shared" si="1"/>
        <v>1.1707596704687982E-2</v>
      </c>
      <c r="P102" s="91">
        <f>M102/'סכום נכסי הקרן'!$C$42</f>
        <v>4.6401275973121754E-3</v>
      </c>
    </row>
    <row r="103" spans="2:16">
      <c r="B103" s="86" t="s">
        <v>1585</v>
      </c>
      <c r="C103" s="87" t="s">
        <v>1586</v>
      </c>
      <c r="D103" s="87" t="s">
        <v>230</v>
      </c>
      <c r="E103" s="87"/>
      <c r="F103" s="97">
        <v>44470</v>
      </c>
      <c r="G103" s="90">
        <v>10.609999999999998</v>
      </c>
      <c r="H103" s="88" t="s">
        <v>131</v>
      </c>
      <c r="I103" s="89">
        <v>4.8000000000000001E-2</v>
      </c>
      <c r="J103" s="89">
        <v>1.0299999999999998E-2</v>
      </c>
      <c r="K103" s="90">
        <v>723000</v>
      </c>
      <c r="L103" s="98">
        <v>159.69552835408024</v>
      </c>
      <c r="M103" s="90">
        <v>1154.5986700000001</v>
      </c>
      <c r="N103" s="91"/>
      <c r="O103" s="91">
        <f t="shared" si="1"/>
        <v>1.4789789085317396E-3</v>
      </c>
      <c r="P103" s="91">
        <f>M103/'סכום נכסי הקרן'!$C$42</f>
        <v>5.861707592449615E-4</v>
      </c>
    </row>
    <row r="104" spans="2:16">
      <c r="B104" s="86" t="s">
        <v>1587</v>
      </c>
      <c r="C104" s="87" t="s">
        <v>1588</v>
      </c>
      <c r="D104" s="87" t="s">
        <v>230</v>
      </c>
      <c r="E104" s="87"/>
      <c r="F104" s="97">
        <v>44501</v>
      </c>
      <c r="G104" s="90">
        <v>10.7</v>
      </c>
      <c r="H104" s="88" t="s">
        <v>131</v>
      </c>
      <c r="I104" s="89">
        <v>4.8000000000000001E-2</v>
      </c>
      <c r="J104" s="89">
        <v>1.0299999999999998E-2</v>
      </c>
      <c r="K104" s="90">
        <v>11122000</v>
      </c>
      <c r="L104" s="98">
        <v>159.23323296169755</v>
      </c>
      <c r="M104" s="90">
        <v>17709.920170000001</v>
      </c>
      <c r="N104" s="91"/>
      <c r="O104" s="91">
        <f t="shared" si="1"/>
        <v>2.2685456933023179E-2</v>
      </c>
      <c r="P104" s="91">
        <f>M104/'סכום נכסי הקרן'!$C$42</f>
        <v>8.9910352592183027E-3</v>
      </c>
    </row>
    <row r="105" spans="2:16">
      <c r="B105" s="86" t="s">
        <v>1589</v>
      </c>
      <c r="C105" s="87" t="s">
        <v>1590</v>
      </c>
      <c r="D105" s="87" t="s">
        <v>230</v>
      </c>
      <c r="E105" s="87"/>
      <c r="F105" s="97">
        <v>44531</v>
      </c>
      <c r="G105" s="90">
        <v>10.78</v>
      </c>
      <c r="H105" s="88" t="s">
        <v>131</v>
      </c>
      <c r="I105" s="89">
        <v>4.8000000000000001E-2</v>
      </c>
      <c r="J105" s="89">
        <v>1.0299999999999998E-2</v>
      </c>
      <c r="K105" s="90">
        <v>8548000</v>
      </c>
      <c r="L105" s="98">
        <v>158.93643495554517</v>
      </c>
      <c r="M105" s="90">
        <v>13585.886460000002</v>
      </c>
      <c r="N105" s="91"/>
      <c r="O105" s="91">
        <f t="shared" si="1"/>
        <v>1.7402791160366519E-2</v>
      </c>
      <c r="P105" s="91">
        <f>M105/'סכום נכסי הקרן'!$C$42</f>
        <v>6.8973311577381624E-3</v>
      </c>
    </row>
    <row r="106" spans="2:16">
      <c r="B106" s="86" t="s">
        <v>1591</v>
      </c>
      <c r="C106" s="87" t="s">
        <v>1592</v>
      </c>
      <c r="D106" s="87" t="s">
        <v>230</v>
      </c>
      <c r="E106" s="87"/>
      <c r="F106" s="97">
        <v>40118</v>
      </c>
      <c r="G106" s="90">
        <v>1.5200000000000002</v>
      </c>
      <c r="H106" s="88" t="s">
        <v>131</v>
      </c>
      <c r="I106" s="89">
        <v>4.8000000000000001E-2</v>
      </c>
      <c r="J106" s="89">
        <v>1.2400000000000001E-2</v>
      </c>
      <c r="K106" s="90">
        <v>23000</v>
      </c>
      <c r="L106" s="98">
        <v>127.56604347826087</v>
      </c>
      <c r="M106" s="90">
        <v>29.34019</v>
      </c>
      <c r="N106" s="91"/>
      <c r="O106" s="91">
        <f t="shared" si="1"/>
        <v>3.7583208182903814E-5</v>
      </c>
      <c r="P106" s="91">
        <f>M106/'סכום נכסי הקרן'!$C$42</f>
        <v>1.4895532010868699E-5</v>
      </c>
    </row>
    <row r="107" spans="2:16">
      <c r="B107" s="86" t="s">
        <v>1593</v>
      </c>
      <c r="C107" s="87" t="s">
        <v>1594</v>
      </c>
      <c r="D107" s="87" t="s">
        <v>230</v>
      </c>
      <c r="E107" s="87"/>
      <c r="F107" s="97">
        <v>41000</v>
      </c>
      <c r="G107" s="90">
        <v>3.6399999999999997</v>
      </c>
      <c r="H107" s="88" t="s">
        <v>131</v>
      </c>
      <c r="I107" s="89">
        <v>4.8000000000000001E-2</v>
      </c>
      <c r="J107" s="89">
        <v>9.7999999999999997E-3</v>
      </c>
      <c r="K107" s="90">
        <v>37000</v>
      </c>
      <c r="L107" s="98">
        <v>132.07021621621621</v>
      </c>
      <c r="M107" s="90">
        <v>48.86598</v>
      </c>
      <c r="N107" s="91"/>
      <c r="O107" s="91">
        <f t="shared" si="1"/>
        <v>6.2594696878296094E-5</v>
      </c>
      <c r="P107" s="91">
        <f>M107/'סכום נכסי הקרן'!$C$42</f>
        <v>2.4808454523725637E-5</v>
      </c>
    </row>
    <row r="108" spans="2:16">
      <c r="B108" s="86" t="s">
        <v>1595</v>
      </c>
      <c r="C108" s="87" t="s">
        <v>1596</v>
      </c>
      <c r="D108" s="87" t="s">
        <v>230</v>
      </c>
      <c r="E108" s="87"/>
      <c r="F108" s="97">
        <v>41640</v>
      </c>
      <c r="G108" s="90">
        <v>5.13</v>
      </c>
      <c r="H108" s="88" t="s">
        <v>131</v>
      </c>
      <c r="I108" s="89">
        <v>4.8000000000000001E-2</v>
      </c>
      <c r="J108" s="89">
        <v>9.6000000000000009E-3</v>
      </c>
      <c r="K108" s="90">
        <v>2872000</v>
      </c>
      <c r="L108" s="98">
        <v>133.51038057103065</v>
      </c>
      <c r="M108" s="90">
        <v>3834.41813</v>
      </c>
      <c r="N108" s="91"/>
      <c r="O108" s="91">
        <f t="shared" si="1"/>
        <v>4.9116837634688368E-3</v>
      </c>
      <c r="P108" s="91">
        <f>M108/'סכום נכסי הקרן'!$C$42</f>
        <v>1.9466710337755243E-3</v>
      </c>
    </row>
    <row r="109" spans="2:16">
      <c r="B109" s="92"/>
      <c r="C109" s="87"/>
      <c r="D109" s="87"/>
      <c r="E109" s="87"/>
      <c r="F109" s="87"/>
      <c r="G109" s="87"/>
      <c r="H109" s="87"/>
      <c r="I109" s="87"/>
      <c r="J109" s="87"/>
      <c r="K109" s="90"/>
      <c r="L109" s="98"/>
      <c r="M109" s="87"/>
      <c r="N109" s="87"/>
      <c r="O109" s="91"/>
      <c r="P109" s="87"/>
    </row>
    <row r="110" spans="2:16">
      <c r="B110" s="85" t="s">
        <v>51</v>
      </c>
      <c r="C110" s="80"/>
      <c r="D110" s="80"/>
      <c r="E110" s="80"/>
      <c r="F110" s="99"/>
      <c r="G110" s="83">
        <v>0.1653098407911078</v>
      </c>
      <c r="H110" s="81"/>
      <c r="I110" s="82"/>
      <c r="J110" s="82">
        <v>2.8362750158510868E-4</v>
      </c>
      <c r="K110" s="83"/>
      <c r="L110" s="100"/>
      <c r="M110" s="83">
        <v>4505.6057499999997</v>
      </c>
      <c r="N110" s="84"/>
      <c r="O110" s="84">
        <f t="shared" si="1"/>
        <v>5.77143907017434E-3</v>
      </c>
      <c r="P110" s="84">
        <f>M110/'סכום נכסי הקרן'!$C$42</f>
        <v>2.287421951850996E-3</v>
      </c>
    </row>
    <row r="111" spans="2:16">
      <c r="B111" s="86" t="s">
        <v>1597</v>
      </c>
      <c r="C111" s="87" t="s">
        <v>1598</v>
      </c>
      <c r="D111" s="87" t="s">
        <v>230</v>
      </c>
      <c r="E111" s="87"/>
      <c r="F111" s="97">
        <v>37712</v>
      </c>
      <c r="G111" s="90"/>
      <c r="H111" s="88" t="s">
        <v>131</v>
      </c>
      <c r="I111" s="89">
        <v>0</v>
      </c>
      <c r="J111" s="89">
        <v>-3.9999999999999996E-4</v>
      </c>
      <c r="K111" s="90">
        <v>860500</v>
      </c>
      <c r="L111" s="98">
        <v>136.59887507263221</v>
      </c>
      <c r="M111" s="90">
        <v>1175.4333200000001</v>
      </c>
      <c r="N111" s="91"/>
      <c r="O111" s="91">
        <f t="shared" si="1"/>
        <v>1.5056669766174589E-3</v>
      </c>
      <c r="P111" s="91">
        <f>M111/'סכום נכסי הקרן'!$C$42</f>
        <v>5.9674816845772544E-4</v>
      </c>
    </row>
    <row r="112" spans="2:16">
      <c r="B112" s="86" t="s">
        <v>1599</v>
      </c>
      <c r="C112" s="87" t="s">
        <v>1600</v>
      </c>
      <c r="D112" s="87" t="s">
        <v>230</v>
      </c>
      <c r="E112" s="87"/>
      <c r="F112" s="97">
        <v>37745</v>
      </c>
      <c r="G112" s="90">
        <v>0.09</v>
      </c>
      <c r="H112" s="88" t="s">
        <v>131</v>
      </c>
      <c r="I112" s="89">
        <v>5.5E-2</v>
      </c>
      <c r="J112" s="89">
        <v>-4.0000000000000002E-4</v>
      </c>
      <c r="K112" s="90">
        <v>500000</v>
      </c>
      <c r="L112" s="98">
        <v>136.33590000000001</v>
      </c>
      <c r="M112" s="90">
        <v>681.67949999999996</v>
      </c>
      <c r="N112" s="91"/>
      <c r="O112" s="91">
        <f t="shared" si="1"/>
        <v>8.731948417006767E-4</v>
      </c>
      <c r="P112" s="91">
        <f>M112/'סכום נכסי הקרן'!$C$42</f>
        <v>3.4607747302941693E-4</v>
      </c>
    </row>
    <row r="113" spans="2:16">
      <c r="B113" s="86" t="s">
        <v>1601</v>
      </c>
      <c r="C113" s="87" t="s">
        <v>1602</v>
      </c>
      <c r="D113" s="87" t="s">
        <v>230</v>
      </c>
      <c r="E113" s="87"/>
      <c r="F113" s="97">
        <v>37773</v>
      </c>
      <c r="G113" s="90">
        <v>0.16999999999999998</v>
      </c>
      <c r="H113" s="88" t="s">
        <v>131</v>
      </c>
      <c r="I113" s="89">
        <v>5.5E-2</v>
      </c>
      <c r="J113" s="89">
        <v>-4.0000000000000002E-4</v>
      </c>
      <c r="K113" s="90">
        <v>600000</v>
      </c>
      <c r="L113" s="98">
        <v>136.60740166666668</v>
      </c>
      <c r="M113" s="90">
        <v>819.64440999999999</v>
      </c>
      <c r="N113" s="91"/>
      <c r="O113" s="91">
        <f t="shared" si="1"/>
        <v>1.0499204843930244E-3</v>
      </c>
      <c r="P113" s="91">
        <f>M113/'סכום נכסי הקרן'!$C$42</f>
        <v>4.1611998922585672E-4</v>
      </c>
    </row>
    <row r="114" spans="2:16">
      <c r="B114" s="86" t="s">
        <v>1603</v>
      </c>
      <c r="C114" s="87" t="s">
        <v>1604</v>
      </c>
      <c r="D114" s="87" t="s">
        <v>230</v>
      </c>
      <c r="E114" s="87"/>
      <c r="F114" s="97">
        <v>37803</v>
      </c>
      <c r="G114" s="90">
        <v>0.25</v>
      </c>
      <c r="H114" s="88" t="s">
        <v>131</v>
      </c>
      <c r="I114" s="89">
        <v>5.5E-2</v>
      </c>
      <c r="J114" s="89">
        <v>-3.0000000000000003E-4</v>
      </c>
      <c r="K114" s="90">
        <v>628700</v>
      </c>
      <c r="L114" s="98">
        <v>137.28192619691424</v>
      </c>
      <c r="M114" s="90">
        <v>863.09146999999996</v>
      </c>
      <c r="N114" s="91"/>
      <c r="O114" s="91">
        <f t="shared" si="1"/>
        <v>1.1055738356806305E-3</v>
      </c>
      <c r="P114" s="91">
        <f>M114/'סכום נכסי הקרן'!$C$42</f>
        <v>4.3817734717098699E-4</v>
      </c>
    </row>
    <row r="115" spans="2:16">
      <c r="B115" s="86" t="s">
        <v>1605</v>
      </c>
      <c r="C115" s="87" t="s">
        <v>1606</v>
      </c>
      <c r="D115" s="87" t="s">
        <v>230</v>
      </c>
      <c r="E115" s="87"/>
      <c r="F115" s="97">
        <v>37834</v>
      </c>
      <c r="G115" s="90">
        <v>0.33999999999999997</v>
      </c>
      <c r="H115" s="88" t="s">
        <v>131</v>
      </c>
      <c r="I115" s="89">
        <v>5.5E-2</v>
      </c>
      <c r="J115" s="89">
        <v>2.6999999999999997E-3</v>
      </c>
      <c r="K115" s="90">
        <v>700000</v>
      </c>
      <c r="L115" s="98">
        <v>137.96529285714286</v>
      </c>
      <c r="M115" s="90">
        <v>965.75705000000005</v>
      </c>
      <c r="N115" s="91"/>
      <c r="O115" s="91">
        <f t="shared" si="1"/>
        <v>1.2370829317825498E-3</v>
      </c>
      <c r="P115" s="91">
        <f>M115/'סכום נכסי הקרן'!$C$42</f>
        <v>4.9029897396700992E-4</v>
      </c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107" t="s">
        <v>110</v>
      </c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107" t="s">
        <v>200</v>
      </c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107" t="s">
        <v>208</v>
      </c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</sheetData>
  <sheetProtection sheet="1" objects="1" scenarios="1"/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1.285156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144</v>
      </c>
      <c r="C1" s="46" t="s" vm="1">
        <v>225</v>
      </c>
    </row>
    <row r="2" spans="2:19">
      <c r="B2" s="46" t="s">
        <v>143</v>
      </c>
      <c r="C2" s="46" t="s">
        <v>226</v>
      </c>
    </row>
    <row r="3" spans="2:19">
      <c r="B3" s="46" t="s">
        <v>145</v>
      </c>
      <c r="C3" s="46" t="s">
        <v>227</v>
      </c>
    </row>
    <row r="4" spans="2:19">
      <c r="B4" s="46" t="s">
        <v>146</v>
      </c>
      <c r="C4" s="46">
        <v>414</v>
      </c>
    </row>
    <row r="6" spans="2:19" ht="26.25" customHeight="1">
      <c r="B6" s="145" t="s">
        <v>172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7"/>
    </row>
    <row r="7" spans="2:19" ht="26.25" customHeight="1">
      <c r="B7" s="145" t="s">
        <v>88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7"/>
    </row>
    <row r="8" spans="2:19" s="3" customFormat="1" ht="63">
      <c r="B8" s="21" t="s">
        <v>114</v>
      </c>
      <c r="C8" s="29" t="s">
        <v>44</v>
      </c>
      <c r="D8" s="29" t="s">
        <v>116</v>
      </c>
      <c r="E8" s="29" t="s">
        <v>115</v>
      </c>
      <c r="F8" s="29" t="s">
        <v>64</v>
      </c>
      <c r="G8" s="29" t="s">
        <v>14</v>
      </c>
      <c r="H8" s="29" t="s">
        <v>65</v>
      </c>
      <c r="I8" s="29" t="s">
        <v>102</v>
      </c>
      <c r="J8" s="29" t="s">
        <v>17</v>
      </c>
      <c r="K8" s="29" t="s">
        <v>101</v>
      </c>
      <c r="L8" s="29" t="s">
        <v>16</v>
      </c>
      <c r="M8" s="58" t="s">
        <v>18</v>
      </c>
      <c r="N8" s="29" t="s">
        <v>202</v>
      </c>
      <c r="O8" s="29" t="s">
        <v>201</v>
      </c>
      <c r="P8" s="29" t="s">
        <v>109</v>
      </c>
      <c r="Q8" s="29" t="s">
        <v>58</v>
      </c>
      <c r="R8" s="29" t="s">
        <v>147</v>
      </c>
      <c r="S8" s="30" t="s">
        <v>149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209</v>
      </c>
      <c r="O9" s="31"/>
      <c r="P9" s="31" t="s">
        <v>205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19" t="s">
        <v>150</v>
      </c>
    </row>
    <row r="11" spans="2:19" s="4" customFormat="1" ht="18" customHeight="1">
      <c r="B11" s="104" t="s">
        <v>2683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105">
        <v>0</v>
      </c>
      <c r="Q11" s="87"/>
      <c r="R11" s="106">
        <v>0</v>
      </c>
      <c r="S11" s="106">
        <v>0</v>
      </c>
    </row>
    <row r="12" spans="2:19" ht="20.25" customHeight="1">
      <c r="B12" s="107" t="s">
        <v>217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2:19">
      <c r="B13" s="107" t="s">
        <v>110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2:19">
      <c r="B14" s="107" t="s">
        <v>200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2:19">
      <c r="B15" s="107" t="s">
        <v>208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2:19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2:19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2:19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2:19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2:19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2:19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2:19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2:19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2:19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2:19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2:19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2:19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2:19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2:19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2:19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2:19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19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2:19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</row>
    <row r="112" spans="2:19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</row>
    <row r="113" spans="2:19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</row>
    <row r="114" spans="2:19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</row>
    <row r="115" spans="2:19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2:19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2:19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2:19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2:19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spans="2:19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spans="2:19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spans="2:19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2:19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</row>
    <row r="129" spans="2:19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2:19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</row>
    <row r="131" spans="2:19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2:19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</row>
    <row r="133" spans="2:19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34" spans="2:19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</row>
    <row r="135" spans="2:19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</row>
    <row r="136" spans="2:19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1.28515625" style="2" bestFit="1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42578125" style="1" bestFit="1" customWidth="1"/>
    <col min="16" max="16" width="10.140625" style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144</v>
      </c>
      <c r="C1" s="46" t="s" vm="1">
        <v>225</v>
      </c>
    </row>
    <row r="2" spans="2:30">
      <c r="B2" s="46" t="s">
        <v>143</v>
      </c>
      <c r="C2" s="46" t="s">
        <v>226</v>
      </c>
    </row>
    <row r="3" spans="2:30">
      <c r="B3" s="46" t="s">
        <v>145</v>
      </c>
      <c r="C3" s="46" t="s">
        <v>227</v>
      </c>
    </row>
    <row r="4" spans="2:30">
      <c r="B4" s="46" t="s">
        <v>146</v>
      </c>
      <c r="C4" s="46">
        <v>414</v>
      </c>
    </row>
    <row r="6" spans="2:30" ht="26.25" customHeight="1">
      <c r="B6" s="145" t="s">
        <v>172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7"/>
    </row>
    <row r="7" spans="2:30" ht="26.25" customHeight="1">
      <c r="B7" s="145" t="s">
        <v>89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7"/>
    </row>
    <row r="8" spans="2:30" s="3" customFormat="1" ht="63">
      <c r="B8" s="21" t="s">
        <v>114</v>
      </c>
      <c r="C8" s="29" t="s">
        <v>44</v>
      </c>
      <c r="D8" s="29" t="s">
        <v>116</v>
      </c>
      <c r="E8" s="29" t="s">
        <v>115</v>
      </c>
      <c r="F8" s="29" t="s">
        <v>64</v>
      </c>
      <c r="G8" s="29" t="s">
        <v>14</v>
      </c>
      <c r="H8" s="29" t="s">
        <v>65</v>
      </c>
      <c r="I8" s="29" t="s">
        <v>102</v>
      </c>
      <c r="J8" s="29" t="s">
        <v>17</v>
      </c>
      <c r="K8" s="29" t="s">
        <v>101</v>
      </c>
      <c r="L8" s="29" t="s">
        <v>16</v>
      </c>
      <c r="M8" s="58" t="s">
        <v>18</v>
      </c>
      <c r="N8" s="58" t="s">
        <v>202</v>
      </c>
      <c r="O8" s="29" t="s">
        <v>201</v>
      </c>
      <c r="P8" s="29" t="s">
        <v>109</v>
      </c>
      <c r="Q8" s="29" t="s">
        <v>58</v>
      </c>
      <c r="R8" s="29" t="s">
        <v>147</v>
      </c>
      <c r="S8" s="30" t="s">
        <v>149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209</v>
      </c>
      <c r="O9" s="31"/>
      <c r="P9" s="31" t="s">
        <v>205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19" t="s">
        <v>150</v>
      </c>
      <c r="AA10" s="1"/>
    </row>
    <row r="11" spans="2:30" s="4" customFormat="1" ht="18" customHeight="1">
      <c r="B11" s="114" t="s">
        <v>52</v>
      </c>
      <c r="C11" s="87"/>
      <c r="D11" s="88"/>
      <c r="E11" s="87"/>
      <c r="F11" s="88"/>
      <c r="G11" s="87"/>
      <c r="H11" s="87"/>
      <c r="I11" s="97"/>
      <c r="J11" s="98">
        <v>6.1683579932417612</v>
      </c>
      <c r="K11" s="88"/>
      <c r="L11" s="89"/>
      <c r="M11" s="91">
        <v>3.5141744039487277E-2</v>
      </c>
      <c r="N11" s="90"/>
      <c r="O11" s="98"/>
      <c r="P11" s="90">
        <v>11390.87125358</v>
      </c>
      <c r="Q11" s="91"/>
      <c r="R11" s="91">
        <f>IFERROR(P11/$P$11,0)</f>
        <v>1</v>
      </c>
      <c r="S11" s="91">
        <f>P11/'סכום נכסי הקרן'!$C$42</f>
        <v>5.7829580309256678E-3</v>
      </c>
      <c r="AA11" s="1"/>
      <c r="AD11" s="1"/>
    </row>
    <row r="12" spans="2:30" ht="17.25" customHeight="1">
      <c r="B12" s="115" t="s">
        <v>195</v>
      </c>
      <c r="C12" s="87"/>
      <c r="D12" s="88"/>
      <c r="E12" s="87"/>
      <c r="F12" s="88"/>
      <c r="G12" s="87"/>
      <c r="H12" s="87"/>
      <c r="I12" s="97"/>
      <c r="J12" s="98">
        <v>6.1344637124296773</v>
      </c>
      <c r="K12" s="88"/>
      <c r="L12" s="89"/>
      <c r="M12" s="91">
        <v>3.5002139980966823E-2</v>
      </c>
      <c r="N12" s="90"/>
      <c r="O12" s="98"/>
      <c r="P12" s="90">
        <v>11328.450637636997</v>
      </c>
      <c r="Q12" s="91"/>
      <c r="R12" s="91">
        <f t="shared" ref="R12:R35" si="0">IFERROR(P12/$P$11,0)</f>
        <v>0.99452011926450445</v>
      </c>
      <c r="S12" s="91">
        <f>P12/'סכום נכסי הקרן'!$C$42</f>
        <v>5.7512681106178191E-3</v>
      </c>
    </row>
    <row r="13" spans="2:30">
      <c r="B13" s="116" t="s">
        <v>59</v>
      </c>
      <c r="C13" s="80"/>
      <c r="D13" s="81"/>
      <c r="E13" s="80"/>
      <c r="F13" s="81"/>
      <c r="G13" s="80"/>
      <c r="H13" s="80"/>
      <c r="I13" s="99"/>
      <c r="J13" s="100">
        <v>7.2560894341652293</v>
      </c>
      <c r="K13" s="81"/>
      <c r="L13" s="82"/>
      <c r="M13" s="84">
        <v>2.7401691629647503E-2</v>
      </c>
      <c r="N13" s="83"/>
      <c r="O13" s="100"/>
      <c r="P13" s="83">
        <v>8535.0379227389985</v>
      </c>
      <c r="Q13" s="84"/>
      <c r="R13" s="84">
        <f t="shared" si="0"/>
        <v>0.74928754199171099</v>
      </c>
      <c r="S13" s="84">
        <f>P13/'סכום נכסי הקרן'!$C$42</f>
        <v>4.3330984084335184E-3</v>
      </c>
    </row>
    <row r="14" spans="2:30">
      <c r="B14" s="117" t="s">
        <v>1607</v>
      </c>
      <c r="C14" s="87" t="s">
        <v>1608</v>
      </c>
      <c r="D14" s="88" t="s">
        <v>1609</v>
      </c>
      <c r="E14" s="87" t="s">
        <v>265</v>
      </c>
      <c r="F14" s="88" t="s">
        <v>127</v>
      </c>
      <c r="G14" s="87" t="s">
        <v>249</v>
      </c>
      <c r="H14" s="87" t="s">
        <v>250</v>
      </c>
      <c r="I14" s="97">
        <v>39076</v>
      </c>
      <c r="J14" s="98">
        <v>6.2400000000018867</v>
      </c>
      <c r="K14" s="88" t="s">
        <v>131</v>
      </c>
      <c r="L14" s="89">
        <v>4.9000000000000002E-2</v>
      </c>
      <c r="M14" s="91">
        <v>2.7300000000006514E-2</v>
      </c>
      <c r="N14" s="90">
        <v>1429422.3440980003</v>
      </c>
      <c r="O14" s="98">
        <v>151.36000000000001</v>
      </c>
      <c r="P14" s="90">
        <v>2163.5736329830002</v>
      </c>
      <c r="Q14" s="91">
        <v>8.8417785656315362E-4</v>
      </c>
      <c r="R14" s="91">
        <f t="shared" si="0"/>
        <v>0.18993925792138311</v>
      </c>
      <c r="S14" s="91">
        <f>P14/'סכום נכסי הקרן'!$C$42</f>
        <v>1.0984107569845241E-3</v>
      </c>
    </row>
    <row r="15" spans="2:30">
      <c r="B15" s="117" t="s">
        <v>1610</v>
      </c>
      <c r="C15" s="87" t="s">
        <v>1611</v>
      </c>
      <c r="D15" s="88" t="s">
        <v>1609</v>
      </c>
      <c r="E15" s="87" t="s">
        <v>265</v>
      </c>
      <c r="F15" s="88" t="s">
        <v>127</v>
      </c>
      <c r="G15" s="87" t="s">
        <v>249</v>
      </c>
      <c r="H15" s="87" t="s">
        <v>250</v>
      </c>
      <c r="I15" s="97">
        <v>40738</v>
      </c>
      <c r="J15" s="98">
        <v>9.990000000000995</v>
      </c>
      <c r="K15" s="88" t="s">
        <v>131</v>
      </c>
      <c r="L15" s="89">
        <v>4.0999999999999995E-2</v>
      </c>
      <c r="M15" s="91">
        <v>2.5400000000001022E-2</v>
      </c>
      <c r="N15" s="90">
        <v>2917510.395668</v>
      </c>
      <c r="O15" s="98">
        <v>134.4</v>
      </c>
      <c r="P15" s="90">
        <v>3921.1340856900001</v>
      </c>
      <c r="Q15" s="91">
        <v>7.7253647854617989E-4</v>
      </c>
      <c r="R15" s="91">
        <f t="shared" si="0"/>
        <v>0.34423478225668114</v>
      </c>
      <c r="S15" s="91">
        <f>P15/'סכום נכסי הקרן'!$C$42</f>
        <v>1.9906952985752229E-3</v>
      </c>
    </row>
    <row r="16" spans="2:30">
      <c r="B16" s="117" t="s">
        <v>1612</v>
      </c>
      <c r="C16" s="87" t="s">
        <v>1613</v>
      </c>
      <c r="D16" s="88" t="s">
        <v>1609</v>
      </c>
      <c r="E16" s="87" t="s">
        <v>1614</v>
      </c>
      <c r="F16" s="88" t="s">
        <v>506</v>
      </c>
      <c r="G16" s="87" t="s">
        <v>255</v>
      </c>
      <c r="H16" s="87" t="s">
        <v>129</v>
      </c>
      <c r="I16" s="97">
        <v>42795</v>
      </c>
      <c r="J16" s="98">
        <v>5.5399999999994582</v>
      </c>
      <c r="K16" s="88" t="s">
        <v>131</v>
      </c>
      <c r="L16" s="89">
        <v>2.1400000000000002E-2</v>
      </c>
      <c r="M16" s="91">
        <v>1.990000000000252E-2</v>
      </c>
      <c r="N16" s="90">
        <v>959803.32386799995</v>
      </c>
      <c r="O16" s="98">
        <v>111.56</v>
      </c>
      <c r="P16" s="90">
        <v>1070.7566103270001</v>
      </c>
      <c r="Q16" s="91">
        <v>2.2562909999466019E-3</v>
      </c>
      <c r="R16" s="91">
        <f t="shared" si="0"/>
        <v>9.4001291603614201E-2</v>
      </c>
      <c r="S16" s="91">
        <f>P16/'סכום נכסי הקרן'!$C$42</f>
        <v>5.4360552419650625E-4</v>
      </c>
    </row>
    <row r="17" spans="2:19">
      <c r="B17" s="117" t="s">
        <v>1615</v>
      </c>
      <c r="C17" s="87" t="s">
        <v>1616</v>
      </c>
      <c r="D17" s="88" t="s">
        <v>1609</v>
      </c>
      <c r="E17" s="87" t="s">
        <v>259</v>
      </c>
      <c r="F17" s="88" t="s">
        <v>254</v>
      </c>
      <c r="G17" s="87" t="s">
        <v>291</v>
      </c>
      <c r="H17" s="87" t="s">
        <v>250</v>
      </c>
      <c r="I17" s="97">
        <v>36489</v>
      </c>
      <c r="J17" s="98">
        <v>3.3400000012656097</v>
      </c>
      <c r="K17" s="88" t="s">
        <v>131</v>
      </c>
      <c r="L17" s="89">
        <v>6.0499999999999998E-2</v>
      </c>
      <c r="M17" s="91">
        <v>1.5900000004611968E-2</v>
      </c>
      <c r="N17" s="90">
        <v>551.07120099999997</v>
      </c>
      <c r="O17" s="98">
        <v>169.19</v>
      </c>
      <c r="P17" s="90">
        <v>0.93235732299999985</v>
      </c>
      <c r="Q17" s="91"/>
      <c r="R17" s="91">
        <f t="shared" si="0"/>
        <v>8.185127390558227E-5</v>
      </c>
      <c r="S17" s="91">
        <f>P17/'סכום נכסי הקרן'!$C$42</f>
        <v>4.7334248177378353E-7</v>
      </c>
    </row>
    <row r="18" spans="2:19">
      <c r="B18" s="117" t="s">
        <v>1617</v>
      </c>
      <c r="C18" s="87" t="s">
        <v>1618</v>
      </c>
      <c r="D18" s="88" t="s">
        <v>1609</v>
      </c>
      <c r="E18" s="87" t="s">
        <v>288</v>
      </c>
      <c r="F18" s="88" t="s">
        <v>127</v>
      </c>
      <c r="G18" s="87" t="s">
        <v>282</v>
      </c>
      <c r="H18" s="87" t="s">
        <v>129</v>
      </c>
      <c r="I18" s="97">
        <v>39084</v>
      </c>
      <c r="J18" s="98">
        <v>1.9299999999972202</v>
      </c>
      <c r="K18" s="88" t="s">
        <v>131</v>
      </c>
      <c r="L18" s="89">
        <v>5.5999999999999994E-2</v>
      </c>
      <c r="M18" s="91">
        <v>2.4199999999952961E-2</v>
      </c>
      <c r="N18" s="90">
        <v>296954.79972300003</v>
      </c>
      <c r="O18" s="98">
        <v>141.75</v>
      </c>
      <c r="P18" s="90">
        <v>420.93340716900002</v>
      </c>
      <c r="Q18" s="91">
        <v>6.1507853726493081E-4</v>
      </c>
      <c r="R18" s="91">
        <f t="shared" si="0"/>
        <v>3.695357429632138E-2</v>
      </c>
      <c r="S18" s="91">
        <f>P18/'סכום נכסי הקרן'!$C$42</f>
        <v>2.1370096924832008E-4</v>
      </c>
    </row>
    <row r="19" spans="2:19">
      <c r="B19" s="117" t="s">
        <v>1619</v>
      </c>
      <c r="C19" s="87" t="s">
        <v>1620</v>
      </c>
      <c r="D19" s="88" t="s">
        <v>1609</v>
      </c>
      <c r="E19" s="87" t="s">
        <v>1621</v>
      </c>
      <c r="F19" s="88" t="s">
        <v>254</v>
      </c>
      <c r="G19" s="87" t="s">
        <v>368</v>
      </c>
      <c r="H19" s="87" t="s">
        <v>129</v>
      </c>
      <c r="I19" s="97">
        <v>44381</v>
      </c>
      <c r="J19" s="98">
        <v>3.2199999999964279</v>
      </c>
      <c r="K19" s="88" t="s">
        <v>131</v>
      </c>
      <c r="L19" s="89">
        <v>8.5000000000000006E-3</v>
      </c>
      <c r="M19" s="91">
        <v>5.049999999995039E-2</v>
      </c>
      <c r="N19" s="90">
        <v>800393.9</v>
      </c>
      <c r="O19" s="98">
        <v>94.44</v>
      </c>
      <c r="P19" s="90">
        <v>755.89202813500003</v>
      </c>
      <c r="Q19" s="91">
        <v>2.5012309375000001E-3</v>
      </c>
      <c r="R19" s="91">
        <f t="shared" si="0"/>
        <v>6.6359456735799127E-2</v>
      </c>
      <c r="S19" s="91">
        <f>P19/'סכום נכסי הקרן'!$C$42</f>
        <v>3.8375395325815397E-4</v>
      </c>
    </row>
    <row r="20" spans="2:19">
      <c r="B20" s="117" t="s">
        <v>1622</v>
      </c>
      <c r="C20" s="87" t="s">
        <v>1623</v>
      </c>
      <c r="D20" s="118" t="s">
        <v>26</v>
      </c>
      <c r="E20" s="87" t="s">
        <v>1624</v>
      </c>
      <c r="F20" s="88" t="s">
        <v>425</v>
      </c>
      <c r="G20" s="87" t="s">
        <v>483</v>
      </c>
      <c r="H20" s="87"/>
      <c r="I20" s="97">
        <v>39104</v>
      </c>
      <c r="J20" s="98">
        <v>0.3800000000021802</v>
      </c>
      <c r="K20" s="88" t="s">
        <v>131</v>
      </c>
      <c r="L20" s="89">
        <v>5.5999999999999994E-2</v>
      </c>
      <c r="M20" s="91">
        <v>0</v>
      </c>
      <c r="N20" s="90">
        <v>339120.16475700005</v>
      </c>
      <c r="O20" s="98">
        <v>59.511901999999999</v>
      </c>
      <c r="P20" s="90">
        <v>201.81580111199997</v>
      </c>
      <c r="Q20" s="91">
        <v>9.0195932150807941E-4</v>
      </c>
      <c r="R20" s="91">
        <f t="shared" si="0"/>
        <v>1.7717327904006635E-2</v>
      </c>
      <c r="S20" s="91">
        <f>P20/'סכום נכסי הקרן'!$C$42</f>
        <v>1.024585636890186E-4</v>
      </c>
    </row>
    <row r="21" spans="2:19">
      <c r="B21" s="119"/>
      <c r="C21" s="87"/>
      <c r="D21" s="87"/>
      <c r="E21" s="87"/>
      <c r="F21" s="87"/>
      <c r="G21" s="87"/>
      <c r="H21" s="87"/>
      <c r="I21" s="87"/>
      <c r="J21" s="98"/>
      <c r="K21" s="87"/>
      <c r="L21" s="87"/>
      <c r="M21" s="91"/>
      <c r="N21" s="90"/>
      <c r="O21" s="98"/>
      <c r="P21" s="87"/>
      <c r="Q21" s="87"/>
      <c r="R21" s="91"/>
      <c r="S21" s="87"/>
    </row>
    <row r="22" spans="2:19">
      <c r="B22" s="116" t="s">
        <v>60</v>
      </c>
      <c r="C22" s="80"/>
      <c r="D22" s="81"/>
      <c r="E22" s="80"/>
      <c r="F22" s="81"/>
      <c r="G22" s="80"/>
      <c r="H22" s="80"/>
      <c r="I22" s="99"/>
      <c r="J22" s="100">
        <v>2.7077780008655279</v>
      </c>
      <c r="K22" s="81"/>
      <c r="L22" s="82"/>
      <c r="M22" s="84">
        <v>5.7674276655822629E-2</v>
      </c>
      <c r="N22" s="83"/>
      <c r="O22" s="100"/>
      <c r="P22" s="83">
        <v>2791.6407680709999</v>
      </c>
      <c r="Q22" s="84"/>
      <c r="R22" s="84">
        <f t="shared" si="0"/>
        <v>0.24507701877445276</v>
      </c>
      <c r="S22" s="84">
        <f>P22/'סכום נכסי הקרן'!$C$42</f>
        <v>1.4172701139170422E-3</v>
      </c>
    </row>
    <row r="23" spans="2:19">
      <c r="B23" s="117" t="s">
        <v>1625</v>
      </c>
      <c r="C23" s="87" t="s">
        <v>1626</v>
      </c>
      <c r="D23" s="88" t="s">
        <v>1609</v>
      </c>
      <c r="E23" s="87" t="s">
        <v>1614</v>
      </c>
      <c r="F23" s="88" t="s">
        <v>506</v>
      </c>
      <c r="G23" s="87" t="s">
        <v>255</v>
      </c>
      <c r="H23" s="87" t="s">
        <v>129</v>
      </c>
      <c r="I23" s="97">
        <v>42795</v>
      </c>
      <c r="J23" s="98">
        <v>5.0399999999845218</v>
      </c>
      <c r="K23" s="88" t="s">
        <v>131</v>
      </c>
      <c r="L23" s="89">
        <v>3.7400000000000003E-2</v>
      </c>
      <c r="M23" s="91">
        <v>5.3999999999872185E-2</v>
      </c>
      <c r="N23" s="90">
        <v>304601.86989899998</v>
      </c>
      <c r="O23" s="98">
        <v>92.48</v>
      </c>
      <c r="P23" s="90">
        <v>281.69581608400006</v>
      </c>
      <c r="Q23" s="91">
        <v>4.4878842139434112E-4</v>
      </c>
      <c r="R23" s="91">
        <f t="shared" si="0"/>
        <v>2.4729962248977819E-2</v>
      </c>
      <c r="S23" s="91">
        <f>P23/'סכום נכסי הקרן'!$C$42</f>
        <v>1.4301233379221488E-4</v>
      </c>
    </row>
    <row r="24" spans="2:19">
      <c r="B24" s="117" t="s">
        <v>1627</v>
      </c>
      <c r="C24" s="87" t="s">
        <v>1628</v>
      </c>
      <c r="D24" s="88" t="s">
        <v>1609</v>
      </c>
      <c r="E24" s="87" t="s">
        <v>1614</v>
      </c>
      <c r="F24" s="88" t="s">
        <v>506</v>
      </c>
      <c r="G24" s="87" t="s">
        <v>255</v>
      </c>
      <c r="H24" s="87" t="s">
        <v>129</v>
      </c>
      <c r="I24" s="97">
        <v>42795</v>
      </c>
      <c r="J24" s="98">
        <v>1.9000000000003008</v>
      </c>
      <c r="K24" s="88" t="s">
        <v>131</v>
      </c>
      <c r="L24" s="89">
        <v>2.5000000000000001E-2</v>
      </c>
      <c r="M24" s="91">
        <v>4.8899999999994288E-2</v>
      </c>
      <c r="N24" s="90">
        <v>694294.201749</v>
      </c>
      <c r="O24" s="98">
        <v>95.82</v>
      </c>
      <c r="P24" s="90">
        <v>665.27271184200004</v>
      </c>
      <c r="Q24" s="91">
        <v>1.7015115436489403E-3</v>
      </c>
      <c r="R24" s="91">
        <f t="shared" si="0"/>
        <v>5.8404023452807756E-2</v>
      </c>
      <c r="S24" s="91">
        <f>P24/'סכום נכסי הקרן'!$C$42</f>
        <v>3.3774801646478566E-4</v>
      </c>
    </row>
    <row r="25" spans="2:19">
      <c r="B25" s="117" t="s">
        <v>1629</v>
      </c>
      <c r="C25" s="87" t="s">
        <v>1630</v>
      </c>
      <c r="D25" s="88" t="s">
        <v>1609</v>
      </c>
      <c r="E25" s="87" t="s">
        <v>1631</v>
      </c>
      <c r="F25" s="88" t="s">
        <v>271</v>
      </c>
      <c r="G25" s="87" t="s">
        <v>300</v>
      </c>
      <c r="H25" s="87" t="s">
        <v>129</v>
      </c>
      <c r="I25" s="97">
        <v>42598</v>
      </c>
      <c r="J25" s="98">
        <v>2.7300000000004889</v>
      </c>
      <c r="K25" s="88" t="s">
        <v>131</v>
      </c>
      <c r="L25" s="89">
        <v>3.1E-2</v>
      </c>
      <c r="M25" s="91">
        <v>5.4000000000002511E-2</v>
      </c>
      <c r="N25" s="90">
        <v>846733.4264</v>
      </c>
      <c r="O25" s="98">
        <v>94.2</v>
      </c>
      <c r="P25" s="90">
        <v>797.62288765699998</v>
      </c>
      <c r="Q25" s="91">
        <v>1.1150445387267277E-3</v>
      </c>
      <c r="R25" s="91">
        <f t="shared" si="0"/>
        <v>7.0022992087310054E-2</v>
      </c>
      <c r="S25" s="91">
        <f>P25/'סכום נכסי הקרן'!$C$42</f>
        <v>4.0494002444075417E-4</v>
      </c>
    </row>
    <row r="26" spans="2:19">
      <c r="B26" s="117" t="s">
        <v>1632</v>
      </c>
      <c r="C26" s="87" t="s">
        <v>1633</v>
      </c>
      <c r="D26" s="88" t="s">
        <v>1609</v>
      </c>
      <c r="E26" s="87" t="s">
        <v>623</v>
      </c>
      <c r="F26" s="88" t="s">
        <v>495</v>
      </c>
      <c r="G26" s="87" t="s">
        <v>365</v>
      </c>
      <c r="H26" s="87" t="s">
        <v>250</v>
      </c>
      <c r="I26" s="97">
        <v>44007</v>
      </c>
      <c r="J26" s="98">
        <v>3.5899999999997583</v>
      </c>
      <c r="K26" s="88" t="s">
        <v>131</v>
      </c>
      <c r="L26" s="89">
        <v>3.3500000000000002E-2</v>
      </c>
      <c r="M26" s="91">
        <v>7.3600000000010463E-2</v>
      </c>
      <c r="N26" s="90">
        <v>566710.06378199998</v>
      </c>
      <c r="O26" s="98">
        <v>87.75</v>
      </c>
      <c r="P26" s="90">
        <v>497.28807466799998</v>
      </c>
      <c r="Q26" s="91">
        <v>6.2967784864666665E-4</v>
      </c>
      <c r="R26" s="91">
        <f t="shared" si="0"/>
        <v>4.3656719806372042E-2</v>
      </c>
      <c r="S26" s="91">
        <f>P26/'סכום נכסי הקרן'!$C$42</f>
        <v>2.5246497840813087E-4</v>
      </c>
    </row>
    <row r="27" spans="2:19">
      <c r="B27" s="117" t="s">
        <v>1634</v>
      </c>
      <c r="C27" s="87" t="s">
        <v>1635</v>
      </c>
      <c r="D27" s="88" t="s">
        <v>1609</v>
      </c>
      <c r="E27" s="87" t="s">
        <v>1636</v>
      </c>
      <c r="F27" s="88" t="s">
        <v>271</v>
      </c>
      <c r="G27" s="87" t="s">
        <v>412</v>
      </c>
      <c r="H27" s="87" t="s">
        <v>250</v>
      </c>
      <c r="I27" s="97">
        <v>43310</v>
      </c>
      <c r="J27" s="98">
        <v>1.659999999999636</v>
      </c>
      <c r="K27" s="88" t="s">
        <v>131</v>
      </c>
      <c r="L27" s="89">
        <v>3.5499999999999997E-2</v>
      </c>
      <c r="M27" s="91">
        <v>6.1099999999959971E-2</v>
      </c>
      <c r="N27" s="90">
        <v>567290.55599999998</v>
      </c>
      <c r="O27" s="98">
        <v>96.91</v>
      </c>
      <c r="P27" s="90">
        <v>549.76127782000003</v>
      </c>
      <c r="Q27" s="91">
        <v>2.1104559374999997E-3</v>
      </c>
      <c r="R27" s="91">
        <f t="shared" si="0"/>
        <v>4.8263321178985089E-2</v>
      </c>
      <c r="S27" s="91">
        <f>P27/'סכום נכסי הקרן'!$C$42</f>
        <v>2.7910476081115666E-4</v>
      </c>
    </row>
    <row r="28" spans="2:19">
      <c r="B28" s="119"/>
      <c r="C28" s="87"/>
      <c r="D28" s="87"/>
      <c r="E28" s="87"/>
      <c r="F28" s="87"/>
      <c r="G28" s="87"/>
      <c r="H28" s="87"/>
      <c r="I28" s="87"/>
      <c r="J28" s="98"/>
      <c r="K28" s="87"/>
      <c r="L28" s="87"/>
      <c r="M28" s="91"/>
      <c r="N28" s="90"/>
      <c r="O28" s="98"/>
      <c r="P28" s="87"/>
      <c r="Q28" s="87"/>
      <c r="R28" s="91"/>
      <c r="S28" s="87"/>
    </row>
    <row r="29" spans="2:19">
      <c r="B29" s="116" t="s">
        <v>46</v>
      </c>
      <c r="C29" s="80"/>
      <c r="D29" s="81"/>
      <c r="E29" s="80"/>
      <c r="F29" s="81"/>
      <c r="G29" s="80"/>
      <c r="H29" s="80"/>
      <c r="I29" s="99"/>
      <c r="J29" s="100">
        <v>2.1600000003837585</v>
      </c>
      <c r="K29" s="81"/>
      <c r="L29" s="82"/>
      <c r="M29" s="84">
        <v>5.9699999998927736E-2</v>
      </c>
      <c r="N29" s="83"/>
      <c r="O29" s="100"/>
      <c r="P29" s="83">
        <v>1.7719468270000001</v>
      </c>
      <c r="Q29" s="84"/>
      <c r="R29" s="84">
        <f t="shared" si="0"/>
        <v>1.5555849834077447E-4</v>
      </c>
      <c r="S29" s="84">
        <f>P29/'סכום נכסי הקרן'!$C$42</f>
        <v>8.9958826725851883E-7</v>
      </c>
    </row>
    <row r="30" spans="2:19">
      <c r="B30" s="117" t="s">
        <v>1637</v>
      </c>
      <c r="C30" s="87" t="s">
        <v>1638</v>
      </c>
      <c r="D30" s="88" t="s">
        <v>1609</v>
      </c>
      <c r="E30" s="87" t="s">
        <v>1639</v>
      </c>
      <c r="F30" s="88" t="s">
        <v>425</v>
      </c>
      <c r="G30" s="87" t="s">
        <v>282</v>
      </c>
      <c r="H30" s="87" t="s">
        <v>129</v>
      </c>
      <c r="I30" s="97">
        <v>38118</v>
      </c>
      <c r="J30" s="98">
        <v>2.1600000003837585</v>
      </c>
      <c r="K30" s="88" t="s">
        <v>130</v>
      </c>
      <c r="L30" s="89">
        <v>7.9699999999999993E-2</v>
      </c>
      <c r="M30" s="91">
        <v>5.9699999998927736E-2</v>
      </c>
      <c r="N30" s="90">
        <v>460.681488</v>
      </c>
      <c r="O30" s="98">
        <v>106.4</v>
      </c>
      <c r="P30" s="90">
        <v>1.7719468270000001</v>
      </c>
      <c r="Q30" s="91">
        <v>9.1948958952051919E-6</v>
      </c>
      <c r="R30" s="91">
        <f t="shared" si="0"/>
        <v>1.5555849834077447E-4</v>
      </c>
      <c r="S30" s="91">
        <f>P30/'סכום נכסי הקרן'!$C$42</f>
        <v>8.9958826725851883E-7</v>
      </c>
    </row>
    <row r="31" spans="2:19">
      <c r="B31" s="119"/>
      <c r="C31" s="87"/>
      <c r="D31" s="87"/>
      <c r="E31" s="87"/>
      <c r="F31" s="87"/>
      <c r="G31" s="87"/>
      <c r="H31" s="87"/>
      <c r="I31" s="87"/>
      <c r="J31" s="98"/>
      <c r="K31" s="87"/>
      <c r="L31" s="87"/>
      <c r="M31" s="91"/>
      <c r="N31" s="90"/>
      <c r="O31" s="98"/>
      <c r="P31" s="87"/>
      <c r="Q31" s="87"/>
      <c r="R31" s="91"/>
      <c r="S31" s="87"/>
    </row>
    <row r="32" spans="2:19">
      <c r="B32" s="115" t="s">
        <v>194</v>
      </c>
      <c r="C32" s="87"/>
      <c r="D32" s="88"/>
      <c r="E32" s="87"/>
      <c r="F32" s="88"/>
      <c r="G32" s="87"/>
      <c r="H32" s="87"/>
      <c r="I32" s="97"/>
      <c r="J32" s="98">
        <v>12.319686064540315</v>
      </c>
      <c r="K32" s="88"/>
      <c r="L32" s="89"/>
      <c r="M32" s="91">
        <v>6.002652541159658E-2</v>
      </c>
      <c r="N32" s="90"/>
      <c r="O32" s="98"/>
      <c r="P32" s="90">
        <v>62.420615942999994</v>
      </c>
      <c r="Q32" s="91"/>
      <c r="R32" s="91">
        <f t="shared" si="0"/>
        <v>5.4798807354952779E-3</v>
      </c>
      <c r="S32" s="91">
        <f>P32/'סכום נכסי הקרן'!$C$42</f>
        <v>3.1689920307847271E-5</v>
      </c>
    </row>
    <row r="33" spans="2:19">
      <c r="B33" s="116" t="s">
        <v>67</v>
      </c>
      <c r="C33" s="80"/>
      <c r="D33" s="81"/>
      <c r="E33" s="80"/>
      <c r="F33" s="81"/>
      <c r="G33" s="80"/>
      <c r="H33" s="80"/>
      <c r="I33" s="99"/>
      <c r="J33" s="100">
        <v>12.319686064540315</v>
      </c>
      <c r="K33" s="81"/>
      <c r="L33" s="82"/>
      <c r="M33" s="84">
        <v>6.002652541159658E-2</v>
      </c>
      <c r="N33" s="83"/>
      <c r="O33" s="100"/>
      <c r="P33" s="83">
        <v>62.420615942999994</v>
      </c>
      <c r="Q33" s="84"/>
      <c r="R33" s="84">
        <f t="shared" si="0"/>
        <v>5.4798807354952779E-3</v>
      </c>
      <c r="S33" s="84">
        <f>P33/'סכום נכסי הקרן'!$C$42</f>
        <v>3.1689920307847271E-5</v>
      </c>
    </row>
    <row r="34" spans="2:19">
      <c r="B34" s="117" t="s">
        <v>1640</v>
      </c>
      <c r="C34" s="87">
        <v>4824</v>
      </c>
      <c r="D34" s="88" t="s">
        <v>1609</v>
      </c>
      <c r="E34" s="87"/>
      <c r="F34" s="88" t="s">
        <v>1641</v>
      </c>
      <c r="G34" s="87" t="s">
        <v>1642</v>
      </c>
      <c r="H34" s="87" t="s">
        <v>1643</v>
      </c>
      <c r="I34" s="97">
        <v>42206</v>
      </c>
      <c r="J34" s="98">
        <v>14.509999999869603</v>
      </c>
      <c r="K34" s="88" t="s">
        <v>138</v>
      </c>
      <c r="L34" s="89">
        <v>4.555E-2</v>
      </c>
      <c r="M34" s="91">
        <v>6.3399999999548623E-2</v>
      </c>
      <c r="N34" s="90">
        <v>15396.812549999999</v>
      </c>
      <c r="O34" s="98">
        <v>77.7</v>
      </c>
      <c r="P34" s="90">
        <v>31.902592516000002</v>
      </c>
      <c r="Q34" s="91">
        <v>9.2429493213430254E-5</v>
      </c>
      <c r="R34" s="91">
        <f t="shared" si="0"/>
        <v>2.8007157491112401E-3</v>
      </c>
      <c r="S34" s="91">
        <f>P34/'סכום נכסי הקרן'!$C$42</f>
        <v>1.6196421633662844E-5</v>
      </c>
    </row>
    <row r="35" spans="2:19">
      <c r="B35" s="117" t="s">
        <v>1644</v>
      </c>
      <c r="C35" s="87">
        <v>5168</v>
      </c>
      <c r="D35" s="88" t="s">
        <v>1609</v>
      </c>
      <c r="E35" s="87"/>
      <c r="F35" s="88" t="s">
        <v>1641</v>
      </c>
      <c r="G35" s="87" t="s">
        <v>1645</v>
      </c>
      <c r="H35" s="87" t="s">
        <v>1646</v>
      </c>
      <c r="I35" s="97">
        <v>42408</v>
      </c>
      <c r="J35" s="98">
        <v>10.029999999907924</v>
      </c>
      <c r="K35" s="88" t="s">
        <v>138</v>
      </c>
      <c r="L35" s="89">
        <v>3.9510000000000003E-2</v>
      </c>
      <c r="M35" s="91">
        <v>5.6499999999492109E-2</v>
      </c>
      <c r="N35" s="90">
        <v>13381.799998999999</v>
      </c>
      <c r="O35" s="98">
        <v>85.52</v>
      </c>
      <c r="P35" s="90">
        <v>30.518023426999999</v>
      </c>
      <c r="Q35" s="91">
        <v>3.3916871751654423E-5</v>
      </c>
      <c r="R35" s="91">
        <f t="shared" si="0"/>
        <v>2.6791649863840386E-3</v>
      </c>
      <c r="S35" s="91">
        <f>P35/'סכום נכסי הקרן'!$C$42</f>
        <v>1.5493498674184434E-5</v>
      </c>
    </row>
    <row r="36" spans="2:19">
      <c r="B36" s="120"/>
      <c r="C36" s="121"/>
      <c r="D36" s="121"/>
      <c r="E36" s="121"/>
      <c r="F36" s="121"/>
      <c r="G36" s="121"/>
      <c r="H36" s="121"/>
      <c r="I36" s="121"/>
      <c r="J36" s="122"/>
      <c r="K36" s="121"/>
      <c r="L36" s="121"/>
      <c r="M36" s="123"/>
      <c r="N36" s="124"/>
      <c r="O36" s="122"/>
      <c r="P36" s="121"/>
      <c r="Q36" s="121"/>
      <c r="R36" s="123"/>
      <c r="S36" s="121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107" t="s">
        <v>217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107" t="s">
        <v>110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107" t="s">
        <v>200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107" t="s">
        <v>208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</row>
    <row r="112" spans="2:19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</row>
    <row r="113" spans="2:19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</row>
    <row r="114" spans="2:19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</row>
    <row r="115" spans="2:19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</row>
    <row r="116" spans="2:19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</row>
    <row r="117" spans="2:19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</row>
    <row r="118" spans="2:19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</row>
    <row r="119" spans="2:19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</row>
    <row r="120" spans="2:19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</row>
    <row r="121" spans="2:19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</row>
    <row r="122" spans="2:19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</row>
    <row r="123" spans="2:19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</row>
    <row r="124" spans="2:19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</row>
    <row r="125" spans="2:19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</row>
    <row r="126" spans="2:19"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</row>
    <row r="127" spans="2:19"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</row>
    <row r="128" spans="2:19"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</row>
    <row r="129" spans="2:19"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</row>
    <row r="130" spans="2:19"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</row>
    <row r="131" spans="2:19"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</row>
    <row r="132" spans="2:19"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</row>
    <row r="133" spans="2:19"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</row>
    <row r="134" spans="2:19"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</row>
    <row r="135" spans="2:19"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</row>
    <row r="136" spans="2:19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</row>
    <row r="313" spans="2:19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</row>
    <row r="314" spans="2:19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</row>
    <row r="315" spans="2:19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</row>
    <row r="316" spans="2:19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</row>
    <row r="317" spans="2:19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</row>
    <row r="318" spans="2:19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</row>
    <row r="319" spans="2:19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</row>
    <row r="320" spans="2:19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</row>
    <row r="321" spans="2:19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</row>
    <row r="322" spans="2:19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</row>
    <row r="323" spans="2:19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</row>
    <row r="324" spans="2:19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</row>
    <row r="325" spans="2:19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</row>
    <row r="326" spans="2:19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</row>
    <row r="327" spans="2:19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</row>
    <row r="328" spans="2:19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</row>
    <row r="329" spans="2:19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</row>
    <row r="330" spans="2:19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</row>
    <row r="331" spans="2:19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</row>
    <row r="332" spans="2:19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</row>
    <row r="333" spans="2:19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</row>
    <row r="334" spans="2:19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</row>
    <row r="335" spans="2:19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</row>
    <row r="336" spans="2:19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</row>
    <row r="337" spans="2:19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</row>
    <row r="338" spans="2:19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</row>
    <row r="339" spans="2:19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</row>
    <row r="340" spans="2:19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</row>
    <row r="341" spans="2:19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</row>
    <row r="342" spans="2:19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</row>
    <row r="343" spans="2:19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</row>
    <row r="344" spans="2:19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</row>
    <row r="345" spans="2:19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</row>
    <row r="346" spans="2:19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</row>
    <row r="347" spans="2:19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</row>
    <row r="348" spans="2:19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</row>
    <row r="349" spans="2:19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</row>
    <row r="350" spans="2:19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</row>
    <row r="351" spans="2:19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</row>
    <row r="352" spans="2:19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</row>
    <row r="353" spans="2:19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</row>
    <row r="354" spans="2:19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</row>
    <row r="355" spans="2:19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</row>
    <row r="356" spans="2:19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</row>
    <row r="357" spans="2:19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</row>
    <row r="358" spans="2:19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</row>
    <row r="359" spans="2:19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</row>
    <row r="360" spans="2:19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</row>
    <row r="361" spans="2:19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</row>
    <row r="362" spans="2:19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</row>
    <row r="363" spans="2:19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</row>
    <row r="364" spans="2:19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</row>
    <row r="365" spans="2:19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</row>
    <row r="366" spans="2:19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</row>
    <row r="367" spans="2:19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</row>
    <row r="368" spans="2:19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</row>
    <row r="369" spans="2:19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</row>
    <row r="370" spans="2:19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</row>
    <row r="371" spans="2:19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</row>
    <row r="372" spans="2:19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</row>
    <row r="373" spans="2:19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</row>
    <row r="374" spans="2:19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</row>
    <row r="375" spans="2:19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</row>
    <row r="376" spans="2:19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</row>
    <row r="377" spans="2:19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</row>
    <row r="378" spans="2:19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</row>
    <row r="379" spans="2:19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</row>
    <row r="380" spans="2:19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</row>
    <row r="381" spans="2:19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</row>
    <row r="382" spans="2:19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</row>
    <row r="383" spans="2:19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</row>
    <row r="384" spans="2:19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</row>
    <row r="385" spans="2:19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</row>
    <row r="386" spans="2:19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</row>
    <row r="387" spans="2:19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</row>
    <row r="388" spans="2:19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</row>
    <row r="389" spans="2:19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</row>
    <row r="390" spans="2:19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</row>
    <row r="391" spans="2:19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</row>
    <row r="392" spans="2:19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</row>
    <row r="393" spans="2:19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</row>
    <row r="394" spans="2:19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</row>
    <row r="395" spans="2:19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</row>
    <row r="396" spans="2:19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</row>
    <row r="397" spans="2:19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</row>
    <row r="398" spans="2:19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</row>
    <row r="399" spans="2:19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</row>
    <row r="400" spans="2:19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</row>
    <row r="401" spans="2:19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</row>
    <row r="402" spans="2:19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</row>
    <row r="403" spans="2:19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</row>
    <row r="404" spans="2:19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</row>
    <row r="405" spans="2:19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</row>
    <row r="406" spans="2:19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</row>
    <row r="407" spans="2:19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</row>
    <row r="408" spans="2:19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</row>
    <row r="409" spans="2:19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</row>
    <row r="410" spans="2:19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</row>
    <row r="411" spans="2:19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</row>
    <row r="412" spans="2:19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</row>
    <row r="413" spans="2:19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</row>
    <row r="414" spans="2:19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</row>
    <row r="415" spans="2:19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</row>
    <row r="416" spans="2:19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</row>
    <row r="417" spans="2:19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</row>
    <row r="418" spans="2:19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</row>
    <row r="419" spans="2:19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</row>
    <row r="420" spans="2:19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</row>
    <row r="421" spans="2:19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</row>
    <row r="422" spans="2:19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</row>
    <row r="423" spans="2:19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</row>
    <row r="424" spans="2:19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</row>
    <row r="425" spans="2:19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</row>
    <row r="426" spans="2:19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</row>
    <row r="427" spans="2:19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</row>
    <row r="428" spans="2:19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</row>
    <row r="429" spans="2:19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</row>
    <row r="430" spans="2:19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</row>
    <row r="431" spans="2:19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</row>
    <row r="432" spans="2:19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</row>
    <row r="433" spans="2:19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</row>
    <row r="434" spans="2:19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</row>
    <row r="435" spans="2:19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</row>
    <row r="436" spans="2:19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</row>
    <row r="437" spans="2:19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</row>
    <row r="438" spans="2:19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</row>
    <row r="439" spans="2:19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</row>
    <row r="440" spans="2:19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</row>
    <row r="441" spans="2:19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</row>
    <row r="442" spans="2:19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</row>
    <row r="443" spans="2:19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</row>
    <row r="444" spans="2:19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</row>
    <row r="445" spans="2:19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</row>
    <row r="446" spans="2:19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</row>
    <row r="447" spans="2:19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</row>
    <row r="448" spans="2:19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</row>
    <row r="449" spans="2:19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</row>
    <row r="450" spans="2:19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</row>
    <row r="451" spans="2:19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</row>
    <row r="452" spans="2:19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</row>
    <row r="453" spans="2:19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</row>
    <row r="454" spans="2:19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</row>
    <row r="455" spans="2:19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</row>
    <row r="456" spans="2:19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</row>
    <row r="457" spans="2:19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</row>
    <row r="458" spans="2:19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</row>
    <row r="459" spans="2:19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</row>
    <row r="460" spans="2:19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</row>
    <row r="461" spans="2:19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</row>
    <row r="462" spans="2:19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</row>
    <row r="463" spans="2:19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</row>
    <row r="464" spans="2:19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</row>
    <row r="465" spans="2:19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</row>
    <row r="466" spans="2:19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</row>
    <row r="467" spans="2:19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</row>
    <row r="468" spans="2:19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</row>
    <row r="469" spans="2:19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</row>
    <row r="470" spans="2:19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</row>
    <row r="471" spans="2:19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</row>
    <row r="472" spans="2:19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</row>
    <row r="473" spans="2:19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</row>
    <row r="474" spans="2:19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</row>
    <row r="475" spans="2:19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</row>
    <row r="476" spans="2:19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</row>
    <row r="477" spans="2:19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</row>
    <row r="478" spans="2:19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</row>
    <row r="479" spans="2:19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</row>
    <row r="480" spans="2:19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</row>
    <row r="481" spans="2:19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</row>
    <row r="482" spans="2:19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</row>
    <row r="483" spans="2:19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</row>
    <row r="484" spans="2:19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</row>
    <row r="485" spans="2:19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</row>
    <row r="486" spans="2:19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</row>
    <row r="487" spans="2:19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</row>
    <row r="488" spans="2:19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</row>
    <row r="489" spans="2:19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</row>
    <row r="490" spans="2:19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</row>
    <row r="491" spans="2:19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</row>
    <row r="492" spans="2:19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</row>
    <row r="493" spans="2:19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</row>
    <row r="494" spans="2:19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</row>
    <row r="495" spans="2:19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</row>
    <row r="496" spans="2:19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</row>
    <row r="497" spans="2:19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</row>
    <row r="498" spans="2:19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</row>
    <row r="499" spans="2:19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</row>
    <row r="500" spans="2:19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</row>
    <row r="501" spans="2:19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</row>
    <row r="502" spans="2:19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</row>
    <row r="503" spans="2:19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</row>
    <row r="504" spans="2:19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</row>
    <row r="505" spans="2:19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</row>
    <row r="506" spans="2:19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</row>
    <row r="507" spans="2:19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</row>
    <row r="508" spans="2:19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</row>
    <row r="509" spans="2:19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</row>
    <row r="510" spans="2:19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</row>
    <row r="511" spans="2:19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</row>
    <row r="512" spans="2:19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</row>
    <row r="513" spans="2:19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</row>
    <row r="514" spans="2:19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</row>
    <row r="515" spans="2:19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</row>
    <row r="516" spans="2:19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</row>
    <row r="517" spans="2:19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</row>
    <row r="518" spans="2:19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</row>
    <row r="519" spans="2:19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</row>
    <row r="520" spans="2:19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</row>
    <row r="521" spans="2:19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</row>
    <row r="522" spans="2:19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</row>
    <row r="523" spans="2:19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</row>
    <row r="524" spans="2:19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</row>
    <row r="525" spans="2:19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</row>
    <row r="526" spans="2:19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</row>
    <row r="527" spans="2:19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</row>
    <row r="528" spans="2:19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</row>
    <row r="529" spans="2:19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</row>
    <row r="530" spans="2:19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</row>
    <row r="531" spans="2:19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</row>
    <row r="532" spans="2:19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</row>
    <row r="533" spans="2:19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</row>
    <row r="534" spans="2:19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</row>
    <row r="535" spans="2:19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</row>
    <row r="536" spans="2:19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</row>
    <row r="537" spans="2:19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</row>
    <row r="538" spans="2:19">
      <c r="B538" s="111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</row>
    <row r="539" spans="2:19">
      <c r="B539" s="111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</row>
    <row r="540" spans="2:19">
      <c r="B540" s="112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</row>
    <row r="541" spans="2:19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</row>
    <row r="542" spans="2:19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</row>
    <row r="543" spans="2:19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</row>
    <row r="544" spans="2:19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</row>
    <row r="545" spans="2:19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</row>
    <row r="546" spans="2:19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</row>
    <row r="547" spans="2:19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</row>
    <row r="548" spans="2:19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</row>
    <row r="549" spans="2:19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</row>
    <row r="550" spans="2:19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</row>
    <row r="551" spans="2:19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</row>
    <row r="552" spans="2:19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</row>
    <row r="553" spans="2:19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</row>
    <row r="554" spans="2:19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</row>
    <row r="555" spans="2:19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</row>
    <row r="556" spans="2:19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</row>
    <row r="557" spans="2:19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</row>
    <row r="558" spans="2:19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</row>
    <row r="559" spans="2:19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</row>
    <row r="560" spans="2:19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</row>
    <row r="561" spans="2:19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</row>
    <row r="562" spans="2:19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</row>
    <row r="563" spans="2:19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</row>
    <row r="564" spans="2:19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</row>
    <row r="565" spans="2:19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</row>
    <row r="566" spans="2:19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</row>
    <row r="567" spans="2:19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</row>
    <row r="568" spans="2:19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</row>
    <row r="569" spans="2:19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</row>
    <row r="570" spans="2:19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</row>
    <row r="571" spans="2:19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</row>
    <row r="572" spans="2:19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</row>
    <row r="573" spans="2:19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</row>
    <row r="574" spans="2:19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</row>
    <row r="575" spans="2:19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</row>
    <row r="576" spans="2:19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</row>
    <row r="577" spans="2:19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</row>
    <row r="578" spans="2:19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</row>
    <row r="579" spans="2:19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</row>
    <row r="580" spans="2:19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</row>
    <row r="581" spans="2:19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</row>
    <row r="582" spans="2:19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</row>
    <row r="583" spans="2:19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</row>
    <row r="584" spans="2:19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</row>
    <row r="585" spans="2:19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</row>
    <row r="586" spans="2:19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</row>
    <row r="587" spans="2:19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</row>
    <row r="588" spans="2:19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</row>
    <row r="589" spans="2:19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</row>
    <row r="590" spans="2:19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</row>
    <row r="591" spans="2:19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</row>
    <row r="592" spans="2:19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</row>
    <row r="593" spans="2:19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</row>
    <row r="594" spans="2:19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</row>
    <row r="595" spans="2:19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</row>
    <row r="596" spans="2:19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</row>
    <row r="597" spans="2:19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</row>
    <row r="598" spans="2:19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</row>
    <row r="599" spans="2:19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</row>
    <row r="600" spans="2:19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</row>
    <row r="601" spans="2:19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</row>
    <row r="602" spans="2:19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</row>
    <row r="603" spans="2:19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</row>
    <row r="604" spans="2:19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</row>
    <row r="605" spans="2:19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</row>
    <row r="606" spans="2:19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</row>
    <row r="607" spans="2:19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</row>
    <row r="608" spans="2:19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</row>
    <row r="609" spans="2:19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</row>
    <row r="610" spans="2:19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</row>
    <row r="611" spans="2:19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</row>
    <row r="612" spans="2:19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</row>
    <row r="613" spans="2:19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</row>
    <row r="614" spans="2:19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</row>
    <row r="615" spans="2:19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</row>
    <row r="616" spans="2:19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</row>
    <row r="617" spans="2:19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</row>
    <row r="618" spans="2:19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</row>
    <row r="619" spans="2:19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</row>
    <row r="620" spans="2:19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</row>
    <row r="621" spans="2:19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</row>
    <row r="622" spans="2:19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</row>
    <row r="623" spans="2:19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</row>
    <row r="624" spans="2:19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</row>
    <row r="625" spans="2:19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</row>
    <row r="626" spans="2:19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</row>
    <row r="627" spans="2:19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</row>
    <row r="628" spans="2:19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</row>
    <row r="629" spans="2:19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</row>
    <row r="630" spans="2:19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</row>
    <row r="631" spans="2:19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</row>
    <row r="632" spans="2:19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</row>
    <row r="633" spans="2:19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</row>
    <row r="634" spans="2:19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</row>
    <row r="635" spans="2:19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</row>
    <row r="636" spans="2:19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</row>
    <row r="637" spans="2:19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</row>
    <row r="638" spans="2:19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</row>
    <row r="639" spans="2:19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</row>
    <row r="640" spans="2:19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</row>
    <row r="641" spans="2:19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</row>
    <row r="642" spans="2:19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</row>
    <row r="643" spans="2:19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</row>
    <row r="644" spans="2:19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</row>
    <row r="645" spans="2:19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</row>
    <row r="646" spans="2:19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</row>
    <row r="647" spans="2:19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</row>
    <row r="648" spans="2:19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</row>
    <row r="649" spans="2:19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</row>
    <row r="650" spans="2:19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</row>
    <row r="651" spans="2:19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</row>
    <row r="652" spans="2:19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</row>
    <row r="653" spans="2:19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</row>
    <row r="654" spans="2:19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</row>
    <row r="655" spans="2:19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</row>
    <row r="656" spans="2:19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</row>
    <row r="657" spans="2:19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</row>
    <row r="658" spans="2:19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</row>
    <row r="659" spans="2:19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</row>
    <row r="660" spans="2:19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</row>
    <row r="661" spans="2:19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</row>
    <row r="662" spans="2:19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</row>
    <row r="663" spans="2:19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</row>
    <row r="664" spans="2:19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</row>
    <row r="665" spans="2:19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</row>
    <row r="666" spans="2:19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</row>
    <row r="667" spans="2:19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</row>
    <row r="668" spans="2:19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</row>
  </sheetData>
  <sheetProtection sheet="1" objects="1" scenarios="1"/>
  <mergeCells count="2">
    <mergeCell ref="B6:S6"/>
    <mergeCell ref="B7:S7"/>
  </mergeCells>
  <phoneticPr fontId="4" type="noConversion"/>
  <conditionalFormatting sqref="B12:B135">
    <cfRule type="cellIs" dxfId="9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31.28515625" style="2" bestFit="1" customWidth="1"/>
    <col min="4" max="4" width="6.5703125" style="2" bestFit="1" customWidth="1"/>
    <col min="5" max="5" width="12" style="2" bestFit="1" customWidth="1"/>
    <col min="6" max="6" width="34.7109375" style="1" bestFit="1" customWidth="1"/>
    <col min="7" max="7" width="12" style="1" bestFit="1" customWidth="1"/>
    <col min="8" max="8" width="13.140625" style="1" bestFit="1" customWidth="1"/>
    <col min="9" max="9" width="10.140625" style="1" bestFit="1" customWidth="1"/>
    <col min="10" max="10" width="9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144</v>
      </c>
      <c r="C1" s="46" t="s" vm="1">
        <v>225</v>
      </c>
    </row>
    <row r="2" spans="2:49">
      <c r="B2" s="46" t="s">
        <v>143</v>
      </c>
      <c r="C2" s="46" t="s">
        <v>226</v>
      </c>
    </row>
    <row r="3" spans="2:49">
      <c r="B3" s="46" t="s">
        <v>145</v>
      </c>
      <c r="C3" s="46" t="s">
        <v>227</v>
      </c>
    </row>
    <row r="4" spans="2:49">
      <c r="B4" s="46" t="s">
        <v>146</v>
      </c>
      <c r="C4" s="46">
        <v>414</v>
      </c>
    </row>
    <row r="6" spans="2:49" ht="26.25" customHeight="1">
      <c r="B6" s="145" t="s">
        <v>172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7"/>
    </row>
    <row r="7" spans="2:49" ht="26.25" customHeight="1">
      <c r="B7" s="145" t="s">
        <v>90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7"/>
    </row>
    <row r="8" spans="2:49" s="3" customFormat="1" ht="63">
      <c r="B8" s="21" t="s">
        <v>114</v>
      </c>
      <c r="C8" s="29" t="s">
        <v>44</v>
      </c>
      <c r="D8" s="29" t="s">
        <v>116</v>
      </c>
      <c r="E8" s="29" t="s">
        <v>115</v>
      </c>
      <c r="F8" s="29" t="s">
        <v>64</v>
      </c>
      <c r="G8" s="29" t="s">
        <v>101</v>
      </c>
      <c r="H8" s="29" t="s">
        <v>202</v>
      </c>
      <c r="I8" s="29" t="s">
        <v>201</v>
      </c>
      <c r="J8" s="29" t="s">
        <v>109</v>
      </c>
      <c r="K8" s="29" t="s">
        <v>58</v>
      </c>
      <c r="L8" s="29" t="s">
        <v>147</v>
      </c>
      <c r="M8" s="30" t="s">
        <v>149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209</v>
      </c>
      <c r="I9" s="31"/>
      <c r="J9" s="31" t="s">
        <v>205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74" t="s">
        <v>28</v>
      </c>
      <c r="C11" s="74"/>
      <c r="D11" s="75"/>
      <c r="E11" s="74"/>
      <c r="F11" s="75"/>
      <c r="G11" s="75"/>
      <c r="H11" s="77"/>
      <c r="I11" s="77"/>
      <c r="J11" s="77">
        <v>2933.3205194939992</v>
      </c>
      <c r="K11" s="78"/>
      <c r="L11" s="78">
        <f>IFERROR(J11/$J$11,0)</f>
        <v>1</v>
      </c>
      <c r="M11" s="78">
        <f>J11/'סכום נכסי הקרן'!$C$42</f>
        <v>1.4891985940193595E-3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79" t="s">
        <v>195</v>
      </c>
      <c r="C12" s="80"/>
      <c r="D12" s="81"/>
      <c r="E12" s="80"/>
      <c r="F12" s="81"/>
      <c r="G12" s="81"/>
      <c r="H12" s="83"/>
      <c r="I12" s="83"/>
      <c r="J12" s="83">
        <v>1697.4538894939999</v>
      </c>
      <c r="K12" s="84"/>
      <c r="L12" s="84">
        <f t="shared" ref="L12:L36" si="0">IFERROR(J12/$J$11,0)</f>
        <v>0.57867999020673422</v>
      </c>
      <c r="M12" s="84">
        <f>J12/'סכום נכסי הקרן'!$C$42</f>
        <v>8.6176942780300523E-4</v>
      </c>
    </row>
    <row r="13" spans="2:49">
      <c r="B13" s="86" t="s">
        <v>1647</v>
      </c>
      <c r="C13" s="87">
        <v>9114</v>
      </c>
      <c r="D13" s="88" t="s">
        <v>26</v>
      </c>
      <c r="E13" s="87" t="s">
        <v>1648</v>
      </c>
      <c r="F13" s="88" t="s">
        <v>879</v>
      </c>
      <c r="G13" s="88" t="s">
        <v>130</v>
      </c>
      <c r="H13" s="90">
        <v>2929.89</v>
      </c>
      <c r="I13" s="90">
        <v>824.19640000000004</v>
      </c>
      <c r="J13" s="90">
        <v>87.295199999999994</v>
      </c>
      <c r="K13" s="91">
        <v>3.5222001550836069E-4</v>
      </c>
      <c r="L13" s="91">
        <f t="shared" si="0"/>
        <v>2.9759857274328311E-2</v>
      </c>
      <c r="M13" s="91">
        <f>J13/'סכום נכסי הקרן'!$C$42</f>
        <v>4.431833761114653E-5</v>
      </c>
    </row>
    <row r="14" spans="2:49">
      <c r="B14" s="86" t="s">
        <v>1649</v>
      </c>
      <c r="C14" s="87">
        <v>8423</v>
      </c>
      <c r="D14" s="88" t="s">
        <v>26</v>
      </c>
      <c r="E14" s="87" t="s">
        <v>1650</v>
      </c>
      <c r="F14" s="88" t="s">
        <v>435</v>
      </c>
      <c r="G14" s="88" t="s">
        <v>130</v>
      </c>
      <c r="H14" s="90">
        <v>2398881.67</v>
      </c>
      <c r="I14" s="125">
        <v>0</v>
      </c>
      <c r="J14" s="125">
        <v>0</v>
      </c>
      <c r="K14" s="91">
        <v>4.8799614673190775E-4</v>
      </c>
      <c r="L14" s="91">
        <f t="shared" ref="L14" si="1">IFERROR(J14/$J$11,0)</f>
        <v>0</v>
      </c>
      <c r="M14" s="91">
        <f>J14/'סכום נכסי הקרן'!$C$42</f>
        <v>0</v>
      </c>
    </row>
    <row r="15" spans="2:49">
      <c r="B15" s="86" t="s">
        <v>1651</v>
      </c>
      <c r="C15" s="87">
        <v>8460</v>
      </c>
      <c r="D15" s="88" t="s">
        <v>26</v>
      </c>
      <c r="E15" s="87" t="s">
        <v>1652</v>
      </c>
      <c r="F15" s="88" t="s">
        <v>879</v>
      </c>
      <c r="G15" s="88" t="s">
        <v>130</v>
      </c>
      <c r="H15" s="90">
        <v>10874.79</v>
      </c>
      <c r="I15" s="90">
        <v>322.17919999999998</v>
      </c>
      <c r="J15" s="90">
        <v>126.65625999999999</v>
      </c>
      <c r="K15" s="91">
        <v>9.5127837706168218E-4</v>
      </c>
      <c r="L15" s="91">
        <f t="shared" si="0"/>
        <v>4.317845907335361E-2</v>
      </c>
      <c r="M15" s="91">
        <f>J15/'סכום נכסי הקרן'!$C$42</f>
        <v>6.4301300543960643E-5</v>
      </c>
    </row>
    <row r="16" spans="2:49">
      <c r="B16" s="86" t="s">
        <v>1653</v>
      </c>
      <c r="C16" s="87">
        <v>8525</v>
      </c>
      <c r="D16" s="88" t="s">
        <v>26</v>
      </c>
      <c r="E16" s="87" t="s">
        <v>1654</v>
      </c>
      <c r="F16" s="88" t="s">
        <v>879</v>
      </c>
      <c r="G16" s="88" t="s">
        <v>130</v>
      </c>
      <c r="H16" s="90">
        <v>4204.0600000000004</v>
      </c>
      <c r="I16" s="90">
        <v>580.20000000000005</v>
      </c>
      <c r="J16" s="90">
        <v>88.176940000000002</v>
      </c>
      <c r="K16" s="91">
        <v>4.1954203624567526E-4</v>
      </c>
      <c r="L16" s="91">
        <f t="shared" si="0"/>
        <v>3.0060451769249756E-2</v>
      </c>
      <c r="M16" s="91">
        <f>J16/'סכום נכסי הקרן'!$C$42</f>
        <v>4.4765982510353501E-5</v>
      </c>
    </row>
    <row r="17" spans="2:13">
      <c r="B17" s="86" t="s">
        <v>1655</v>
      </c>
      <c r="C17" s="87">
        <v>9326</v>
      </c>
      <c r="D17" s="88" t="s">
        <v>26</v>
      </c>
      <c r="E17" s="87" t="s">
        <v>1656</v>
      </c>
      <c r="F17" s="88" t="s">
        <v>1055</v>
      </c>
      <c r="G17" s="88" t="s">
        <v>130</v>
      </c>
      <c r="H17" s="90">
        <v>3404.9322889999999</v>
      </c>
      <c r="I17" s="90">
        <v>100</v>
      </c>
      <c r="J17" s="90">
        <v>12.308830223999999</v>
      </c>
      <c r="K17" s="91">
        <v>1.7024661445E-6</v>
      </c>
      <c r="L17" s="91">
        <f t="shared" si="0"/>
        <v>4.1962104523522326E-3</v>
      </c>
      <c r="M17" s="91">
        <f>J17/'סכום נכסי הקרן'!$C$42</f>
        <v>6.2489907058522848E-6</v>
      </c>
    </row>
    <row r="18" spans="2:13">
      <c r="B18" s="86" t="s">
        <v>1657</v>
      </c>
      <c r="C18" s="87">
        <v>9398</v>
      </c>
      <c r="D18" s="88" t="s">
        <v>26</v>
      </c>
      <c r="E18" s="87" t="s">
        <v>1658</v>
      </c>
      <c r="F18" s="88" t="s">
        <v>1055</v>
      </c>
      <c r="G18" s="88" t="s">
        <v>130</v>
      </c>
      <c r="H18" s="90">
        <v>3404.9322889999999</v>
      </c>
      <c r="I18" s="90">
        <v>100</v>
      </c>
      <c r="J18" s="90">
        <v>12.308830223999999</v>
      </c>
      <c r="K18" s="91">
        <v>1.7024661445E-6</v>
      </c>
      <c r="L18" s="91">
        <f t="shared" si="0"/>
        <v>4.1962104523522326E-3</v>
      </c>
      <c r="M18" s="91">
        <f>J18/'סכום נכסי הקרן'!$C$42</f>
        <v>6.2489907058522848E-6</v>
      </c>
    </row>
    <row r="19" spans="2:13">
      <c r="B19" s="86" t="s">
        <v>1659</v>
      </c>
      <c r="C19" s="87">
        <v>9113</v>
      </c>
      <c r="D19" s="88" t="s">
        <v>26</v>
      </c>
      <c r="E19" s="87" t="s">
        <v>1660</v>
      </c>
      <c r="F19" s="88" t="s">
        <v>1109</v>
      </c>
      <c r="G19" s="88" t="s">
        <v>131</v>
      </c>
      <c r="H19" s="90">
        <v>1667.8023129999999</v>
      </c>
      <c r="I19" s="90">
        <v>2189.2600649999999</v>
      </c>
      <c r="J19" s="90">
        <v>36.512530573999996</v>
      </c>
      <c r="K19" s="91">
        <v>5.5589062201298886E-5</v>
      </c>
      <c r="L19" s="91">
        <f t="shared" si="0"/>
        <v>1.2447507979897963E-2</v>
      </c>
      <c r="M19" s="91">
        <f>J19/'סכום נכסי הקרן'!$C$42</f>
        <v>1.8536811382708803E-5</v>
      </c>
    </row>
    <row r="20" spans="2:13">
      <c r="B20" s="86" t="s">
        <v>1661</v>
      </c>
      <c r="C20" s="87">
        <v>9266</v>
      </c>
      <c r="D20" s="88" t="s">
        <v>26</v>
      </c>
      <c r="E20" s="87" t="s">
        <v>1660</v>
      </c>
      <c r="F20" s="88" t="s">
        <v>1109</v>
      </c>
      <c r="G20" s="88" t="s">
        <v>131</v>
      </c>
      <c r="H20" s="90">
        <v>40206.269297999999</v>
      </c>
      <c r="I20" s="90">
        <v>100</v>
      </c>
      <c r="J20" s="90">
        <v>40.206269298000002</v>
      </c>
      <c r="K20" s="91">
        <v>7.6728048502608059E-5</v>
      </c>
      <c r="L20" s="91">
        <f t="shared" si="0"/>
        <v>1.3706742591135463E-2</v>
      </c>
      <c r="M20" s="91">
        <f>J20/'סכום נכסי הקרן'!$C$42</f>
        <v>2.0412061795304202E-5</v>
      </c>
    </row>
    <row r="21" spans="2:13">
      <c r="B21" s="86" t="s">
        <v>1662</v>
      </c>
      <c r="C21" s="87">
        <v>9152</v>
      </c>
      <c r="D21" s="88" t="s">
        <v>26</v>
      </c>
      <c r="E21" s="87" t="s">
        <v>1663</v>
      </c>
      <c r="F21" s="88" t="s">
        <v>1055</v>
      </c>
      <c r="G21" s="88" t="s">
        <v>130</v>
      </c>
      <c r="H21" s="90">
        <v>3404.9322889999999</v>
      </c>
      <c r="I21" s="90">
        <v>100</v>
      </c>
      <c r="J21" s="90">
        <v>12.308830223999999</v>
      </c>
      <c r="K21" s="91">
        <v>1.7024661445E-6</v>
      </c>
      <c r="L21" s="91">
        <f t="shared" si="0"/>
        <v>4.1962104523522326E-3</v>
      </c>
      <c r="M21" s="91">
        <f>J21/'סכום נכסי הקרן'!$C$42</f>
        <v>6.2489907058522848E-6</v>
      </c>
    </row>
    <row r="22" spans="2:13">
      <c r="B22" s="86" t="s">
        <v>1664</v>
      </c>
      <c r="C22" s="87">
        <v>9262</v>
      </c>
      <c r="D22" s="88" t="s">
        <v>26</v>
      </c>
      <c r="E22" s="87" t="s">
        <v>1665</v>
      </c>
      <c r="F22" s="88" t="s">
        <v>1055</v>
      </c>
      <c r="G22" s="88" t="s">
        <v>130</v>
      </c>
      <c r="H22" s="90">
        <v>3404.9322889999999</v>
      </c>
      <c r="I22" s="90">
        <v>100</v>
      </c>
      <c r="J22" s="90">
        <v>12.308830223999999</v>
      </c>
      <c r="K22" s="91">
        <v>1.7024661445E-6</v>
      </c>
      <c r="L22" s="91">
        <f t="shared" si="0"/>
        <v>4.1962104523522326E-3</v>
      </c>
      <c r="M22" s="91">
        <f>J22/'סכום נכסי הקרן'!$C$42</f>
        <v>6.2489907058522848E-6</v>
      </c>
    </row>
    <row r="23" spans="2:13">
      <c r="B23" s="86" t="s">
        <v>1666</v>
      </c>
      <c r="C23" s="87">
        <v>8838</v>
      </c>
      <c r="D23" s="88" t="s">
        <v>26</v>
      </c>
      <c r="E23" s="87" t="s">
        <v>1667</v>
      </c>
      <c r="F23" s="88" t="s">
        <v>364</v>
      </c>
      <c r="G23" s="88" t="s">
        <v>130</v>
      </c>
      <c r="H23" s="90">
        <v>2440.2523420000002</v>
      </c>
      <c r="I23" s="90">
        <v>1115.5499</v>
      </c>
      <c r="J23" s="90">
        <v>98.408370752999986</v>
      </c>
      <c r="K23" s="91">
        <v>1.0340561450958597E-4</v>
      </c>
      <c r="L23" s="91">
        <f t="shared" si="0"/>
        <v>3.3548454762787235E-2</v>
      </c>
      <c r="M23" s="91">
        <f>J23/'סכום נכסי הקרן'!$C$42</f>
        <v>4.9960311664264833E-5</v>
      </c>
    </row>
    <row r="24" spans="2:13">
      <c r="B24" s="86" t="s">
        <v>1668</v>
      </c>
      <c r="C24" s="87" t="s">
        <v>1669</v>
      </c>
      <c r="D24" s="88" t="s">
        <v>26</v>
      </c>
      <c r="E24" s="87" t="s">
        <v>1670</v>
      </c>
      <c r="F24" s="88" t="s">
        <v>922</v>
      </c>
      <c r="G24" s="88" t="s">
        <v>131</v>
      </c>
      <c r="H24" s="90">
        <v>211628</v>
      </c>
      <c r="I24" s="90">
        <v>380</v>
      </c>
      <c r="J24" s="90">
        <v>804.18640000000005</v>
      </c>
      <c r="K24" s="91">
        <v>3.6679365080489952E-4</v>
      </c>
      <c r="L24" s="91">
        <f t="shared" si="0"/>
        <v>0.27415565215448157</v>
      </c>
      <c r="M24" s="91">
        <f>J24/'סכום נכסי הקרן'!$C$42</f>
        <v>4.0827221173091454E-4</v>
      </c>
    </row>
    <row r="25" spans="2:13">
      <c r="B25" s="86" t="s">
        <v>1671</v>
      </c>
      <c r="C25" s="87">
        <v>8726</v>
      </c>
      <c r="D25" s="88" t="s">
        <v>26</v>
      </c>
      <c r="E25" s="87" t="s">
        <v>1672</v>
      </c>
      <c r="F25" s="88" t="s">
        <v>1087</v>
      </c>
      <c r="G25" s="88" t="s">
        <v>130</v>
      </c>
      <c r="H25" s="90">
        <v>14586.34</v>
      </c>
      <c r="I25" s="90">
        <v>334.45</v>
      </c>
      <c r="J25" s="90">
        <v>176.35420000000002</v>
      </c>
      <c r="K25" s="91">
        <v>4.8784003934094394E-6</v>
      </c>
      <c r="L25" s="91">
        <f t="shared" si="0"/>
        <v>6.0121012629885159E-2</v>
      </c>
      <c r="M25" s="91">
        <f>J25/'סכום נכסי הקרן'!$C$42</f>
        <v>8.9532127479445127E-5</v>
      </c>
    </row>
    <row r="26" spans="2:13">
      <c r="B26" s="86" t="s">
        <v>1673</v>
      </c>
      <c r="C26" s="87">
        <v>8603</v>
      </c>
      <c r="D26" s="88" t="s">
        <v>26</v>
      </c>
      <c r="E26" s="87" t="s">
        <v>1674</v>
      </c>
      <c r="F26" s="88" t="s">
        <v>879</v>
      </c>
      <c r="G26" s="88" t="s">
        <v>130</v>
      </c>
      <c r="H26" s="90">
        <v>65.31</v>
      </c>
      <c r="I26" s="90">
        <v>15266.785099999999</v>
      </c>
      <c r="J26" s="90">
        <v>36.044230000000006</v>
      </c>
      <c r="K26" s="91">
        <v>8.1375278337467312E-4</v>
      </c>
      <c r="L26" s="91">
        <f t="shared" si="0"/>
        <v>1.2287859359541681E-2</v>
      </c>
      <c r="M26" s="91">
        <f>J26/'סכום נכסי הקרן'!$C$42</f>
        <v>1.8299062881737098E-5</v>
      </c>
    </row>
    <row r="27" spans="2:13">
      <c r="B27" s="86" t="s">
        <v>1675</v>
      </c>
      <c r="C27" s="87">
        <v>9151</v>
      </c>
      <c r="D27" s="88" t="s">
        <v>26</v>
      </c>
      <c r="E27" s="87" t="s">
        <v>1676</v>
      </c>
      <c r="F27" s="88" t="s">
        <v>1113</v>
      </c>
      <c r="G27" s="88" t="s">
        <v>130</v>
      </c>
      <c r="H27" s="90">
        <v>39027</v>
      </c>
      <c r="I27" s="90">
        <v>100</v>
      </c>
      <c r="J27" s="90">
        <v>141.08260999999999</v>
      </c>
      <c r="K27" s="91">
        <v>4.8783749999999997E-6</v>
      </c>
      <c r="L27" s="91">
        <f t="shared" si="0"/>
        <v>4.809655442097302E-2</v>
      </c>
      <c r="M27" s="91">
        <f>J27/'סכום נכסי הקרן'!$C$42</f>
        <v>7.1625321220888626E-5</v>
      </c>
    </row>
    <row r="28" spans="2:13">
      <c r="B28" s="86" t="s">
        <v>1677</v>
      </c>
      <c r="C28" s="87">
        <v>8824</v>
      </c>
      <c r="D28" s="88" t="s">
        <v>26</v>
      </c>
      <c r="E28" s="87" t="s">
        <v>1678</v>
      </c>
      <c r="F28" s="88" t="s">
        <v>1055</v>
      </c>
      <c r="G28" s="88" t="s">
        <v>131</v>
      </c>
      <c r="H28" s="90">
        <v>340.52948199999997</v>
      </c>
      <c r="I28" s="90">
        <v>3904.375</v>
      </c>
      <c r="J28" s="90">
        <v>13.295547973000001</v>
      </c>
      <c r="K28" s="91">
        <v>3.4052948199999998E-4</v>
      </c>
      <c r="L28" s="91">
        <f t="shared" si="0"/>
        <v>4.5325929725857222E-3</v>
      </c>
      <c r="M28" s="91">
        <f>J28/'סכום נכסי הקרן'!$C$42</f>
        <v>6.7499310820366869E-6</v>
      </c>
    </row>
    <row r="29" spans="2:13">
      <c r="B29" s="86" t="s">
        <v>1679</v>
      </c>
      <c r="C29" s="87">
        <v>5992</v>
      </c>
      <c r="D29" s="88" t="s">
        <v>26</v>
      </c>
      <c r="E29" s="87" t="s">
        <v>1624</v>
      </c>
      <c r="F29" s="88" t="s">
        <v>425</v>
      </c>
      <c r="G29" s="88" t="s">
        <v>131</v>
      </c>
      <c r="H29" s="90">
        <v>7130</v>
      </c>
      <c r="I29" s="90">
        <v>9.9999999999999995E-7</v>
      </c>
      <c r="J29" s="90">
        <v>1.0000000000000001E-5</v>
      </c>
      <c r="K29" s="91">
        <v>2.6117216117216117E-4</v>
      </c>
      <c r="L29" s="91">
        <f t="shared" si="0"/>
        <v>3.4091058012729585E-9</v>
      </c>
      <c r="M29" s="91">
        <f>J29/'סכום נכסי הקרן'!$C$42</f>
        <v>5.0768355661189316E-12</v>
      </c>
    </row>
    <row r="30" spans="2:13">
      <c r="B30" s="92"/>
      <c r="C30" s="87"/>
      <c r="D30" s="87"/>
      <c r="E30" s="87"/>
      <c r="F30" s="87"/>
      <c r="G30" s="87"/>
      <c r="H30" s="90"/>
      <c r="I30" s="90"/>
      <c r="J30" s="87"/>
      <c r="K30" s="87"/>
      <c r="L30" s="91"/>
      <c r="M30" s="87"/>
    </row>
    <row r="31" spans="2:13">
      <c r="B31" s="79" t="s">
        <v>194</v>
      </c>
      <c r="C31" s="80"/>
      <c r="D31" s="81"/>
      <c r="E31" s="80"/>
      <c r="F31" s="81"/>
      <c r="G31" s="81"/>
      <c r="H31" s="83"/>
      <c r="I31" s="83"/>
      <c r="J31" s="83">
        <v>1235.8666300000002</v>
      </c>
      <c r="K31" s="84"/>
      <c r="L31" s="84">
        <f t="shared" si="0"/>
        <v>0.42132000979326611</v>
      </c>
      <c r="M31" s="84">
        <f>J31/'סכום נכסי הקרן'!$C$42</f>
        <v>6.2742916621635468E-4</v>
      </c>
    </row>
    <row r="32" spans="2:13">
      <c r="B32" s="85" t="s">
        <v>62</v>
      </c>
      <c r="C32" s="80"/>
      <c r="D32" s="81"/>
      <c r="E32" s="80"/>
      <c r="F32" s="81"/>
      <c r="G32" s="81"/>
      <c r="H32" s="83"/>
      <c r="I32" s="83"/>
      <c r="J32" s="83">
        <v>1235.8666300000002</v>
      </c>
      <c r="K32" s="84"/>
      <c r="L32" s="84">
        <f t="shared" si="0"/>
        <v>0.42132000979326611</v>
      </c>
      <c r="M32" s="84">
        <f>J32/'סכום נכסי הקרן'!$C$42</f>
        <v>6.2742916621635468E-4</v>
      </c>
    </row>
    <row r="33" spans="2:13">
      <c r="B33" s="86" t="s">
        <v>1680</v>
      </c>
      <c r="C33" s="87">
        <v>8255</v>
      </c>
      <c r="D33" s="88" t="s">
        <v>26</v>
      </c>
      <c r="E33" s="87"/>
      <c r="F33" s="88" t="s">
        <v>1188</v>
      </c>
      <c r="G33" s="88" t="s">
        <v>130</v>
      </c>
      <c r="H33" s="90">
        <v>55780.68</v>
      </c>
      <c r="I33" s="90">
        <v>94.250100000000003</v>
      </c>
      <c r="J33" s="90">
        <v>190.05266</v>
      </c>
      <c r="K33" s="91">
        <v>5.5837599564731495E-5</v>
      </c>
      <c r="L33" s="91">
        <f t="shared" si="0"/>
        <v>6.4790962575335703E-2</v>
      </c>
      <c r="M33" s="91">
        <f>J33/'סכום נכסי הקרן'!$C$42</f>
        <v>9.6486610372350872E-5</v>
      </c>
    </row>
    <row r="34" spans="2:13">
      <c r="B34" s="86" t="s">
        <v>1681</v>
      </c>
      <c r="C34" s="87">
        <v>9389</v>
      </c>
      <c r="D34" s="88" t="s">
        <v>26</v>
      </c>
      <c r="E34" s="87"/>
      <c r="F34" s="88" t="s">
        <v>1682</v>
      </c>
      <c r="G34" s="88" t="s">
        <v>130</v>
      </c>
      <c r="H34" s="90">
        <v>9136.2000000000007</v>
      </c>
      <c r="I34" s="90">
        <v>425.30070000000001</v>
      </c>
      <c r="J34" s="90">
        <v>140.46558999999999</v>
      </c>
      <c r="K34" s="91">
        <v>6.3005825065830788E-4</v>
      </c>
      <c r="L34" s="91">
        <f t="shared" si="0"/>
        <v>4.7886205774822881E-2</v>
      </c>
      <c r="M34" s="91">
        <f>J34/'סכום נכסי הקרן'!$C$42</f>
        <v>7.1312070312787965E-5</v>
      </c>
    </row>
    <row r="35" spans="2:13">
      <c r="B35" s="86" t="s">
        <v>1683</v>
      </c>
      <c r="C35" s="87">
        <v>8773</v>
      </c>
      <c r="D35" s="88" t="s">
        <v>26</v>
      </c>
      <c r="E35" s="87"/>
      <c r="F35" s="88" t="s">
        <v>1684</v>
      </c>
      <c r="G35" s="88" t="s">
        <v>130</v>
      </c>
      <c r="H35" s="90">
        <v>4250.5600000000004</v>
      </c>
      <c r="I35" s="90">
        <v>2467.1547</v>
      </c>
      <c r="J35" s="90">
        <v>379.09742999999997</v>
      </c>
      <c r="K35" s="91">
        <v>2.105682248751405E-6</v>
      </c>
      <c r="L35" s="91">
        <f t="shared" si="0"/>
        <v>0.12923832478606689</v>
      </c>
      <c r="M35" s="91">
        <f>J35/'סכום נכסי הקרן'!$C$42</f>
        <v>1.9246153156482818E-4</v>
      </c>
    </row>
    <row r="36" spans="2:13">
      <c r="B36" s="86" t="s">
        <v>1685</v>
      </c>
      <c r="C36" s="87">
        <v>8432</v>
      </c>
      <c r="D36" s="88" t="s">
        <v>26</v>
      </c>
      <c r="E36" s="87"/>
      <c r="F36" s="88" t="s">
        <v>1093</v>
      </c>
      <c r="G36" s="88" t="s">
        <v>130</v>
      </c>
      <c r="H36" s="90">
        <v>4329</v>
      </c>
      <c r="I36" s="90">
        <v>3362.7687999999998</v>
      </c>
      <c r="J36" s="90">
        <v>526.25094999999999</v>
      </c>
      <c r="K36" s="91">
        <v>1.0561188497221608E-4</v>
      </c>
      <c r="L36" s="91">
        <f t="shared" si="0"/>
        <v>0.17940451665704055</v>
      </c>
      <c r="M36" s="91">
        <f>J36/'סכום נכסי הקרן'!$C$42</f>
        <v>2.6716895396638752E-4</v>
      </c>
    </row>
    <row r="37" spans="2:13">
      <c r="B37" s="93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2:13"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2:13"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2:13">
      <c r="B40" s="107" t="s">
        <v>217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2:13">
      <c r="B41" s="107" t="s">
        <v>110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2:13">
      <c r="B42" s="107" t="s">
        <v>200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2:13">
      <c r="B43" s="107" t="s">
        <v>208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2:13">
      <c r="B44" s="93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2:13">
      <c r="B45" s="93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2:13">
      <c r="B46" s="93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2:13">
      <c r="B47" s="93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2:13">
      <c r="B48" s="93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2:13">
      <c r="B49" s="93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2:13">
      <c r="B50" s="93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2:13">
      <c r="B51" s="93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2:13"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2:13"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2:13">
      <c r="B54" s="93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2:13">
      <c r="B55" s="93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2:13">
      <c r="B56" s="9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2:13"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2:13">
      <c r="B58" s="9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2:13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2:13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2:13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2:13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2:13"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2:13"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2:13"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2:13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2:13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2:13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2:13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2:13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2:13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2:13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2:13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2:13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2:13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2:13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2:13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2:13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2:13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2:13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2:13"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2:13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</row>
    <row r="83" spans="2:13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spans="2:13"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</row>
    <row r="85" spans="2:13"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</row>
    <row r="86" spans="2:13"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</row>
    <row r="87" spans="2:13"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</row>
    <row r="88" spans="2:13"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2:13"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</row>
    <row r="90" spans="2:13"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2:13"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2:13"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</row>
    <row r="93" spans="2:13"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</row>
    <row r="94" spans="2:13"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</row>
    <row r="95" spans="2:13"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</row>
    <row r="96" spans="2:13"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</row>
    <row r="97" spans="2:13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</row>
    <row r="98" spans="2:13"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</row>
    <row r="99" spans="2:13"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</row>
    <row r="100" spans="2:13"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</row>
    <row r="101" spans="2:13">
      <c r="B101" s="93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2:13">
      <c r="B102" s="93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</row>
    <row r="103" spans="2:13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</row>
    <row r="104" spans="2:13">
      <c r="B104" s="93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</row>
    <row r="105" spans="2:13">
      <c r="B105" s="93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</row>
    <row r="106" spans="2:13"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</row>
    <row r="107" spans="2:13"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spans="2:13">
      <c r="B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</row>
    <row r="109" spans="2:13">
      <c r="B109" s="93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</row>
    <row r="110" spans="2:13">
      <c r="B110" s="93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</row>
    <row r="111" spans="2:13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</row>
    <row r="112" spans="2:13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2:13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2:13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</row>
    <row r="115" spans="2:13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</row>
    <row r="116" spans="2:13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2:13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</row>
    <row r="118" spans="2:13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</row>
    <row r="119" spans="2:13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</row>
    <row r="120" spans="2:13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</row>
    <row r="121" spans="2:13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2:13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</row>
    <row r="123" spans="2:13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</row>
    <row r="124" spans="2:13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2:13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2:13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2:13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</row>
    <row r="128" spans="2:13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2:13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</row>
    <row r="130" spans="2:13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</row>
    <row r="131" spans="2:13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</row>
    <row r="132" spans="2:13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</row>
    <row r="133" spans="2:13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</row>
    <row r="134" spans="2:13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</row>
    <row r="135" spans="2:13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</row>
    <row r="136" spans="2:13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</row>
    <row r="137" spans="2:13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</row>
    <row r="138" spans="2:13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</row>
    <row r="139" spans="2:13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</row>
    <row r="140" spans="2:13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</row>
    <row r="141" spans="2:13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</row>
    <row r="142" spans="2:13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</row>
    <row r="143" spans="2:13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</row>
    <row r="144" spans="2:13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</row>
    <row r="145" spans="2:13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</row>
    <row r="146" spans="2:13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</row>
    <row r="147" spans="2:13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</row>
    <row r="148" spans="2:13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</row>
    <row r="149" spans="2:13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</row>
    <row r="150" spans="2:13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</row>
    <row r="151" spans="2:13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</row>
    <row r="152" spans="2:13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</row>
    <row r="153" spans="2:13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</row>
    <row r="154" spans="2:13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</row>
    <row r="155" spans="2:13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</row>
    <row r="156" spans="2:13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</row>
    <row r="157" spans="2:13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</row>
    <row r="158" spans="2:13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</row>
    <row r="159" spans="2:13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</row>
    <row r="160" spans="2:13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</row>
    <row r="161" spans="2:13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</row>
    <row r="162" spans="2:13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</row>
    <row r="163" spans="2:13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</row>
    <row r="164" spans="2:13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</row>
    <row r="165" spans="2:13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</row>
    <row r="166" spans="2:13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</row>
    <row r="167" spans="2:13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</row>
    <row r="168" spans="2:13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</row>
    <row r="169" spans="2:13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</row>
    <row r="170" spans="2:13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</row>
    <row r="171" spans="2:13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</row>
    <row r="172" spans="2:13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</row>
    <row r="173" spans="2:13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</row>
    <row r="174" spans="2:13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</row>
    <row r="175" spans="2:13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</row>
    <row r="176" spans="2:13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</row>
    <row r="177" spans="2:13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</row>
    <row r="178" spans="2:13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</row>
    <row r="179" spans="2:13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</row>
    <row r="180" spans="2:13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</row>
    <row r="181" spans="2:13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</row>
    <row r="182" spans="2:13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</row>
    <row r="183" spans="2:13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</row>
    <row r="184" spans="2:13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</row>
    <row r="185" spans="2:13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</row>
    <row r="186" spans="2:13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</row>
    <row r="187" spans="2:13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</row>
    <row r="188" spans="2:13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</row>
    <row r="189" spans="2:13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</row>
    <row r="190" spans="2:13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</row>
    <row r="191" spans="2:13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</row>
    <row r="192" spans="2:13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</row>
    <row r="193" spans="2:13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</row>
    <row r="194" spans="2:13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</row>
    <row r="195" spans="2:13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</row>
    <row r="196" spans="2:13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</row>
    <row r="197" spans="2:13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</row>
    <row r="198" spans="2:13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</row>
    <row r="199" spans="2:13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</row>
    <row r="200" spans="2:13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</row>
    <row r="201" spans="2:13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</row>
    <row r="202" spans="2:13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</row>
    <row r="203" spans="2:13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</row>
    <row r="204" spans="2:13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</row>
    <row r="205" spans="2:13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</row>
    <row r="206" spans="2:13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</row>
    <row r="207" spans="2:13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</row>
    <row r="208" spans="2:13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</row>
    <row r="209" spans="2:13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</row>
    <row r="210" spans="2:13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</row>
    <row r="211" spans="2:13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</row>
    <row r="212" spans="2:13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</row>
    <row r="213" spans="2:13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</row>
    <row r="214" spans="2:13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</row>
    <row r="215" spans="2:13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</row>
    <row r="216" spans="2:13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</row>
    <row r="217" spans="2:13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</row>
    <row r="218" spans="2:13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</row>
    <row r="219" spans="2:13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</row>
    <row r="220" spans="2:13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</row>
    <row r="221" spans="2:13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</row>
    <row r="222" spans="2:13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</row>
    <row r="223" spans="2:13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</row>
    <row r="224" spans="2:13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</row>
    <row r="225" spans="2:13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</row>
    <row r="226" spans="2:13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</row>
    <row r="227" spans="2:13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</row>
    <row r="228" spans="2:13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</row>
    <row r="229" spans="2:13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</row>
    <row r="230" spans="2:13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</row>
    <row r="231" spans="2:13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</row>
    <row r="232" spans="2:13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</row>
    <row r="233" spans="2:13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</row>
    <row r="234" spans="2:13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</row>
    <row r="235" spans="2:13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</row>
    <row r="236" spans="2:13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</row>
    <row r="237" spans="2:13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</row>
    <row r="238" spans="2:13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</row>
    <row r="239" spans="2:13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</row>
    <row r="240" spans="2:13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</row>
    <row r="241" spans="2:13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</row>
    <row r="242" spans="2:13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</row>
    <row r="243" spans="2:13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</row>
    <row r="244" spans="2:13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</row>
    <row r="245" spans="2:13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</row>
    <row r="246" spans="2:13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</row>
    <row r="247" spans="2:13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</row>
    <row r="248" spans="2:13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</row>
    <row r="249" spans="2:13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</row>
    <row r="250" spans="2:13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</row>
    <row r="251" spans="2:13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</row>
    <row r="252" spans="2:13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</row>
    <row r="253" spans="2:13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</row>
    <row r="254" spans="2:13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</row>
    <row r="255" spans="2:13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</row>
    <row r="256" spans="2:13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</row>
    <row r="257" spans="2:13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</row>
    <row r="258" spans="2:13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</row>
    <row r="259" spans="2:13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</row>
    <row r="260" spans="2:13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</row>
    <row r="261" spans="2:13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</row>
    <row r="262" spans="2:13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</row>
    <row r="263" spans="2:13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</row>
    <row r="264" spans="2:13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</row>
    <row r="265" spans="2:13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</row>
    <row r="266" spans="2:13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</row>
    <row r="267" spans="2:13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</row>
    <row r="268" spans="2:13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</row>
    <row r="269" spans="2:13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</row>
    <row r="270" spans="2:13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</row>
    <row r="271" spans="2:13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</row>
    <row r="272" spans="2:13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</row>
    <row r="273" spans="2:13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</row>
    <row r="274" spans="2:13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</row>
    <row r="275" spans="2:13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</row>
    <row r="276" spans="2:13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</row>
    <row r="277" spans="2:13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</row>
    <row r="278" spans="2:13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</row>
    <row r="279" spans="2:13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</row>
    <row r="280" spans="2:13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</row>
    <row r="281" spans="2:13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</row>
    <row r="282" spans="2:13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</row>
    <row r="283" spans="2:13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</row>
    <row r="284" spans="2:13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</row>
    <row r="285" spans="2:13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</row>
    <row r="286" spans="2:13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</row>
    <row r="287" spans="2:13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</row>
    <row r="288" spans="2:13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</row>
    <row r="289" spans="2:13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</row>
    <row r="290" spans="2:13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</row>
    <row r="291" spans="2:13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</row>
    <row r="292" spans="2:13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</row>
    <row r="293" spans="2:13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</row>
    <row r="294" spans="2:13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</row>
    <row r="295" spans="2:13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</row>
    <row r="296" spans="2:13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</row>
    <row r="297" spans="2:13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</row>
    <row r="298" spans="2:13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</row>
    <row r="299" spans="2:13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</row>
    <row r="300" spans="2:13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</row>
    <row r="301" spans="2:13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</row>
    <row r="302" spans="2:13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4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53.7109375" style="2" bestFit="1" customWidth="1"/>
    <col min="3" max="3" width="31.28515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9.5703125" style="1" bestFit="1" customWidth="1"/>
    <col min="8" max="8" width="11.28515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144</v>
      </c>
      <c r="C1" s="46" t="s" vm="1">
        <v>225</v>
      </c>
    </row>
    <row r="2" spans="2:11">
      <c r="B2" s="46" t="s">
        <v>143</v>
      </c>
      <c r="C2" s="46" t="s">
        <v>226</v>
      </c>
    </row>
    <row r="3" spans="2:11">
      <c r="B3" s="46" t="s">
        <v>145</v>
      </c>
      <c r="C3" s="46" t="s">
        <v>227</v>
      </c>
    </row>
    <row r="4" spans="2:11">
      <c r="B4" s="46" t="s">
        <v>146</v>
      </c>
      <c r="C4" s="46">
        <v>414</v>
      </c>
    </row>
    <row r="6" spans="2:11" ht="26.25" customHeight="1">
      <c r="B6" s="145" t="s">
        <v>172</v>
      </c>
      <c r="C6" s="146"/>
      <c r="D6" s="146"/>
      <c r="E6" s="146"/>
      <c r="F6" s="146"/>
      <c r="G6" s="146"/>
      <c r="H6" s="146"/>
      <c r="I6" s="146"/>
      <c r="J6" s="146"/>
      <c r="K6" s="147"/>
    </row>
    <row r="7" spans="2:11" ht="26.25" customHeight="1">
      <c r="B7" s="145" t="s">
        <v>96</v>
      </c>
      <c r="C7" s="146"/>
      <c r="D7" s="146"/>
      <c r="E7" s="146"/>
      <c r="F7" s="146"/>
      <c r="G7" s="146"/>
      <c r="H7" s="146"/>
      <c r="I7" s="146"/>
      <c r="J7" s="146"/>
      <c r="K7" s="147"/>
    </row>
    <row r="8" spans="2:11" s="3" customFormat="1" ht="63">
      <c r="B8" s="21" t="s">
        <v>114</v>
      </c>
      <c r="C8" s="29" t="s">
        <v>44</v>
      </c>
      <c r="D8" s="29" t="s">
        <v>101</v>
      </c>
      <c r="E8" s="29" t="s">
        <v>102</v>
      </c>
      <c r="F8" s="29" t="s">
        <v>202</v>
      </c>
      <c r="G8" s="29" t="s">
        <v>201</v>
      </c>
      <c r="H8" s="29" t="s">
        <v>109</v>
      </c>
      <c r="I8" s="29" t="s">
        <v>58</v>
      </c>
      <c r="J8" s="29" t="s">
        <v>147</v>
      </c>
      <c r="K8" s="30" t="s">
        <v>149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209</v>
      </c>
      <c r="G9" s="31"/>
      <c r="H9" s="31" t="s">
        <v>205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4" t="s">
        <v>1686</v>
      </c>
      <c r="C11" s="74"/>
      <c r="D11" s="75"/>
      <c r="E11" s="108"/>
      <c r="F11" s="77"/>
      <c r="G11" s="109"/>
      <c r="H11" s="77">
        <v>199739.44724814699</v>
      </c>
      <c r="I11" s="78"/>
      <c r="J11" s="78">
        <f>IFERROR(H11/$H$11,0)</f>
        <v>1</v>
      </c>
      <c r="K11" s="78">
        <f>H11/'סכום נכסי הקרן'!$C$42</f>
        <v>0.10140443297463286</v>
      </c>
    </row>
    <row r="12" spans="2:11" ht="21" customHeight="1">
      <c r="B12" s="79" t="s">
        <v>1687</v>
      </c>
      <c r="C12" s="80"/>
      <c r="D12" s="81"/>
      <c r="E12" s="99"/>
      <c r="F12" s="83"/>
      <c r="G12" s="100"/>
      <c r="H12" s="83">
        <v>12247.032407158</v>
      </c>
      <c r="I12" s="84"/>
      <c r="J12" s="84">
        <f t="shared" ref="J12:J75" si="0">IFERROR(H12/$H$11,0)</f>
        <v>6.1315041049166706E-2</v>
      </c>
      <c r="K12" s="84">
        <f>H12/'סכום נכסי הקרן'!$C$42</f>
        <v>6.2176169704070876E-3</v>
      </c>
    </row>
    <row r="13" spans="2:11">
      <c r="B13" s="85" t="s">
        <v>190</v>
      </c>
      <c r="C13" s="80"/>
      <c r="D13" s="81"/>
      <c r="E13" s="99"/>
      <c r="F13" s="83"/>
      <c r="G13" s="100"/>
      <c r="H13" s="83">
        <v>3282.1778093780003</v>
      </c>
      <c r="I13" s="84"/>
      <c r="J13" s="84">
        <f t="shared" si="0"/>
        <v>1.643229644718289E-2</v>
      </c>
      <c r="K13" s="84">
        <f>H13/'סכום נכסי הקרן'!$C$42</f>
        <v>1.6663077036976554E-3</v>
      </c>
    </row>
    <row r="14" spans="2:11">
      <c r="B14" s="86" t="s">
        <v>1688</v>
      </c>
      <c r="C14" s="87">
        <v>7034</v>
      </c>
      <c r="D14" s="88" t="s">
        <v>130</v>
      </c>
      <c r="E14" s="97">
        <v>43850</v>
      </c>
      <c r="F14" s="90">
        <v>105614.39999999999</v>
      </c>
      <c r="G14" s="98">
        <v>71.479299999999995</v>
      </c>
      <c r="H14" s="90">
        <v>272.90517</v>
      </c>
      <c r="I14" s="91">
        <v>1.618254E-3</v>
      </c>
      <c r="J14" s="91">
        <f t="shared" si="0"/>
        <v>1.3663058237112038E-3</v>
      </c>
      <c r="K14" s="91">
        <f>H14/'סכום נכסי הקרן'!$C$42</f>
        <v>1.3854946732337329E-4</v>
      </c>
    </row>
    <row r="15" spans="2:11">
      <c r="B15" s="86" t="s">
        <v>1689</v>
      </c>
      <c r="C15" s="110">
        <v>91381</v>
      </c>
      <c r="D15" s="88" t="s">
        <v>130</v>
      </c>
      <c r="E15" s="97">
        <v>44742</v>
      </c>
      <c r="F15" s="90">
        <v>44667.29</v>
      </c>
      <c r="G15" s="98">
        <v>100</v>
      </c>
      <c r="H15" s="90">
        <v>161.47226999999998</v>
      </c>
      <c r="I15" s="91">
        <v>2.9999999999999997E-4</v>
      </c>
      <c r="J15" s="91">
        <f t="shared" si="0"/>
        <v>8.0841452314321443E-4</v>
      </c>
      <c r="K15" s="91">
        <f>H15/'סכום נכסי הקרן'!$C$42</f>
        <v>8.1976816327795877E-5</v>
      </c>
    </row>
    <row r="16" spans="2:11">
      <c r="B16" s="86" t="s">
        <v>1690</v>
      </c>
      <c r="C16" s="87">
        <v>8401</v>
      </c>
      <c r="D16" s="88" t="s">
        <v>130</v>
      </c>
      <c r="E16" s="97">
        <v>44621</v>
      </c>
      <c r="F16" s="90">
        <v>3240.9828580000003</v>
      </c>
      <c r="G16" s="98">
        <v>59.898299999999999</v>
      </c>
      <c r="H16" s="90">
        <v>7.0177765710000006</v>
      </c>
      <c r="I16" s="91">
        <v>2.8808732738057997E-4</v>
      </c>
      <c r="J16" s="91">
        <f t="shared" si="0"/>
        <v>3.5134655010241629E-5</v>
      </c>
      <c r="K16" s="91">
        <f>H16/'סכום נכסי הקרן'!$C$42</f>
        <v>3.5628097690728958E-6</v>
      </c>
    </row>
    <row r="17" spans="2:11">
      <c r="B17" s="86" t="s">
        <v>1691</v>
      </c>
      <c r="C17" s="110">
        <v>72111</v>
      </c>
      <c r="D17" s="88" t="s">
        <v>130</v>
      </c>
      <c r="E17" s="97">
        <v>43466</v>
      </c>
      <c r="F17" s="90">
        <v>62813.51</v>
      </c>
      <c r="G17" s="98">
        <v>100</v>
      </c>
      <c r="H17" s="90">
        <v>227.07083</v>
      </c>
      <c r="I17" s="91">
        <v>5.9999999999999995E-4</v>
      </c>
      <c r="J17" s="91">
        <f t="shared" si="0"/>
        <v>1.1368351776697258E-3</v>
      </c>
      <c r="K17" s="91">
        <f>H17/'סכום נכסי הקרן'!$C$42</f>
        <v>1.1528012657721455E-4</v>
      </c>
    </row>
    <row r="18" spans="2:11">
      <c r="B18" s="86" t="s">
        <v>1692</v>
      </c>
      <c r="C18" s="87">
        <v>8507</v>
      </c>
      <c r="D18" s="88" t="s">
        <v>130</v>
      </c>
      <c r="E18" s="97">
        <v>44621</v>
      </c>
      <c r="F18" s="90">
        <v>2592.786286</v>
      </c>
      <c r="G18" s="98">
        <v>87.794200000000004</v>
      </c>
      <c r="H18" s="90">
        <v>8.2288822689999996</v>
      </c>
      <c r="I18" s="91">
        <v>1.7285238881615999E-4</v>
      </c>
      <c r="J18" s="91">
        <f t="shared" si="0"/>
        <v>4.1198082714111149E-5</v>
      </c>
      <c r="K18" s="91">
        <f>H18/'סכום נכסי הקרן'!$C$42</f>
        <v>4.1776682172664648E-6</v>
      </c>
    </row>
    <row r="19" spans="2:11">
      <c r="B19" s="86" t="s">
        <v>1693</v>
      </c>
      <c r="C19" s="87">
        <v>5277</v>
      </c>
      <c r="D19" s="88" t="s">
        <v>130</v>
      </c>
      <c r="E19" s="97">
        <v>42481</v>
      </c>
      <c r="F19" s="90">
        <v>232271.21</v>
      </c>
      <c r="G19" s="98">
        <v>138.51179999999999</v>
      </c>
      <c r="H19" s="90">
        <v>1163.0287499999999</v>
      </c>
      <c r="I19" s="91">
        <v>1.1404369501466275E-3</v>
      </c>
      <c r="J19" s="91">
        <f t="shared" si="0"/>
        <v>5.8227293908303815E-3</v>
      </c>
      <c r="K19" s="91">
        <f>H19/'סכום נכסי הקרן'!$C$42</f>
        <v>5.9045057224188426E-4</v>
      </c>
    </row>
    <row r="20" spans="2:11">
      <c r="B20" s="86" t="s">
        <v>1694</v>
      </c>
      <c r="C20" s="110">
        <v>85741</v>
      </c>
      <c r="D20" s="88" t="s">
        <v>130</v>
      </c>
      <c r="E20" s="97">
        <v>44404</v>
      </c>
      <c r="F20" s="90">
        <v>24502.59</v>
      </c>
      <c r="G20" s="98">
        <v>100</v>
      </c>
      <c r="H20" s="90">
        <v>88.576880000000003</v>
      </c>
      <c r="I20" s="91">
        <v>1E-4</v>
      </c>
      <c r="J20" s="91">
        <f t="shared" si="0"/>
        <v>4.4346212638686342E-4</v>
      </c>
      <c r="K20" s="91">
        <f>H20/'סכום נכסי הקרן'!$C$42</f>
        <v>4.4969025471984862E-5</v>
      </c>
    </row>
    <row r="21" spans="2:11">
      <c r="B21" s="86" t="s">
        <v>1695</v>
      </c>
      <c r="C21" s="110">
        <v>72112</v>
      </c>
      <c r="D21" s="88" t="s">
        <v>130</v>
      </c>
      <c r="E21" s="97">
        <v>43466</v>
      </c>
      <c r="F21" s="90">
        <v>24354.74</v>
      </c>
      <c r="G21" s="98">
        <v>100</v>
      </c>
      <c r="H21" s="90">
        <v>88.042369999999991</v>
      </c>
      <c r="I21" s="91">
        <v>1E-4</v>
      </c>
      <c r="J21" s="91">
        <f t="shared" si="0"/>
        <v>4.4078609014382749E-4</v>
      </c>
      <c r="K21" s="91">
        <f>H21/'סכום נכסי הקרן'!$C$42</f>
        <v>4.4697663534140233E-5</v>
      </c>
    </row>
    <row r="22" spans="2:11" ht="16.5" customHeight="1">
      <c r="B22" s="86" t="s">
        <v>1696</v>
      </c>
      <c r="C22" s="87">
        <v>8402</v>
      </c>
      <c r="D22" s="88" t="s">
        <v>130</v>
      </c>
      <c r="E22" s="97">
        <v>44560</v>
      </c>
      <c r="F22" s="90">
        <v>4369.6231399999997</v>
      </c>
      <c r="G22" s="98">
        <v>105.4036</v>
      </c>
      <c r="H22" s="90">
        <v>16.649750537999999</v>
      </c>
      <c r="I22" s="91">
        <v>1.7080524309732E-4</v>
      </c>
      <c r="J22" s="91">
        <f t="shared" si="0"/>
        <v>8.3357347621549813E-5</v>
      </c>
      <c r="K22" s="91">
        <f>H22/'סכום נכסי הקרן'!$C$42</f>
        <v>8.4528045698326204E-6</v>
      </c>
    </row>
    <row r="23" spans="2:11" ht="16.5" customHeight="1">
      <c r="B23" s="86" t="s">
        <v>1697</v>
      </c>
      <c r="C23" s="87">
        <v>8291</v>
      </c>
      <c r="D23" s="88" t="s">
        <v>130</v>
      </c>
      <c r="E23" s="97">
        <v>44279</v>
      </c>
      <c r="F23" s="90">
        <v>18293.91</v>
      </c>
      <c r="G23" s="98">
        <v>102.2482</v>
      </c>
      <c r="H23" s="90">
        <v>67.61927</v>
      </c>
      <c r="I23" s="91">
        <v>2.315685195376995E-3</v>
      </c>
      <c r="J23" s="91">
        <f t="shared" si="0"/>
        <v>3.3853738423533818E-4</v>
      </c>
      <c r="K23" s="91">
        <f>H23/'סכום נכסי הקרן'!$C$42</f>
        <v>3.4329191489099882E-5</v>
      </c>
    </row>
    <row r="24" spans="2:11" ht="16.5" customHeight="1">
      <c r="B24" s="86" t="s">
        <v>1698</v>
      </c>
      <c r="C24" s="87">
        <v>6645</v>
      </c>
      <c r="D24" s="88" t="s">
        <v>130</v>
      </c>
      <c r="E24" s="97">
        <v>43466</v>
      </c>
      <c r="F24" s="90">
        <v>203274.19</v>
      </c>
      <c r="G24" s="98">
        <v>160.79310000000001</v>
      </c>
      <c r="H24" s="90">
        <v>1181.5658600000002</v>
      </c>
      <c r="I24" s="91">
        <v>3.3616499999999999E-3</v>
      </c>
      <c r="J24" s="91">
        <f t="shared" si="0"/>
        <v>5.9155358457164339E-3</v>
      </c>
      <c r="K24" s="91">
        <f>H24/'סכום נכסי הקרן'!$C$42</f>
        <v>5.9986155817599027E-4</v>
      </c>
    </row>
    <row r="25" spans="2:11">
      <c r="B25" s="92"/>
      <c r="C25" s="87"/>
      <c r="D25" s="87"/>
      <c r="E25" s="87"/>
      <c r="F25" s="90"/>
      <c r="G25" s="98"/>
      <c r="H25" s="87"/>
      <c r="I25" s="87"/>
      <c r="J25" s="91"/>
      <c r="K25" s="87"/>
    </row>
    <row r="26" spans="2:11">
      <c r="B26" s="85" t="s">
        <v>192</v>
      </c>
      <c r="C26" s="87"/>
      <c r="D26" s="88"/>
      <c r="E26" s="97"/>
      <c r="F26" s="90"/>
      <c r="G26" s="98"/>
      <c r="H26" s="90">
        <v>2397.9908</v>
      </c>
      <c r="I26" s="91"/>
      <c r="J26" s="91">
        <f t="shared" si="0"/>
        <v>1.2005594453362274E-2</v>
      </c>
      <c r="K26" s="91">
        <f>H26/'סכום נכסי הקרן'!$C$42</f>
        <v>1.2174204980665989E-3</v>
      </c>
    </row>
    <row r="27" spans="2:11">
      <c r="B27" s="86" t="s">
        <v>1699</v>
      </c>
      <c r="C27" s="87">
        <v>7004</v>
      </c>
      <c r="D27" s="88" t="s">
        <v>131</v>
      </c>
      <c r="E27" s="97">
        <v>43614</v>
      </c>
      <c r="F27" s="90">
        <v>2549402.36</v>
      </c>
      <c r="G27" s="98">
        <v>94.060879</v>
      </c>
      <c r="H27" s="90">
        <v>2397.9908</v>
      </c>
      <c r="I27" s="91">
        <v>2.3E-3</v>
      </c>
      <c r="J27" s="91">
        <f t="shared" si="0"/>
        <v>1.2005594453362274E-2</v>
      </c>
      <c r="K27" s="91">
        <f>H27/'סכום נכסי הקרן'!$C$42</f>
        <v>1.2174204980665989E-3</v>
      </c>
    </row>
    <row r="28" spans="2:11">
      <c r="B28" s="92"/>
      <c r="C28" s="87"/>
      <c r="D28" s="87"/>
      <c r="E28" s="87"/>
      <c r="F28" s="90"/>
      <c r="G28" s="98"/>
      <c r="H28" s="87"/>
      <c r="I28" s="87"/>
      <c r="J28" s="91"/>
      <c r="K28" s="87"/>
    </row>
    <row r="29" spans="2:11">
      <c r="B29" s="85" t="s">
        <v>193</v>
      </c>
      <c r="C29" s="80"/>
      <c r="D29" s="81"/>
      <c r="E29" s="99"/>
      <c r="F29" s="83"/>
      <c r="G29" s="100"/>
      <c r="H29" s="83">
        <v>6566.8637977800017</v>
      </c>
      <c r="I29" s="84"/>
      <c r="J29" s="84">
        <f t="shared" si="0"/>
        <v>3.2877150148621546E-2</v>
      </c>
      <c r="K29" s="84">
        <f>H29/'סכום נכסי הקרן'!$C$42</f>
        <v>3.3338887686428348E-3</v>
      </c>
    </row>
    <row r="30" spans="2:11">
      <c r="B30" s="86" t="s">
        <v>1700</v>
      </c>
      <c r="C30" s="110">
        <v>83021</v>
      </c>
      <c r="D30" s="88" t="s">
        <v>130</v>
      </c>
      <c r="E30" s="97">
        <v>44255</v>
      </c>
      <c r="F30" s="90">
        <v>24895.279999999999</v>
      </c>
      <c r="G30" s="98">
        <v>100</v>
      </c>
      <c r="H30" s="90">
        <v>89.996420000000001</v>
      </c>
      <c r="I30" s="91">
        <v>1E-4</v>
      </c>
      <c r="J30" s="91">
        <f t="shared" si="0"/>
        <v>4.5056908507508104E-4</v>
      </c>
      <c r="K30" s="91">
        <f>H30/'סכום נכסי הקרן'!$C$42</f>
        <v>4.5689702587937708E-5</v>
      </c>
    </row>
    <row r="31" spans="2:11">
      <c r="B31" s="86" t="s">
        <v>1701</v>
      </c>
      <c r="C31" s="87">
        <v>8292</v>
      </c>
      <c r="D31" s="88" t="s">
        <v>130</v>
      </c>
      <c r="E31" s="97">
        <v>44317</v>
      </c>
      <c r="F31" s="90">
        <v>36500.71</v>
      </c>
      <c r="G31" s="98">
        <v>116.1189</v>
      </c>
      <c r="H31" s="90">
        <v>153.21895000000001</v>
      </c>
      <c r="I31" s="91">
        <v>1.2373103200000001E-4</v>
      </c>
      <c r="J31" s="91">
        <f t="shared" si="0"/>
        <v>7.6709409238350358E-4</v>
      </c>
      <c r="K31" s="91">
        <f>H31/'סכום נכסי הקרן'!$C$42</f>
        <v>7.7786741476339817E-5</v>
      </c>
    </row>
    <row r="32" spans="2:11">
      <c r="B32" s="86" t="s">
        <v>1702</v>
      </c>
      <c r="C32" s="87">
        <v>7038</v>
      </c>
      <c r="D32" s="88" t="s">
        <v>130</v>
      </c>
      <c r="E32" s="97">
        <v>43556</v>
      </c>
      <c r="F32" s="90">
        <v>189390.05</v>
      </c>
      <c r="G32" s="98">
        <v>117.84350000000001</v>
      </c>
      <c r="H32" s="90">
        <v>806.80965000000003</v>
      </c>
      <c r="I32" s="91">
        <v>3.349456615384615E-4</v>
      </c>
      <c r="J32" s="91">
        <f t="shared" si="0"/>
        <v>4.0393105173544275E-3</v>
      </c>
      <c r="K32" s="91">
        <f>H32/'סכום נכסי הקרן'!$C$42</f>
        <v>4.0960399262079668E-4</v>
      </c>
    </row>
    <row r="33" spans="2:11">
      <c r="B33" s="86" t="s">
        <v>1703</v>
      </c>
      <c r="C33" s="87">
        <v>7992</v>
      </c>
      <c r="D33" s="88" t="s">
        <v>130</v>
      </c>
      <c r="E33" s="97">
        <v>44196</v>
      </c>
      <c r="F33" s="90">
        <v>67684.72</v>
      </c>
      <c r="G33" s="98">
        <v>111.49509999999999</v>
      </c>
      <c r="H33" s="90">
        <v>272.80647999999997</v>
      </c>
      <c r="I33" s="91">
        <v>1.2097E-3</v>
      </c>
      <c r="J33" s="91">
        <f t="shared" si="0"/>
        <v>1.3658117300238541E-3</v>
      </c>
      <c r="K33" s="91">
        <f>H33/'סכום נכסי הקרן'!$C$42</f>
        <v>1.3849936403317127E-4</v>
      </c>
    </row>
    <row r="34" spans="2:11">
      <c r="B34" s="86" t="s">
        <v>1704</v>
      </c>
      <c r="C34" s="87">
        <v>6662</v>
      </c>
      <c r="D34" s="88" t="s">
        <v>130</v>
      </c>
      <c r="E34" s="97">
        <v>43556</v>
      </c>
      <c r="F34" s="90">
        <v>197799.24</v>
      </c>
      <c r="G34" s="98">
        <v>141.5772</v>
      </c>
      <c r="H34" s="90">
        <v>1012.33965</v>
      </c>
      <c r="I34" s="91">
        <v>1.4908338926086957E-3</v>
      </c>
      <c r="J34" s="91">
        <f t="shared" si="0"/>
        <v>5.0683010489275884E-3</v>
      </c>
      <c r="K34" s="91">
        <f>H34/'סכום נכסי הקרן'!$C$42</f>
        <v>5.1394819401123901E-4</v>
      </c>
    </row>
    <row r="35" spans="2:11">
      <c r="B35" s="86" t="s">
        <v>1705</v>
      </c>
      <c r="C35" s="87">
        <v>8283</v>
      </c>
      <c r="D35" s="88" t="s">
        <v>131</v>
      </c>
      <c r="E35" s="97">
        <v>44317</v>
      </c>
      <c r="F35" s="90">
        <v>542612</v>
      </c>
      <c r="G35" s="98">
        <v>108.047907</v>
      </c>
      <c r="H35" s="90">
        <v>586.28087000000005</v>
      </c>
      <c r="I35" s="91">
        <v>6.3318507272727264E-4</v>
      </c>
      <c r="J35" s="91">
        <f t="shared" si="0"/>
        <v>2.9352282590009975E-3</v>
      </c>
      <c r="K35" s="91">
        <f>H35/'סכום נכסי הקרן'!$C$42</f>
        <v>2.9764515725511494E-4</v>
      </c>
    </row>
    <row r="36" spans="2:11">
      <c r="B36" s="86" t="s">
        <v>1706</v>
      </c>
      <c r="C36" s="87">
        <v>8405</v>
      </c>
      <c r="D36" s="88" t="s">
        <v>130</v>
      </c>
      <c r="E36" s="97">
        <v>44581</v>
      </c>
      <c r="F36" s="90">
        <v>2682.3881299999998</v>
      </c>
      <c r="G36" s="98">
        <v>151.50800000000001</v>
      </c>
      <c r="H36" s="90">
        <v>14.69147778</v>
      </c>
      <c r="I36" s="91">
        <v>2.4400747926447429E-4</v>
      </c>
      <c r="J36" s="91">
        <f t="shared" si="0"/>
        <v>7.3553211358134938E-5</v>
      </c>
      <c r="K36" s="91">
        <f>H36/'סכום נכסי הקרן'!$C$42</f>
        <v>7.4586216912349992E-6</v>
      </c>
    </row>
    <row r="37" spans="2:11">
      <c r="B37" s="86" t="s">
        <v>1707</v>
      </c>
      <c r="C37" s="87">
        <v>5310</v>
      </c>
      <c r="D37" s="88" t="s">
        <v>130</v>
      </c>
      <c r="E37" s="97">
        <v>42979</v>
      </c>
      <c r="F37" s="90">
        <v>353066.07</v>
      </c>
      <c r="G37" s="98">
        <v>124.15089999999999</v>
      </c>
      <c r="H37" s="90">
        <v>1584.5799399999999</v>
      </c>
      <c r="I37" s="91">
        <v>1.1804878048780488E-3</v>
      </c>
      <c r="J37" s="91">
        <f t="shared" si="0"/>
        <v>7.9332348308313455E-3</v>
      </c>
      <c r="K37" s="91">
        <f>H37/'סכום נכסי הקרן'!$C$42</f>
        <v>8.0446517967506007E-4</v>
      </c>
    </row>
    <row r="38" spans="2:11">
      <c r="B38" s="86" t="s">
        <v>1708</v>
      </c>
      <c r="C38" s="87">
        <v>7029</v>
      </c>
      <c r="D38" s="88" t="s">
        <v>131</v>
      </c>
      <c r="E38" s="97">
        <v>43739</v>
      </c>
      <c r="F38" s="90">
        <v>1168330.68</v>
      </c>
      <c r="G38" s="98">
        <v>106.957263</v>
      </c>
      <c r="H38" s="90">
        <v>1249.6149499999999</v>
      </c>
      <c r="I38" s="91">
        <v>9.6801255813953489E-4</v>
      </c>
      <c r="J38" s="91">
        <f t="shared" si="0"/>
        <v>6.256225133373562E-3</v>
      </c>
      <c r="K38" s="91">
        <f>H38/'סכום נכסי הקרן'!$C$42</f>
        <v>6.3440896221139296E-4</v>
      </c>
    </row>
    <row r="39" spans="2:11">
      <c r="B39" s="86" t="s">
        <v>1709</v>
      </c>
      <c r="C39" s="87">
        <v>7076</v>
      </c>
      <c r="D39" s="88" t="s">
        <v>131</v>
      </c>
      <c r="E39" s="97">
        <v>44104</v>
      </c>
      <c r="F39" s="90">
        <v>896202.89</v>
      </c>
      <c r="G39" s="98">
        <v>88.877776999999995</v>
      </c>
      <c r="H39" s="90">
        <v>796.52541000000008</v>
      </c>
      <c r="I39" s="91">
        <v>1.7572585798237023E-3</v>
      </c>
      <c r="J39" s="91">
        <f t="shared" si="0"/>
        <v>3.9878222402930453E-3</v>
      </c>
      <c r="K39" s="91">
        <f>H39/'סכום נכסי הקרן'!$C$42</f>
        <v>4.0438285308054642E-4</v>
      </c>
    </row>
    <row r="40" spans="2:11">
      <c r="B40" s="92"/>
      <c r="C40" s="87"/>
      <c r="D40" s="87"/>
      <c r="E40" s="87"/>
      <c r="F40" s="90"/>
      <c r="G40" s="98"/>
      <c r="H40" s="87"/>
      <c r="I40" s="87"/>
      <c r="J40" s="91"/>
      <c r="K40" s="87"/>
    </row>
    <row r="41" spans="2:11">
      <c r="B41" s="79" t="s">
        <v>1710</v>
      </c>
      <c r="C41" s="80"/>
      <c r="D41" s="81"/>
      <c r="E41" s="99"/>
      <c r="F41" s="83"/>
      <c r="G41" s="100"/>
      <c r="H41" s="83">
        <v>187492.41484098893</v>
      </c>
      <c r="I41" s="84"/>
      <c r="J41" s="84">
        <f t="shared" si="0"/>
        <v>0.93868495895083304</v>
      </c>
      <c r="K41" s="84">
        <f>H41/'סכום נכסי הקרן'!$C$42</f>
        <v>9.5186816004225752E-2</v>
      </c>
    </row>
    <row r="42" spans="2:11">
      <c r="B42" s="85" t="s">
        <v>190</v>
      </c>
      <c r="C42" s="80"/>
      <c r="D42" s="81"/>
      <c r="E42" s="99"/>
      <c r="F42" s="83"/>
      <c r="G42" s="100"/>
      <c r="H42" s="83">
        <v>18336.263175224998</v>
      </c>
      <c r="I42" s="84"/>
      <c r="J42" s="84">
        <f t="shared" si="0"/>
        <v>9.1800910775751171E-2</v>
      </c>
      <c r="K42" s="84">
        <f>H42/'סכום נכסי הקרן'!$C$42</f>
        <v>9.3090193037699102E-3</v>
      </c>
    </row>
    <row r="43" spans="2:11">
      <c r="B43" s="86" t="s">
        <v>1711</v>
      </c>
      <c r="C43" s="110">
        <v>76203</v>
      </c>
      <c r="D43" s="88" t="s">
        <v>130</v>
      </c>
      <c r="E43" s="97">
        <v>43466</v>
      </c>
      <c r="F43" s="90">
        <v>77108.09</v>
      </c>
      <c r="G43" s="98">
        <v>100</v>
      </c>
      <c r="H43" s="90">
        <v>278.74574999999999</v>
      </c>
      <c r="I43" s="91">
        <v>5.9999999999999995E-4</v>
      </c>
      <c r="J43" s="91">
        <f t="shared" si="0"/>
        <v>1.3955468178186118E-3</v>
      </c>
      <c r="K43" s="91">
        <f>H43/'סכום נכסי הקרן'!$C$42</f>
        <v>1.4151463375044958E-4</v>
      </c>
    </row>
    <row r="44" spans="2:11">
      <c r="B44" s="86" t="s">
        <v>1712</v>
      </c>
      <c r="C44" s="110">
        <v>79692</v>
      </c>
      <c r="D44" s="88" t="s">
        <v>130</v>
      </c>
      <c r="E44" s="97">
        <v>43466</v>
      </c>
      <c r="F44" s="90">
        <v>29807.85</v>
      </c>
      <c r="G44" s="98">
        <v>100</v>
      </c>
      <c r="H44" s="90">
        <v>107.75538</v>
      </c>
      <c r="I44" s="91">
        <v>0</v>
      </c>
      <c r="J44" s="91">
        <f t="shared" si="0"/>
        <v>5.3947971462106701E-4</v>
      </c>
      <c r="K44" s="91">
        <f>H44/'סכום נכסי הקרן'!$C$42</f>
        <v>5.4705634562466055E-5</v>
      </c>
    </row>
    <row r="45" spans="2:11">
      <c r="B45" s="86" t="s">
        <v>1713</v>
      </c>
      <c r="C45" s="110">
        <v>79694</v>
      </c>
      <c r="D45" s="88" t="s">
        <v>130</v>
      </c>
      <c r="E45" s="97">
        <v>43466</v>
      </c>
      <c r="F45" s="90">
        <v>51030.720000000001</v>
      </c>
      <c r="G45" s="98">
        <v>100</v>
      </c>
      <c r="H45" s="90">
        <v>184.47604000000001</v>
      </c>
      <c r="I45" s="91">
        <v>0</v>
      </c>
      <c r="J45" s="91">
        <f t="shared" si="0"/>
        <v>9.2358341099650469E-4</v>
      </c>
      <c r="K45" s="91">
        <f>H45/'סכום נכסי הקרן'!$C$42</f>
        <v>9.3655452096877862E-5</v>
      </c>
    </row>
    <row r="46" spans="2:11">
      <c r="B46" s="86" t="s">
        <v>1714</v>
      </c>
      <c r="C46" s="87">
        <v>5295</v>
      </c>
      <c r="D46" s="88" t="s">
        <v>130</v>
      </c>
      <c r="E46" s="97">
        <v>42879</v>
      </c>
      <c r="F46" s="90">
        <v>432474</v>
      </c>
      <c r="G46" s="98">
        <v>224.0582</v>
      </c>
      <c r="H46" s="90">
        <v>3502.9113600000001</v>
      </c>
      <c r="I46" s="91">
        <v>3.3108108108108108E-4</v>
      </c>
      <c r="J46" s="91">
        <f t="shared" si="0"/>
        <v>1.7537403894224989E-2</v>
      </c>
      <c r="K46" s="91">
        <f>H46/'סכום נכסי הקרן'!$C$42</f>
        <v>1.7783704977410034E-3</v>
      </c>
    </row>
    <row r="47" spans="2:11">
      <c r="B47" s="86" t="s">
        <v>1715</v>
      </c>
      <c r="C47" s="87">
        <v>9457</v>
      </c>
      <c r="D47" s="88" t="s">
        <v>130</v>
      </c>
      <c r="E47" s="97">
        <v>44893</v>
      </c>
      <c r="F47" s="90">
        <v>1739.3472019999999</v>
      </c>
      <c r="G47" s="98">
        <v>100</v>
      </c>
      <c r="H47" s="90">
        <v>6.2877401339999999</v>
      </c>
      <c r="I47" s="91">
        <v>8.4240052036608397E-4</v>
      </c>
      <c r="J47" s="91">
        <f t="shared" si="0"/>
        <v>3.1479711297029897E-5</v>
      </c>
      <c r="K47" s="91">
        <f>H47/'סכום נכסי הקרן'!$C$42</f>
        <v>3.1921822742804611E-6</v>
      </c>
    </row>
    <row r="48" spans="2:11">
      <c r="B48" s="86" t="s">
        <v>1716</v>
      </c>
      <c r="C48" s="87">
        <v>8338</v>
      </c>
      <c r="D48" s="88" t="s">
        <v>130</v>
      </c>
      <c r="E48" s="97">
        <v>44561</v>
      </c>
      <c r="F48" s="90">
        <v>8592.4870759999994</v>
      </c>
      <c r="G48" s="98">
        <v>77.295500000000004</v>
      </c>
      <c r="H48" s="90">
        <v>24.009405091000001</v>
      </c>
      <c r="I48" s="91">
        <v>2.8641617692446857E-4</v>
      </c>
      <c r="J48" s="91">
        <f t="shared" si="0"/>
        <v>1.2020362237796641E-4</v>
      </c>
      <c r="K48" s="91">
        <f>H48/'סכום נכסי הקרן'!$C$42</f>
        <v>1.2189180168734574E-5</v>
      </c>
    </row>
    <row r="49" spans="2:11">
      <c r="B49" s="86" t="s">
        <v>1717</v>
      </c>
      <c r="C49" s="110">
        <v>76202</v>
      </c>
      <c r="D49" s="88" t="s">
        <v>130</v>
      </c>
      <c r="E49" s="97">
        <v>43466</v>
      </c>
      <c r="F49" s="90">
        <v>71395.81</v>
      </c>
      <c r="G49" s="98">
        <v>100</v>
      </c>
      <c r="H49" s="90">
        <v>258.09584999999998</v>
      </c>
      <c r="I49" s="91">
        <v>0</v>
      </c>
      <c r="J49" s="91">
        <f t="shared" si="0"/>
        <v>1.2921626326488915E-3</v>
      </c>
      <c r="K49" s="91">
        <f>H49/'סכום נכסי הקרן'!$C$42</f>
        <v>1.3103101907476966E-4</v>
      </c>
    </row>
    <row r="50" spans="2:11">
      <c r="B50" s="86" t="s">
        <v>1718</v>
      </c>
      <c r="C50" s="110">
        <v>76201</v>
      </c>
      <c r="D50" s="88" t="s">
        <v>130</v>
      </c>
      <c r="E50" s="97">
        <v>43466</v>
      </c>
      <c r="F50" s="90">
        <v>83703.97</v>
      </c>
      <c r="G50" s="98">
        <v>100</v>
      </c>
      <c r="H50" s="90">
        <v>302.58984999999996</v>
      </c>
      <c r="I50" s="91">
        <v>1E-4</v>
      </c>
      <c r="J50" s="91">
        <f t="shared" si="0"/>
        <v>1.5149228365695657E-3</v>
      </c>
      <c r="K50" s="91">
        <f>H50/'סכום נכסי הקרן'!$C$42</f>
        <v>1.5361989124265923E-4</v>
      </c>
    </row>
    <row r="51" spans="2:11">
      <c r="B51" s="86" t="s">
        <v>1719</v>
      </c>
      <c r="C51" s="110">
        <v>79693</v>
      </c>
      <c r="D51" s="88" t="s">
        <v>130</v>
      </c>
      <c r="E51" s="97">
        <v>43466</v>
      </c>
      <c r="F51" s="90">
        <v>13367.33</v>
      </c>
      <c r="G51" s="98">
        <v>100</v>
      </c>
      <c r="H51" s="90">
        <v>48.32291</v>
      </c>
      <c r="I51" s="91">
        <v>1E-4</v>
      </c>
      <c r="J51" s="91">
        <f t="shared" si="0"/>
        <v>2.4192972728099055E-4</v>
      </c>
      <c r="K51" s="91">
        <f>H51/'סכום נכסי הקרן'!$C$42</f>
        <v>2.4532746814636416E-5</v>
      </c>
    </row>
    <row r="52" spans="2:11">
      <c r="B52" s="86" t="s">
        <v>1720</v>
      </c>
      <c r="C52" s="87">
        <v>5327</v>
      </c>
      <c r="D52" s="88" t="s">
        <v>130</v>
      </c>
      <c r="E52" s="97">
        <v>43244</v>
      </c>
      <c r="F52" s="90">
        <v>359553.16</v>
      </c>
      <c r="G52" s="98">
        <v>184.02500000000001</v>
      </c>
      <c r="H52" s="90">
        <v>2391.9287300000001</v>
      </c>
      <c r="I52" s="91">
        <v>6.1125702857142857E-4</v>
      </c>
      <c r="J52" s="91">
        <f t="shared" si="0"/>
        <v>1.1975244564627133E-2</v>
      </c>
      <c r="K52" s="91">
        <f>H52/'סכום נכסי הקרן'!$C$42</f>
        <v>1.2143428848085686E-3</v>
      </c>
    </row>
    <row r="53" spans="2:11">
      <c r="B53" s="86" t="s">
        <v>1721</v>
      </c>
      <c r="C53" s="87">
        <v>5288</v>
      </c>
      <c r="D53" s="88" t="s">
        <v>130</v>
      </c>
      <c r="E53" s="97">
        <v>42649</v>
      </c>
      <c r="F53" s="90">
        <v>375116.95</v>
      </c>
      <c r="G53" s="98">
        <v>293.72649999999999</v>
      </c>
      <c r="H53" s="90">
        <v>3983.0717100000002</v>
      </c>
      <c r="I53" s="91">
        <v>9.2929333333333336E-4</v>
      </c>
      <c r="J53" s="91">
        <f t="shared" si="0"/>
        <v>1.9941337401678184E-2</v>
      </c>
      <c r="K53" s="91">
        <f>H53/'סכום נכסי הקרן'!$C$42</f>
        <v>2.022140011973015E-3</v>
      </c>
    </row>
    <row r="54" spans="2:11">
      <c r="B54" s="86" t="s">
        <v>1722</v>
      </c>
      <c r="C54" s="87">
        <v>7068</v>
      </c>
      <c r="D54" s="88" t="s">
        <v>130</v>
      </c>
      <c r="E54" s="97">
        <v>43885</v>
      </c>
      <c r="F54" s="90">
        <v>199638.39</v>
      </c>
      <c r="G54" s="98">
        <v>111.6992</v>
      </c>
      <c r="H54" s="90">
        <v>806.12504000000001</v>
      </c>
      <c r="I54" s="91">
        <v>2.9389100000000001E-4</v>
      </c>
      <c r="J54" s="91">
        <f t="shared" si="0"/>
        <v>4.0358830021117852E-3</v>
      </c>
      <c r="K54" s="91">
        <f>H54/'סכום נכסי הקרן'!$C$42</f>
        <v>4.0925642738110461E-4</v>
      </c>
    </row>
    <row r="55" spans="2:11">
      <c r="B55" s="86" t="s">
        <v>1723</v>
      </c>
      <c r="C55" s="87">
        <v>5333</v>
      </c>
      <c r="D55" s="88" t="s">
        <v>130</v>
      </c>
      <c r="E55" s="97">
        <v>43321</v>
      </c>
      <c r="F55" s="90">
        <v>446151.48</v>
      </c>
      <c r="G55" s="98">
        <v>190.13419999999999</v>
      </c>
      <c r="H55" s="90">
        <v>3066.55584</v>
      </c>
      <c r="I55" s="91">
        <v>2.5097449999999999E-3</v>
      </c>
      <c r="J55" s="91">
        <f t="shared" si="0"/>
        <v>1.5352780245708068E-2</v>
      </c>
      <c r="K55" s="91">
        <f>H55/'סכום נכסי הקרן'!$C$42</f>
        <v>1.5568399754001714E-3</v>
      </c>
    </row>
    <row r="56" spans="2:11">
      <c r="B56" s="86" t="s">
        <v>1724</v>
      </c>
      <c r="C56" s="87">
        <v>8322</v>
      </c>
      <c r="D56" s="88" t="s">
        <v>130</v>
      </c>
      <c r="E56" s="97">
        <v>44197</v>
      </c>
      <c r="F56" s="90">
        <v>292390</v>
      </c>
      <c r="G56" s="98">
        <v>107.24590000000001</v>
      </c>
      <c r="H56" s="90">
        <v>1133.5782899999999</v>
      </c>
      <c r="I56" s="91">
        <v>1.5724054586666667E-3</v>
      </c>
      <c r="J56" s="91">
        <f t="shared" si="0"/>
        <v>5.6752850056288337E-3</v>
      </c>
      <c r="K56" s="91">
        <f>H56/'סכום נכסי הקרן'!$C$42</f>
        <v>5.7549905796522793E-4</v>
      </c>
    </row>
    <row r="57" spans="2:11">
      <c r="B57" s="86" t="s">
        <v>1725</v>
      </c>
      <c r="C57" s="87">
        <v>9273</v>
      </c>
      <c r="D57" s="88" t="s">
        <v>130</v>
      </c>
      <c r="E57" s="97">
        <v>44852</v>
      </c>
      <c r="F57" s="90">
        <v>22795</v>
      </c>
      <c r="G57" s="98">
        <v>100</v>
      </c>
      <c r="H57" s="90">
        <v>82.403929999999988</v>
      </c>
      <c r="I57" s="91">
        <v>1.1340626865671641E-3</v>
      </c>
      <c r="J57" s="91">
        <f t="shared" si="0"/>
        <v>4.1255711445734196E-4</v>
      </c>
      <c r="K57" s="91">
        <f>H57/'סכום נכסי הקרן'!$C$42</f>
        <v>4.1835120261197473E-5</v>
      </c>
    </row>
    <row r="58" spans="2:11">
      <c r="B58" s="86" t="s">
        <v>1726</v>
      </c>
      <c r="C58" s="87">
        <v>8316</v>
      </c>
      <c r="D58" s="88" t="s">
        <v>130</v>
      </c>
      <c r="E58" s="97">
        <v>44378</v>
      </c>
      <c r="F58" s="90">
        <v>258065.19</v>
      </c>
      <c r="G58" s="98">
        <v>115.4859</v>
      </c>
      <c r="H58" s="90">
        <v>1077.3745100000001</v>
      </c>
      <c r="I58" s="91">
        <v>1.6733053148387097E-3</v>
      </c>
      <c r="J58" s="91">
        <f t="shared" si="0"/>
        <v>5.3938995268246644E-3</v>
      </c>
      <c r="K58" s="91">
        <f>H58/'סכום נכסי הקרן'!$C$42</f>
        <v>5.469653230397956E-4</v>
      </c>
    </row>
    <row r="59" spans="2:11">
      <c r="B59" s="86" t="s">
        <v>1727</v>
      </c>
      <c r="C59" s="110">
        <v>79691</v>
      </c>
      <c r="D59" s="88" t="s">
        <v>130</v>
      </c>
      <c r="E59" s="97">
        <v>43466</v>
      </c>
      <c r="F59" s="90">
        <v>299316.96999999997</v>
      </c>
      <c r="G59" s="98">
        <v>100</v>
      </c>
      <c r="H59" s="90">
        <v>1082.0308400000001</v>
      </c>
      <c r="I59" s="91">
        <v>4.0000000000000002E-4</v>
      </c>
      <c r="J59" s="91">
        <f t="shared" si="0"/>
        <v>5.4172115468795476E-3</v>
      </c>
      <c r="K59" s="91">
        <f>H59/'סכום נכסי הקרן'!$C$42</f>
        <v>5.4932926521495426E-4</v>
      </c>
    </row>
    <row r="60" spans="2:11">
      <c r="B60" s="92"/>
      <c r="C60" s="87"/>
      <c r="D60" s="87"/>
      <c r="E60" s="87"/>
      <c r="F60" s="90"/>
      <c r="G60" s="98"/>
      <c r="H60" s="87"/>
      <c r="I60" s="87"/>
      <c r="J60" s="91"/>
      <c r="K60" s="87"/>
    </row>
    <row r="61" spans="2:11">
      <c r="B61" s="85" t="s">
        <v>1728</v>
      </c>
      <c r="C61" s="87"/>
      <c r="D61" s="88"/>
      <c r="E61" s="97"/>
      <c r="F61" s="90"/>
      <c r="G61" s="98"/>
      <c r="H61" s="90">
        <v>131.49585931999999</v>
      </c>
      <c r="I61" s="91"/>
      <c r="J61" s="91">
        <f t="shared" si="0"/>
        <v>6.583369541252193E-4</v>
      </c>
      <c r="K61" s="91">
        <f>H61/'סכום נכסי הקרן'!$C$42</f>
        <v>6.6758285539314741E-5</v>
      </c>
    </row>
    <row r="62" spans="2:11">
      <c r="B62" s="86" t="s">
        <v>1729</v>
      </c>
      <c r="C62" s="87" t="s">
        <v>1730</v>
      </c>
      <c r="D62" s="88" t="s">
        <v>130</v>
      </c>
      <c r="E62" s="97">
        <v>44616</v>
      </c>
      <c r="F62" s="90">
        <v>36.578772000000001</v>
      </c>
      <c r="G62" s="98">
        <v>99443.1</v>
      </c>
      <c r="H62" s="90">
        <v>131.49585931999999</v>
      </c>
      <c r="I62" s="91">
        <v>4.662973734751773E-5</v>
      </c>
      <c r="J62" s="91">
        <f t="shared" si="0"/>
        <v>6.583369541252193E-4</v>
      </c>
      <c r="K62" s="91">
        <f>H62/'סכום נכסי הקרן'!$C$42</f>
        <v>6.6758285539314741E-5</v>
      </c>
    </row>
    <row r="63" spans="2:11">
      <c r="B63" s="92"/>
      <c r="C63" s="87"/>
      <c r="D63" s="87"/>
      <c r="E63" s="87"/>
      <c r="F63" s="90"/>
      <c r="G63" s="98"/>
      <c r="H63" s="87"/>
      <c r="I63" s="87"/>
      <c r="J63" s="91"/>
      <c r="K63" s="87"/>
    </row>
    <row r="64" spans="2:11">
      <c r="B64" s="85" t="s">
        <v>192</v>
      </c>
      <c r="C64" s="80"/>
      <c r="D64" s="81"/>
      <c r="E64" s="99"/>
      <c r="F64" s="83"/>
      <c r="G64" s="100"/>
      <c r="H64" s="83">
        <v>11874.78499</v>
      </c>
      <c r="I64" s="84"/>
      <c r="J64" s="84">
        <f t="shared" si="0"/>
        <v>5.9451376048153974E-2</v>
      </c>
      <c r="K64" s="84">
        <f>H64/'סכום נכסי הקרן'!$C$42</f>
        <v>6.0286330777247236E-3</v>
      </c>
    </row>
    <row r="65" spans="2:11">
      <c r="B65" s="86" t="s">
        <v>1731</v>
      </c>
      <c r="C65" s="87">
        <v>7064</v>
      </c>
      <c r="D65" s="88" t="s">
        <v>130</v>
      </c>
      <c r="E65" s="97">
        <v>43466</v>
      </c>
      <c r="F65" s="90">
        <v>586460.51</v>
      </c>
      <c r="G65" s="98">
        <v>118.3724</v>
      </c>
      <c r="H65" s="90">
        <v>2509.5596800000003</v>
      </c>
      <c r="I65" s="91">
        <v>3.2878705555555555E-5</v>
      </c>
      <c r="J65" s="91">
        <f t="shared" si="0"/>
        <v>1.2564166540834773E-2</v>
      </c>
      <c r="K65" s="91">
        <f>H65/'סכום נכסי הקרן'!$C$42</f>
        <v>1.2740621838722044E-3</v>
      </c>
    </row>
    <row r="66" spans="2:11">
      <c r="B66" s="86" t="s">
        <v>1732</v>
      </c>
      <c r="C66" s="87">
        <v>7031</v>
      </c>
      <c r="D66" s="88" t="s">
        <v>130</v>
      </c>
      <c r="E66" s="97">
        <v>43090</v>
      </c>
      <c r="F66" s="90">
        <v>776319.99</v>
      </c>
      <c r="G66" s="98">
        <v>108.19499999999999</v>
      </c>
      <c r="H66" s="90">
        <v>3036.3809700000002</v>
      </c>
      <c r="I66" s="91">
        <v>5.8680065333333335E-5</v>
      </c>
      <c r="J66" s="91">
        <f t="shared" si="0"/>
        <v>1.520170908567571E-2</v>
      </c>
      <c r="K66" s="91">
        <f>H66/'סכום נכסי הקרן'!$C$42</f>
        <v>1.5415206900782699E-3</v>
      </c>
    </row>
    <row r="67" spans="2:11">
      <c r="B67" s="86" t="s">
        <v>1733</v>
      </c>
      <c r="C67" s="87">
        <v>5344</v>
      </c>
      <c r="D67" s="88" t="s">
        <v>130</v>
      </c>
      <c r="E67" s="97">
        <v>43431</v>
      </c>
      <c r="F67" s="90">
        <v>664648.57999999996</v>
      </c>
      <c r="G67" s="98">
        <v>92.537899999999993</v>
      </c>
      <c r="H67" s="90">
        <v>2223.4123599999998</v>
      </c>
      <c r="I67" s="91">
        <v>1.2635016293895346E-4</v>
      </c>
      <c r="J67" s="91">
        <f t="shared" si="0"/>
        <v>1.1131563597638958E-2</v>
      </c>
      <c r="K67" s="91">
        <f>H67/'סכום נכסי הקרן'!$C$42</f>
        <v>1.1287898947396427E-3</v>
      </c>
    </row>
    <row r="68" spans="2:11">
      <c r="B68" s="86" t="s">
        <v>1734</v>
      </c>
      <c r="C68" s="87">
        <v>7989</v>
      </c>
      <c r="D68" s="88" t="s">
        <v>130</v>
      </c>
      <c r="E68" s="97">
        <v>43830</v>
      </c>
      <c r="F68" s="90">
        <v>167514.19</v>
      </c>
      <c r="G68" s="98">
        <v>134.0771</v>
      </c>
      <c r="H68" s="90">
        <v>811.92239000000006</v>
      </c>
      <c r="I68" s="91">
        <v>2.0939275000000002E-4</v>
      </c>
      <c r="J68" s="91">
        <f t="shared" si="0"/>
        <v>4.0649075642594798E-3</v>
      </c>
      <c r="K68" s="91">
        <f>H68/'סכום נכסי הקרן'!$C$42</f>
        <v>4.1219964664802856E-4</v>
      </c>
    </row>
    <row r="69" spans="2:11">
      <c r="B69" s="86" t="s">
        <v>1735</v>
      </c>
      <c r="C69" s="87">
        <v>5299</v>
      </c>
      <c r="D69" s="88" t="s">
        <v>130</v>
      </c>
      <c r="E69" s="97">
        <v>42831</v>
      </c>
      <c r="F69" s="90">
        <v>589516.86</v>
      </c>
      <c r="G69" s="98">
        <v>154.54480000000001</v>
      </c>
      <c r="H69" s="90">
        <v>3293.5095899999997</v>
      </c>
      <c r="I69" s="91">
        <v>7.9558000000000005E-4</v>
      </c>
      <c r="J69" s="91">
        <f t="shared" si="0"/>
        <v>1.6489029259745054E-2</v>
      </c>
      <c r="K69" s="91">
        <f>H69/'סכום נכסי הקרן'!$C$42</f>
        <v>1.6720606623865776E-3</v>
      </c>
    </row>
    <row r="70" spans="2:11">
      <c r="B70" s="92"/>
      <c r="C70" s="87"/>
      <c r="D70" s="87"/>
      <c r="E70" s="87"/>
      <c r="F70" s="90"/>
      <c r="G70" s="98"/>
      <c r="H70" s="87"/>
      <c r="I70" s="87"/>
      <c r="J70" s="91"/>
      <c r="K70" s="87"/>
    </row>
    <row r="71" spans="2:11">
      <c r="B71" s="85" t="s">
        <v>193</v>
      </c>
      <c r="C71" s="80"/>
      <c r="D71" s="81"/>
      <c r="E71" s="99"/>
      <c r="F71" s="83"/>
      <c r="G71" s="100"/>
      <c r="H71" s="83">
        <v>157149.87081644393</v>
      </c>
      <c r="I71" s="84"/>
      <c r="J71" s="84">
        <f t="shared" si="0"/>
        <v>0.7867743351728026</v>
      </c>
      <c r="K71" s="84">
        <f>H71/'סכום נכסי הקרן'!$C$42</f>
        <v>7.9782405337191803E-2</v>
      </c>
    </row>
    <row r="72" spans="2:11">
      <c r="B72" s="86" t="s">
        <v>1736</v>
      </c>
      <c r="C72" s="87">
        <v>7055</v>
      </c>
      <c r="D72" s="88" t="s">
        <v>130</v>
      </c>
      <c r="E72" s="97">
        <v>43914</v>
      </c>
      <c r="F72" s="90">
        <v>177052.16</v>
      </c>
      <c r="G72" s="98">
        <v>104.70650000000001</v>
      </c>
      <c r="H72" s="90">
        <v>670.16720999999995</v>
      </c>
      <c r="I72" s="126">
        <v>9.9272307499999996E-4</v>
      </c>
      <c r="J72" s="91">
        <f t="shared" si="0"/>
        <v>3.3552070922045528E-3</v>
      </c>
      <c r="K72" s="91">
        <f>H72/'סכום נכסי הקרן'!$C$42</f>
        <v>3.402328726974694E-4</v>
      </c>
    </row>
    <row r="73" spans="2:11">
      <c r="B73" s="86" t="s">
        <v>1737</v>
      </c>
      <c r="C73" s="87">
        <v>5238</v>
      </c>
      <c r="D73" s="88" t="s">
        <v>132</v>
      </c>
      <c r="E73" s="97">
        <v>43221</v>
      </c>
      <c r="F73" s="90">
        <v>749849.34</v>
      </c>
      <c r="G73" s="98">
        <v>93.6126</v>
      </c>
      <c r="H73" s="90">
        <v>2760.2213999999999</v>
      </c>
      <c r="I73" s="126">
        <v>1.5624035714285715E-4</v>
      </c>
      <c r="J73" s="91">
        <f t="shared" si="0"/>
        <v>1.3819110035739858E-2</v>
      </c>
      <c r="K73" s="91">
        <f>H73/'סכום נכסי הקרן'!$C$42</f>
        <v>1.4013190173882588E-3</v>
      </c>
    </row>
    <row r="74" spans="2:11">
      <c r="B74" s="86" t="s">
        <v>1738</v>
      </c>
      <c r="C74" s="87">
        <v>7070</v>
      </c>
      <c r="D74" s="88" t="s">
        <v>132</v>
      </c>
      <c r="E74" s="97">
        <v>44075</v>
      </c>
      <c r="F74" s="90">
        <v>771580.4</v>
      </c>
      <c r="G74" s="98">
        <v>102.0639</v>
      </c>
      <c r="H74" s="90">
        <v>3096.6273200000001</v>
      </c>
      <c r="I74" s="126">
        <v>1.0563764726666666E-4</v>
      </c>
      <c r="J74" s="91">
        <f t="shared" si="0"/>
        <v>1.5503333781398195E-2</v>
      </c>
      <c r="K74" s="91">
        <f>H74/'סכום נכסי הקרן'!$C$42</f>
        <v>1.5721067713191548E-3</v>
      </c>
    </row>
    <row r="75" spans="2:11">
      <c r="B75" s="86" t="s">
        <v>1739</v>
      </c>
      <c r="C75" s="87">
        <v>5339</v>
      </c>
      <c r="D75" s="88" t="s">
        <v>130</v>
      </c>
      <c r="E75" s="97">
        <v>42916</v>
      </c>
      <c r="F75" s="90">
        <v>921540.28</v>
      </c>
      <c r="G75" s="98">
        <v>73.665400000000005</v>
      </c>
      <c r="H75" s="90">
        <v>2454.0656400000003</v>
      </c>
      <c r="I75" s="126">
        <v>6.9114199999999995E-4</v>
      </c>
      <c r="J75" s="91">
        <f t="shared" si="0"/>
        <v>1.2286334391179042E-2</v>
      </c>
      <c r="K75" s="91">
        <f>H75/'סכום נכסי הקרן'!$C$42</f>
        <v>1.2458887722742419E-3</v>
      </c>
    </row>
    <row r="76" spans="2:11">
      <c r="B76" s="86" t="s">
        <v>1740</v>
      </c>
      <c r="C76" s="87">
        <v>7006</v>
      </c>
      <c r="D76" s="88" t="s">
        <v>132</v>
      </c>
      <c r="E76" s="97">
        <v>43617</v>
      </c>
      <c r="F76" s="90">
        <v>357033.68</v>
      </c>
      <c r="G76" s="98">
        <v>145.35929999999999</v>
      </c>
      <c r="H76" s="90">
        <v>2040.7396899999999</v>
      </c>
      <c r="I76" s="126">
        <v>2.2777828571428573E-5</v>
      </c>
      <c r="J76" s="91">
        <f t="shared" ref="J76:J139" si="1">IFERROR(H76/$H$11,0)</f>
        <v>1.0217008798791156E-2</v>
      </c>
      <c r="K76" s="91">
        <f>H76/'סכום נכסי הקרן'!$C$42</f>
        <v>1.0360499839382521E-3</v>
      </c>
    </row>
    <row r="77" spans="2:11">
      <c r="B77" s="86" t="s">
        <v>1741</v>
      </c>
      <c r="C77" s="87">
        <v>8417</v>
      </c>
      <c r="D77" s="88" t="s">
        <v>132</v>
      </c>
      <c r="E77" s="97">
        <v>44713</v>
      </c>
      <c r="F77" s="90">
        <v>16921</v>
      </c>
      <c r="G77" s="98">
        <v>122.83320000000001</v>
      </c>
      <c r="H77" s="90">
        <v>81.729240000000004</v>
      </c>
      <c r="I77" s="126">
        <v>1.187652E-5</v>
      </c>
      <c r="J77" s="91">
        <f t="shared" si="1"/>
        <v>4.0917926391607266E-4</v>
      </c>
      <c r="K77" s="91">
        <f>H77/'סכום נכסי הקרן'!$C$42</f>
        <v>4.1492591242387001E-5</v>
      </c>
    </row>
    <row r="78" spans="2:11">
      <c r="B78" s="86" t="s">
        <v>1742</v>
      </c>
      <c r="C78" s="110">
        <v>60831</v>
      </c>
      <c r="D78" s="88" t="s">
        <v>130</v>
      </c>
      <c r="E78" s="97">
        <v>42555</v>
      </c>
      <c r="F78" s="90">
        <v>68681.27</v>
      </c>
      <c r="G78" s="98">
        <v>100</v>
      </c>
      <c r="H78" s="90">
        <v>248.28278</v>
      </c>
      <c r="I78" s="126">
        <v>0</v>
      </c>
      <c r="J78" s="91">
        <f t="shared" si="1"/>
        <v>1.24303327870706E-3</v>
      </c>
      <c r="K78" s="91">
        <f>H78/'סכום נכסי הקרן'!$C$42</f>
        <v>1.2604908479588821E-4</v>
      </c>
    </row>
    <row r="79" spans="2:11">
      <c r="B79" s="86" t="s">
        <v>1743</v>
      </c>
      <c r="C79" s="87">
        <v>8400</v>
      </c>
      <c r="D79" s="88" t="s">
        <v>130</v>
      </c>
      <c r="E79" s="97">
        <v>44544</v>
      </c>
      <c r="F79" s="90">
        <v>51582.952850000001</v>
      </c>
      <c r="G79" s="98">
        <v>109.32470000000001</v>
      </c>
      <c r="H79" s="90">
        <v>203.86036409799999</v>
      </c>
      <c r="I79" s="126">
        <v>1.4824811820567164E-4</v>
      </c>
      <c r="J79" s="91">
        <f t="shared" si="1"/>
        <v>1.0206314621704813E-3</v>
      </c>
      <c r="K79" s="91">
        <f>H79/'סכום נכסי הקרן'!$C$42</f>
        <v>1.0349655469746812E-4</v>
      </c>
    </row>
    <row r="80" spans="2:11">
      <c r="B80" s="86" t="s">
        <v>1744</v>
      </c>
      <c r="C80" s="87">
        <v>8843</v>
      </c>
      <c r="D80" s="88" t="s">
        <v>130</v>
      </c>
      <c r="E80" s="97">
        <v>44562</v>
      </c>
      <c r="F80" s="90">
        <v>17280.606390000001</v>
      </c>
      <c r="G80" s="98">
        <v>100.10809999999999</v>
      </c>
      <c r="H80" s="90">
        <v>62.536921415999998</v>
      </c>
      <c r="I80" s="126">
        <v>3.6601123858916996E-5</v>
      </c>
      <c r="J80" s="91">
        <f t="shared" si="1"/>
        <v>3.1309249263269983E-4</v>
      </c>
      <c r="K80" s="91">
        <f>H80/'סכום נכסי הקרן'!$C$42</f>
        <v>3.1748966684033346E-5</v>
      </c>
    </row>
    <row r="81" spans="2:11">
      <c r="B81" s="86" t="s">
        <v>1745</v>
      </c>
      <c r="C81" s="87">
        <v>5291</v>
      </c>
      <c r="D81" s="88" t="s">
        <v>130</v>
      </c>
      <c r="E81" s="97">
        <v>42787</v>
      </c>
      <c r="F81" s="90">
        <v>702506.19</v>
      </c>
      <c r="G81" s="98">
        <v>64.926199999999994</v>
      </c>
      <c r="H81" s="90">
        <v>1648.83971</v>
      </c>
      <c r="I81" s="126">
        <v>2.6485083662733676E-4</v>
      </c>
      <c r="J81" s="91">
        <f t="shared" si="1"/>
        <v>8.2549528033466438E-3</v>
      </c>
      <c r="K81" s="91">
        <f>H81/'סכום נכסי הקרן'!$C$42</f>
        <v>8.3708880825572238E-4</v>
      </c>
    </row>
    <row r="82" spans="2:11">
      <c r="B82" s="86" t="s">
        <v>1746</v>
      </c>
      <c r="C82" s="87">
        <v>5281</v>
      </c>
      <c r="D82" s="88" t="s">
        <v>130</v>
      </c>
      <c r="E82" s="97">
        <v>42603</v>
      </c>
      <c r="F82" s="90">
        <v>859994.72</v>
      </c>
      <c r="G82" s="98">
        <v>31.037800000000001</v>
      </c>
      <c r="H82" s="90">
        <v>964.92822999999999</v>
      </c>
      <c r="I82" s="126">
        <v>2.5882352941176468E-4</v>
      </c>
      <c r="J82" s="91">
        <f t="shared" si="1"/>
        <v>4.8309347166722557E-3</v>
      </c>
      <c r="K82" s="91">
        <f>H82/'סכום נכסי הקרן'!$C$42</f>
        <v>4.8987819568161882E-4</v>
      </c>
    </row>
    <row r="83" spans="2:11">
      <c r="B83" s="86" t="s">
        <v>1747</v>
      </c>
      <c r="C83" s="87">
        <v>5302</v>
      </c>
      <c r="D83" s="88" t="s">
        <v>130</v>
      </c>
      <c r="E83" s="97">
        <v>42948</v>
      </c>
      <c r="F83" s="90">
        <v>707969.47</v>
      </c>
      <c r="G83" s="98">
        <v>107.3685</v>
      </c>
      <c r="H83" s="90">
        <v>2747.8923599999998</v>
      </c>
      <c r="I83" s="126">
        <v>3.6170212765957448E-5</v>
      </c>
      <c r="J83" s="91">
        <f t="shared" si="1"/>
        <v>1.375738442184706E-2</v>
      </c>
      <c r="K83" s="91">
        <f>H83/'סכום נכסי הקרן'!$C$42</f>
        <v>1.3950597665114484E-3</v>
      </c>
    </row>
    <row r="84" spans="2:11">
      <c r="B84" s="86" t="s">
        <v>1748</v>
      </c>
      <c r="C84" s="87">
        <v>7025</v>
      </c>
      <c r="D84" s="88" t="s">
        <v>130</v>
      </c>
      <c r="E84" s="97">
        <v>43556</v>
      </c>
      <c r="F84" s="90">
        <v>241502.6</v>
      </c>
      <c r="G84" s="98">
        <v>126.929</v>
      </c>
      <c r="H84" s="90">
        <v>1108.13068</v>
      </c>
      <c r="I84" s="126">
        <v>1.0531187229629631E-4</v>
      </c>
      <c r="J84" s="91">
        <f t="shared" si="1"/>
        <v>5.5478809782792179E-3</v>
      </c>
      <c r="K84" s="91">
        <f>H84/'סכום נכסי הקרן'!$C$42</f>
        <v>5.6257972481315558E-4</v>
      </c>
    </row>
    <row r="85" spans="2:11">
      <c r="B85" s="86" t="s">
        <v>1749</v>
      </c>
      <c r="C85" s="87">
        <v>9386</v>
      </c>
      <c r="D85" s="88" t="s">
        <v>130</v>
      </c>
      <c r="E85" s="97">
        <v>44896</v>
      </c>
      <c r="F85" s="90">
        <v>7284.48</v>
      </c>
      <c r="G85" s="98">
        <v>132.78270000000001</v>
      </c>
      <c r="H85" s="90">
        <v>34.966200000000001</v>
      </c>
      <c r="I85" s="91">
        <v>2.1809956257924106E-4</v>
      </c>
      <c r="J85" s="91">
        <f t="shared" si="1"/>
        <v>1.7505906059988051E-4</v>
      </c>
      <c r="K85" s="91">
        <f>H85/'סכום נכסי הקרן'!$C$42</f>
        <v>1.7751764777202775E-5</v>
      </c>
    </row>
    <row r="86" spans="2:11">
      <c r="B86" s="86" t="s">
        <v>1750</v>
      </c>
      <c r="C86" s="87">
        <v>7045</v>
      </c>
      <c r="D86" s="88" t="s">
        <v>132</v>
      </c>
      <c r="E86" s="97">
        <v>43909</v>
      </c>
      <c r="F86" s="90">
        <v>514304.07</v>
      </c>
      <c r="G86" s="98">
        <v>97.561099999999996</v>
      </c>
      <c r="H86" s="90">
        <v>1973.0234599999999</v>
      </c>
      <c r="I86" s="91">
        <v>1.874357975E-4</v>
      </c>
      <c r="J86" s="91">
        <f t="shared" si="1"/>
        <v>9.8779859821520755E-3</v>
      </c>
      <c r="K86" s="91">
        <f>H86/'סכום נכסי הקרן'!$C$42</f>
        <v>1.0016715674515031E-3</v>
      </c>
    </row>
    <row r="87" spans="2:11">
      <c r="B87" s="86" t="s">
        <v>1751</v>
      </c>
      <c r="C87" s="87">
        <v>7086</v>
      </c>
      <c r="D87" s="88" t="s">
        <v>130</v>
      </c>
      <c r="E87" s="97">
        <v>44160</v>
      </c>
      <c r="F87" s="90">
        <v>361080.74</v>
      </c>
      <c r="G87" s="98">
        <v>94.392200000000003</v>
      </c>
      <c r="H87" s="90">
        <v>1232.10787</v>
      </c>
      <c r="I87" s="91">
        <v>1.42610825E-4</v>
      </c>
      <c r="J87" s="91">
        <f t="shared" si="1"/>
        <v>6.168575546668489E-3</v>
      </c>
      <c r="K87" s="91">
        <f>H87/'סכום נכסי הקרן'!$C$42</f>
        <v>6.2552090557110407E-4</v>
      </c>
    </row>
    <row r="88" spans="2:11">
      <c r="B88" s="86" t="s">
        <v>1752</v>
      </c>
      <c r="C88" s="110">
        <v>87952</v>
      </c>
      <c r="D88" s="88" t="s">
        <v>132</v>
      </c>
      <c r="E88" s="97">
        <v>44819</v>
      </c>
      <c r="F88" s="90">
        <v>8746.81</v>
      </c>
      <c r="G88" s="98">
        <v>100</v>
      </c>
      <c r="H88" s="90">
        <v>34.394199999999998</v>
      </c>
      <c r="I88" s="91">
        <v>0</v>
      </c>
      <c r="J88" s="91">
        <f t="shared" si="1"/>
        <v>1.7219532983522401E-4</v>
      </c>
      <c r="K88" s="91">
        <f>H88/'סכום נכסי הקרן'!$C$42</f>
        <v>1.7461369782820772E-5</v>
      </c>
    </row>
    <row r="89" spans="2:11">
      <c r="B89" s="86" t="s">
        <v>1753</v>
      </c>
      <c r="C89" s="87">
        <v>6650</v>
      </c>
      <c r="D89" s="88" t="s">
        <v>132</v>
      </c>
      <c r="E89" s="97">
        <v>43466</v>
      </c>
      <c r="F89" s="90">
        <v>704691.44</v>
      </c>
      <c r="G89" s="98">
        <v>138.0883</v>
      </c>
      <c r="H89" s="90">
        <v>3826.4097900000002</v>
      </c>
      <c r="I89" s="91">
        <v>2.075E-4</v>
      </c>
      <c r="J89" s="91">
        <f t="shared" si="1"/>
        <v>1.9157006003156937E-2</v>
      </c>
      <c r="K89" s="91">
        <f>H89/'סכום נכסי הקרן'!$C$42</f>
        <v>1.9426053312417671E-3</v>
      </c>
    </row>
    <row r="90" spans="2:11">
      <c r="B90" s="86" t="s">
        <v>1754</v>
      </c>
      <c r="C90" s="87">
        <v>9391</v>
      </c>
      <c r="D90" s="88" t="s">
        <v>132</v>
      </c>
      <c r="E90" s="97">
        <v>44608</v>
      </c>
      <c r="F90" s="90">
        <v>19032.227962000001</v>
      </c>
      <c r="G90" s="98">
        <v>100</v>
      </c>
      <c r="H90" s="90">
        <v>74.838526778000002</v>
      </c>
      <c r="I90" s="91">
        <v>1.7223732695352464E-5</v>
      </c>
      <c r="J90" s="91">
        <f t="shared" si="1"/>
        <v>3.74680754398124E-4</v>
      </c>
      <c r="K90" s="91">
        <f>H90/'סכום נכסי הקרן'!$C$42</f>
        <v>3.7994289446249442E-5</v>
      </c>
    </row>
    <row r="91" spans="2:11">
      <c r="B91" s="86" t="s">
        <v>1755</v>
      </c>
      <c r="C91" s="110">
        <v>84032</v>
      </c>
      <c r="D91" s="88" t="s">
        <v>130</v>
      </c>
      <c r="E91" s="97">
        <v>44314</v>
      </c>
      <c r="F91" s="90">
        <v>75006.149999999994</v>
      </c>
      <c r="G91" s="98">
        <v>100</v>
      </c>
      <c r="H91" s="90">
        <v>271.14724000000001</v>
      </c>
      <c r="I91" s="91">
        <v>1.1000000000000001E-3</v>
      </c>
      <c r="J91" s="91">
        <f t="shared" si="1"/>
        <v>1.3575047079365315E-3</v>
      </c>
      <c r="K91" s="91">
        <f>H91/'סכום נכסי הקרן'!$C$42</f>
        <v>1.3765699516869856E-4</v>
      </c>
    </row>
    <row r="92" spans="2:11">
      <c r="B92" s="86" t="s">
        <v>1756</v>
      </c>
      <c r="C92" s="110">
        <v>84035</v>
      </c>
      <c r="D92" s="88" t="s">
        <v>130</v>
      </c>
      <c r="E92" s="97">
        <v>44314</v>
      </c>
      <c r="F92" s="90">
        <v>40944.51</v>
      </c>
      <c r="G92" s="98">
        <v>100</v>
      </c>
      <c r="H92" s="90">
        <v>148.01442</v>
      </c>
      <c r="I92" s="91">
        <v>7.000000000000001E-4</v>
      </c>
      <c r="J92" s="91">
        <f t="shared" si="1"/>
        <v>7.4103749679508115E-4</v>
      </c>
      <c r="K92" s="91">
        <f>H92/'סכום נכסי הקרן'!$C$42</f>
        <v>7.514448717544652E-5</v>
      </c>
    </row>
    <row r="93" spans="2:11">
      <c r="B93" s="86" t="s">
        <v>1757</v>
      </c>
      <c r="C93" s="87">
        <v>7032</v>
      </c>
      <c r="D93" s="88" t="s">
        <v>130</v>
      </c>
      <c r="E93" s="97">
        <v>43853</v>
      </c>
      <c r="F93" s="90">
        <v>166618.20000000001</v>
      </c>
      <c r="G93" s="98">
        <v>79.153199999999998</v>
      </c>
      <c r="H93" s="90">
        <v>476.75935999999996</v>
      </c>
      <c r="I93" s="91">
        <v>3.0516153846153846E-4</v>
      </c>
      <c r="J93" s="91">
        <f t="shared" si="1"/>
        <v>2.3869063751222677E-3</v>
      </c>
      <c r="K93" s="91">
        <f>H93/'סכום נכסי הקרן'!$C$42</f>
        <v>2.420428875328099E-4</v>
      </c>
    </row>
    <row r="94" spans="2:11">
      <c r="B94" s="86" t="s">
        <v>1758</v>
      </c>
      <c r="C94" s="87">
        <v>8337</v>
      </c>
      <c r="D94" s="88" t="s">
        <v>130</v>
      </c>
      <c r="E94" s="97">
        <v>44470</v>
      </c>
      <c r="F94" s="90">
        <v>39221.721787000002</v>
      </c>
      <c r="G94" s="98">
        <v>136.1335</v>
      </c>
      <c r="H94" s="90">
        <v>193.01895801800001</v>
      </c>
      <c r="I94" s="91">
        <v>7.6176526414876368E-5</v>
      </c>
      <c r="J94" s="91">
        <f t="shared" si="1"/>
        <v>9.6635372069595364E-4</v>
      </c>
      <c r="K94" s="91">
        <f>H94/'סכום נכסי הקרן'!$C$42</f>
        <v>9.7992551100099928E-5</v>
      </c>
    </row>
    <row r="95" spans="2:11">
      <c r="B95" s="86" t="s">
        <v>1759</v>
      </c>
      <c r="C95" s="87">
        <v>9237</v>
      </c>
      <c r="D95" s="88" t="s">
        <v>130</v>
      </c>
      <c r="E95" s="97">
        <v>44712</v>
      </c>
      <c r="F95" s="90">
        <v>83716.05</v>
      </c>
      <c r="G95" s="98">
        <v>111.6357</v>
      </c>
      <c r="H95" s="90">
        <v>337.84704999999997</v>
      </c>
      <c r="I95" s="91">
        <v>6.1530909090909094E-5</v>
      </c>
      <c r="J95" s="91">
        <f t="shared" si="1"/>
        <v>1.6914387951633535E-3</v>
      </c>
      <c r="K95" s="91">
        <f>H95/'סכום נכסי הקרן'!$C$42</f>
        <v>1.7151939193483606E-4</v>
      </c>
    </row>
    <row r="96" spans="2:11">
      <c r="B96" s="86" t="s">
        <v>1760</v>
      </c>
      <c r="C96" s="87">
        <v>6648</v>
      </c>
      <c r="D96" s="88" t="s">
        <v>130</v>
      </c>
      <c r="E96" s="97">
        <v>43466</v>
      </c>
      <c r="F96" s="90">
        <v>1136068.68</v>
      </c>
      <c r="G96" s="98">
        <v>122.7418</v>
      </c>
      <c r="H96" s="90">
        <v>5040.8685700000005</v>
      </c>
      <c r="I96" s="91">
        <v>1.8400271285714287E-4</v>
      </c>
      <c r="J96" s="91">
        <f t="shared" si="1"/>
        <v>2.5237220986886282E-2</v>
      </c>
      <c r="K96" s="91">
        <f>H96/'סכום נכסי הקרן'!$C$42</f>
        <v>2.559166084030708E-3</v>
      </c>
    </row>
    <row r="97" spans="2:11">
      <c r="B97" s="86" t="s">
        <v>1761</v>
      </c>
      <c r="C97" s="87">
        <v>6665</v>
      </c>
      <c r="D97" s="88" t="s">
        <v>130</v>
      </c>
      <c r="E97" s="97">
        <v>43586</v>
      </c>
      <c r="F97" s="90">
        <v>160126.76999999999</v>
      </c>
      <c r="G97" s="98">
        <v>203.9134</v>
      </c>
      <c r="H97" s="90">
        <v>1180.36959</v>
      </c>
      <c r="I97" s="91">
        <v>4.0734345351043646E-4</v>
      </c>
      <c r="J97" s="91">
        <f t="shared" si="1"/>
        <v>5.9095466932656713E-3</v>
      </c>
      <c r="K97" s="91">
        <f>H97/'סכום נכסי הקרן'!$C$42</f>
        <v>5.9925423156772205E-4</v>
      </c>
    </row>
    <row r="98" spans="2:11">
      <c r="B98" s="86" t="s">
        <v>1762</v>
      </c>
      <c r="C98" s="87">
        <v>7016</v>
      </c>
      <c r="D98" s="88" t="s">
        <v>130</v>
      </c>
      <c r="E98" s="97">
        <v>43627</v>
      </c>
      <c r="F98" s="90">
        <v>152759.96</v>
      </c>
      <c r="G98" s="98">
        <v>77.4679</v>
      </c>
      <c r="H98" s="90">
        <v>427.79884000000004</v>
      </c>
      <c r="I98" s="91">
        <v>7.7708515837104073E-4</v>
      </c>
      <c r="J98" s="91">
        <f t="shared" si="1"/>
        <v>2.1417844391474795E-3</v>
      </c>
      <c r="K98" s="91">
        <f>H98/'סכום נכסי הקרן'!$C$42</f>
        <v>2.1718643660564223E-4</v>
      </c>
    </row>
    <row r="99" spans="2:11">
      <c r="B99" s="86" t="s">
        <v>1763</v>
      </c>
      <c r="C99" s="87">
        <v>7042</v>
      </c>
      <c r="D99" s="88" t="s">
        <v>130</v>
      </c>
      <c r="E99" s="97">
        <v>43558</v>
      </c>
      <c r="F99" s="90">
        <v>119539.5</v>
      </c>
      <c r="G99" s="98">
        <v>101.9453</v>
      </c>
      <c r="H99" s="90">
        <v>440.54160999999999</v>
      </c>
      <c r="I99" s="91">
        <v>3.7215037461202626E-4</v>
      </c>
      <c r="J99" s="91">
        <f t="shared" si="1"/>
        <v>2.2055814015180066E-3</v>
      </c>
      <c r="K99" s="91">
        <f>H99/'סכום נכסי הקרן'!$C$42</f>
        <v>2.2365573140032953E-4</v>
      </c>
    </row>
    <row r="100" spans="2:11">
      <c r="B100" s="86" t="s">
        <v>1764</v>
      </c>
      <c r="C100" s="87">
        <v>7057</v>
      </c>
      <c r="D100" s="88" t="s">
        <v>130</v>
      </c>
      <c r="E100" s="97">
        <v>43917</v>
      </c>
      <c r="F100" s="90">
        <v>13110.47</v>
      </c>
      <c r="G100" s="98">
        <v>117.5414</v>
      </c>
      <c r="H100" s="90">
        <v>55.707980000000006</v>
      </c>
      <c r="I100" s="91">
        <v>2.0736664705882351E-3</v>
      </c>
      <c r="J100" s="91">
        <f t="shared" si="1"/>
        <v>2.7890324503997957E-4</v>
      </c>
      <c r="K100" s="91">
        <f>H100/'סכום נכסי הקרן'!$C$42</f>
        <v>2.828202541806421E-5</v>
      </c>
    </row>
    <row r="101" spans="2:11">
      <c r="B101" s="86" t="s">
        <v>1765</v>
      </c>
      <c r="C101" s="110">
        <v>87954</v>
      </c>
      <c r="D101" s="88" t="s">
        <v>132</v>
      </c>
      <c r="E101" s="97">
        <v>44837</v>
      </c>
      <c r="F101" s="90">
        <v>18283.46</v>
      </c>
      <c r="G101" s="98">
        <v>100</v>
      </c>
      <c r="H101" s="90">
        <v>71.894229999999993</v>
      </c>
      <c r="I101" s="91">
        <v>0</v>
      </c>
      <c r="J101" s="91">
        <f t="shared" si="1"/>
        <v>3.599400668746317E-4</v>
      </c>
      <c r="K101" s="91">
        <f>H101/'סכום נכסי הקרן'!$C$42</f>
        <v>3.6499518386273459E-5</v>
      </c>
    </row>
    <row r="102" spans="2:11">
      <c r="B102" s="86" t="s">
        <v>1766</v>
      </c>
      <c r="C102" s="110">
        <v>87953</v>
      </c>
      <c r="D102" s="88" t="s">
        <v>132</v>
      </c>
      <c r="E102" s="97">
        <v>44792</v>
      </c>
      <c r="F102" s="90">
        <v>24719.24</v>
      </c>
      <c r="G102" s="98">
        <v>100</v>
      </c>
      <c r="H102" s="90">
        <v>97.200999999999993</v>
      </c>
      <c r="I102" s="91">
        <v>1E-4</v>
      </c>
      <c r="J102" s="91">
        <f t="shared" si="1"/>
        <v>4.8663897562128527E-4</v>
      </c>
      <c r="K102" s="91">
        <f>H102/'סכום נכסי הקרן'!$C$42</f>
        <v>4.9347349386232619E-5</v>
      </c>
    </row>
    <row r="103" spans="2:11">
      <c r="B103" s="86" t="s">
        <v>1767</v>
      </c>
      <c r="C103" s="87">
        <v>5237</v>
      </c>
      <c r="D103" s="88" t="s">
        <v>130</v>
      </c>
      <c r="E103" s="97">
        <v>43007</v>
      </c>
      <c r="F103" s="90">
        <v>1266521.76</v>
      </c>
      <c r="G103" s="98">
        <v>39.3964</v>
      </c>
      <c r="H103" s="90">
        <v>1803.75479</v>
      </c>
      <c r="I103" s="91">
        <v>7.9462563125000006E-4</v>
      </c>
      <c r="J103" s="91">
        <f t="shared" si="1"/>
        <v>9.0305386084257016E-3</v>
      </c>
      <c r="K103" s="91">
        <f>H103/'סכום נכסי הקרן'!$C$42</f>
        <v>9.1573664704293833E-4</v>
      </c>
    </row>
    <row r="104" spans="2:11">
      <c r="B104" s="86" t="s">
        <v>1768</v>
      </c>
      <c r="C104" s="87">
        <v>9011</v>
      </c>
      <c r="D104" s="88" t="s">
        <v>133</v>
      </c>
      <c r="E104" s="97">
        <v>44644</v>
      </c>
      <c r="F104" s="90">
        <v>192535.31763899996</v>
      </c>
      <c r="G104" s="98">
        <v>102.169</v>
      </c>
      <c r="H104" s="90">
        <v>878.74920505999989</v>
      </c>
      <c r="I104" s="91">
        <v>2.9712231967849877E-4</v>
      </c>
      <c r="J104" s="91">
        <f t="shared" si="1"/>
        <v>4.3994775051534154E-3</v>
      </c>
      <c r="K104" s="91">
        <f>H104/'סכום נכסי הקרן'!$C$42</f>
        <v>4.4612652179473451E-4</v>
      </c>
    </row>
    <row r="105" spans="2:11">
      <c r="B105" s="86" t="s">
        <v>1769</v>
      </c>
      <c r="C105" s="87">
        <v>8329</v>
      </c>
      <c r="D105" s="88" t="s">
        <v>130</v>
      </c>
      <c r="E105" s="97">
        <v>43810</v>
      </c>
      <c r="F105" s="90">
        <v>275862</v>
      </c>
      <c r="G105" s="98">
        <v>107.44889999999999</v>
      </c>
      <c r="H105" s="90">
        <v>1071.5246100000002</v>
      </c>
      <c r="I105" s="91">
        <v>2.9566520064285715E-5</v>
      </c>
      <c r="J105" s="91">
        <f t="shared" si="1"/>
        <v>5.3646118719292736E-3</v>
      </c>
      <c r="K105" s="91">
        <f>H105/'סכום נכסי הקרן'!$C$42</f>
        <v>5.4399542500197179E-4</v>
      </c>
    </row>
    <row r="106" spans="2:11">
      <c r="B106" s="86" t="s">
        <v>1770</v>
      </c>
      <c r="C106" s="87">
        <v>5290</v>
      </c>
      <c r="D106" s="88" t="s">
        <v>130</v>
      </c>
      <c r="E106" s="97">
        <v>42359</v>
      </c>
      <c r="F106" s="90">
        <v>877654.41</v>
      </c>
      <c r="G106" s="98">
        <v>59.482399999999998</v>
      </c>
      <c r="H106" s="90">
        <v>1887.2104299999999</v>
      </c>
      <c r="I106" s="91">
        <v>1.856221349510315E-4</v>
      </c>
      <c r="J106" s="91">
        <f t="shared" si="1"/>
        <v>9.4483611324678272E-3</v>
      </c>
      <c r="K106" s="91">
        <f>H106/'סכום נכסי הקרן'!$C$42</f>
        <v>9.5810570317746006E-4</v>
      </c>
    </row>
    <row r="107" spans="2:11">
      <c r="B107" s="86" t="s">
        <v>1771</v>
      </c>
      <c r="C107" s="87">
        <v>8278</v>
      </c>
      <c r="D107" s="88" t="s">
        <v>130</v>
      </c>
      <c r="E107" s="97">
        <v>44256</v>
      </c>
      <c r="F107" s="90">
        <v>50886.49</v>
      </c>
      <c r="G107" s="98">
        <v>117.8798</v>
      </c>
      <c r="H107" s="90">
        <v>216.84538000000001</v>
      </c>
      <c r="I107" s="91">
        <v>2.0354460000000002E-4</v>
      </c>
      <c r="J107" s="91">
        <f t="shared" si="1"/>
        <v>1.085641234055291E-3</v>
      </c>
      <c r="K107" s="91">
        <f>H107/'סכום נכסי הקרן'!$C$42</f>
        <v>1.1008883375325747E-4</v>
      </c>
    </row>
    <row r="108" spans="2:11">
      <c r="B108" s="86" t="s">
        <v>1772</v>
      </c>
      <c r="C108" s="87">
        <v>8413</v>
      </c>
      <c r="D108" s="88" t="s">
        <v>132</v>
      </c>
      <c r="E108" s="97">
        <v>44661</v>
      </c>
      <c r="F108" s="90">
        <v>22654.75</v>
      </c>
      <c r="G108" s="98">
        <v>101.27200000000001</v>
      </c>
      <c r="H108" s="90">
        <v>90.216149999999999</v>
      </c>
      <c r="I108" s="91">
        <v>1.2339733333333335E-4</v>
      </c>
      <c r="J108" s="91">
        <f t="shared" si="1"/>
        <v>4.5166916822353902E-4</v>
      </c>
      <c r="K108" s="91">
        <f>H108/'סכום נכסי הקרן'!$C$42</f>
        <v>4.5801255895832042E-5</v>
      </c>
    </row>
    <row r="109" spans="2:11">
      <c r="B109" s="86" t="s">
        <v>1773</v>
      </c>
      <c r="C109" s="87">
        <v>7053</v>
      </c>
      <c r="D109" s="88" t="s">
        <v>137</v>
      </c>
      <c r="E109" s="97">
        <v>43096</v>
      </c>
      <c r="F109" s="90">
        <v>7265252.4199999999</v>
      </c>
      <c r="G109" s="98">
        <v>45.448</v>
      </c>
      <c r="H109" s="90">
        <v>1743.0793100000001</v>
      </c>
      <c r="I109" s="91">
        <v>3.7746092894316955E-4</v>
      </c>
      <c r="J109" s="91">
        <f t="shared" si="1"/>
        <v>8.7267654637818211E-3</v>
      </c>
      <c r="K109" s="91">
        <f>H109/'סכום נכסי הקרן'!$C$42</f>
        <v>8.8493270355740456E-4</v>
      </c>
    </row>
    <row r="110" spans="2:11">
      <c r="B110" s="86" t="s">
        <v>1774</v>
      </c>
      <c r="C110" s="87">
        <v>8281</v>
      </c>
      <c r="D110" s="88" t="s">
        <v>132</v>
      </c>
      <c r="E110" s="97">
        <v>44302</v>
      </c>
      <c r="F110" s="90">
        <v>307292.71999999997</v>
      </c>
      <c r="G110" s="98">
        <v>140.8741</v>
      </c>
      <c r="H110" s="90">
        <v>1702.23306</v>
      </c>
      <c r="I110" s="91">
        <v>1.1589959E-4</v>
      </c>
      <c r="J110" s="91">
        <f t="shared" si="1"/>
        <v>8.5222678016387259E-3</v>
      </c>
      <c r="K110" s="91">
        <f>H110/'סכום נכסי הקרן'!$C$42</f>
        <v>8.6419573408314605E-4</v>
      </c>
    </row>
    <row r="111" spans="2:11">
      <c r="B111" s="86" t="s">
        <v>1775</v>
      </c>
      <c r="C111" s="87">
        <v>5332</v>
      </c>
      <c r="D111" s="88" t="s">
        <v>130</v>
      </c>
      <c r="E111" s="97">
        <v>43318</v>
      </c>
      <c r="F111" s="90">
        <v>609319.84</v>
      </c>
      <c r="G111" s="98">
        <v>106.69629999999999</v>
      </c>
      <c r="H111" s="90">
        <v>2350.1900499999997</v>
      </c>
      <c r="I111" s="91">
        <v>2.9401629629629628E-4</v>
      </c>
      <c r="J111" s="91">
        <f t="shared" si="1"/>
        <v>1.1766278931773717E-2</v>
      </c>
      <c r="K111" s="91">
        <f>H111/'סכום נכסי הקרן'!$C$42</f>
        <v>1.1931528432978828E-3</v>
      </c>
    </row>
    <row r="112" spans="2:11">
      <c r="B112" s="86" t="s">
        <v>1776</v>
      </c>
      <c r="C112" s="87">
        <v>5294</v>
      </c>
      <c r="D112" s="88" t="s">
        <v>133</v>
      </c>
      <c r="E112" s="97">
        <v>42646</v>
      </c>
      <c r="F112" s="90">
        <v>724053.84</v>
      </c>
      <c r="G112" s="98">
        <v>47.417000000000002</v>
      </c>
      <c r="H112" s="90">
        <v>1533.6996899999999</v>
      </c>
      <c r="I112" s="91">
        <v>1.2067566666666668E-3</v>
      </c>
      <c r="J112" s="91">
        <f t="shared" si="1"/>
        <v>7.6785017237711826E-3</v>
      </c>
      <c r="K112" s="91">
        <f>H112/'סכום נכסי הקרן'!$C$42</f>
        <v>7.7863411339375787E-4</v>
      </c>
    </row>
    <row r="113" spans="2:11">
      <c r="B113" s="86" t="s">
        <v>1777</v>
      </c>
      <c r="C113" s="87">
        <v>8323</v>
      </c>
      <c r="D113" s="88" t="s">
        <v>130</v>
      </c>
      <c r="E113" s="97">
        <v>44406</v>
      </c>
      <c r="F113" s="90">
        <v>447258.22</v>
      </c>
      <c r="G113" s="98">
        <v>96.047300000000007</v>
      </c>
      <c r="H113" s="90">
        <v>1552.92968</v>
      </c>
      <c r="I113" s="91">
        <v>2.9624125331010452E-5</v>
      </c>
      <c r="J113" s="91">
        <f t="shared" si="1"/>
        <v>7.7747770978394293E-3</v>
      </c>
      <c r="K113" s="91">
        <f>H113/'סכום נכסי הקרן'!$C$42</f>
        <v>7.8839686311056904E-4</v>
      </c>
    </row>
    <row r="114" spans="2:11">
      <c r="B114" s="86" t="s">
        <v>1778</v>
      </c>
      <c r="C114" s="87">
        <v>7060</v>
      </c>
      <c r="D114" s="88" t="s">
        <v>132</v>
      </c>
      <c r="E114" s="97">
        <v>44197</v>
      </c>
      <c r="F114" s="90">
        <v>271440.14</v>
      </c>
      <c r="G114" s="98">
        <v>110.4329</v>
      </c>
      <c r="H114" s="90">
        <v>1178.7131999999999</v>
      </c>
      <c r="I114" s="91">
        <v>2.2514810360360359E-5</v>
      </c>
      <c r="J114" s="91">
        <f t="shared" si="1"/>
        <v>5.9012539397669478E-3</v>
      </c>
      <c r="K114" s="91">
        <f>H114/'סכום נכסי הקרן'!$C$42</f>
        <v>5.9841330960138566E-4</v>
      </c>
    </row>
    <row r="115" spans="2:11">
      <c r="B115" s="86" t="s">
        <v>1779</v>
      </c>
      <c r="C115" s="87">
        <v>9317</v>
      </c>
      <c r="D115" s="88" t="s">
        <v>132</v>
      </c>
      <c r="E115" s="97">
        <v>44545</v>
      </c>
      <c r="F115" s="90">
        <v>227737.51771700001</v>
      </c>
      <c r="G115" s="98">
        <v>100.1293</v>
      </c>
      <c r="H115" s="90">
        <v>896.66736072899994</v>
      </c>
      <c r="I115" s="91">
        <v>5.6948538881674029E-5</v>
      </c>
      <c r="J115" s="91">
        <f t="shared" si="1"/>
        <v>4.4891851513688338E-3</v>
      </c>
      <c r="K115" s="91">
        <f>H115/'סכום נכסי הקרן'!$C$42</f>
        <v>4.5522327479269802E-4</v>
      </c>
    </row>
    <row r="116" spans="2:11">
      <c r="B116" s="86" t="s">
        <v>1780</v>
      </c>
      <c r="C116" s="110">
        <v>60833</v>
      </c>
      <c r="D116" s="88" t="s">
        <v>130</v>
      </c>
      <c r="E116" s="97">
        <v>42555</v>
      </c>
      <c r="F116" s="90">
        <v>247208.92</v>
      </c>
      <c r="G116" s="98">
        <v>100</v>
      </c>
      <c r="H116" s="90">
        <v>893.66024000000004</v>
      </c>
      <c r="I116" s="91">
        <v>1E-4</v>
      </c>
      <c r="J116" s="91">
        <f t="shared" si="1"/>
        <v>4.4741299343326922E-3</v>
      </c>
      <c r="K116" s="91">
        <f>H116/'סכום נכסי הקרן'!$C$42</f>
        <v>4.5369660904583797E-4</v>
      </c>
    </row>
    <row r="117" spans="2:11">
      <c r="B117" s="86" t="s">
        <v>1781</v>
      </c>
      <c r="C117" s="87">
        <v>8313</v>
      </c>
      <c r="D117" s="88" t="s">
        <v>130</v>
      </c>
      <c r="E117" s="97">
        <v>44357</v>
      </c>
      <c r="F117" s="90">
        <v>56810.19</v>
      </c>
      <c r="G117" s="98">
        <v>102.2286</v>
      </c>
      <c r="H117" s="90">
        <v>209.94567999999998</v>
      </c>
      <c r="I117" s="91">
        <v>4.0655411437908497E-3</v>
      </c>
      <c r="J117" s="91">
        <f t="shared" si="1"/>
        <v>1.0510977320327378E-3</v>
      </c>
      <c r="K117" s="91">
        <f>H117/'סכום נכסי הקרן'!$C$42</f>
        <v>1.0658596951770238E-4</v>
      </c>
    </row>
    <row r="118" spans="2:11">
      <c r="B118" s="86" t="s">
        <v>1782</v>
      </c>
      <c r="C118" s="87">
        <v>6657</v>
      </c>
      <c r="D118" s="88" t="s">
        <v>130</v>
      </c>
      <c r="E118" s="97">
        <v>42916</v>
      </c>
      <c r="F118" s="90">
        <v>94679.039999999994</v>
      </c>
      <c r="G118" s="127">
        <v>0</v>
      </c>
      <c r="H118" s="127">
        <v>0</v>
      </c>
      <c r="I118" s="91">
        <v>4.0639151559519809E-3</v>
      </c>
      <c r="J118" s="91">
        <f t="shared" ref="J118" si="2">IFERROR(H118/$H$11,0)</f>
        <v>0</v>
      </c>
      <c r="K118" s="91">
        <f>H118/'סכום נכסי הקרן'!$C$42</f>
        <v>0</v>
      </c>
    </row>
    <row r="119" spans="2:11">
      <c r="B119" s="86" t="s">
        <v>1783</v>
      </c>
      <c r="C119" s="87">
        <v>7009</v>
      </c>
      <c r="D119" s="88" t="s">
        <v>130</v>
      </c>
      <c r="E119" s="97">
        <v>42916</v>
      </c>
      <c r="F119" s="90">
        <v>65393.94</v>
      </c>
      <c r="G119" s="98">
        <v>98.380700000000004</v>
      </c>
      <c r="H119" s="90">
        <v>232.5711</v>
      </c>
      <c r="I119" s="91">
        <v>4.0639148281021971E-3</v>
      </c>
      <c r="J119" s="91">
        <f t="shared" si="1"/>
        <v>1.1643724021678328E-3</v>
      </c>
      <c r="K119" s="91">
        <f>H119/'סכום נכסי הקרן'!$C$42</f>
        <v>1.1807252321314026E-4</v>
      </c>
    </row>
    <row r="120" spans="2:11">
      <c r="B120" s="86" t="s">
        <v>1784</v>
      </c>
      <c r="C120" s="87">
        <v>7987</v>
      </c>
      <c r="D120" s="88" t="s">
        <v>130</v>
      </c>
      <c r="E120" s="97">
        <v>42916</v>
      </c>
      <c r="F120" s="90">
        <v>76602.17</v>
      </c>
      <c r="G120" s="98">
        <v>99.990200000000002</v>
      </c>
      <c r="H120" s="90">
        <v>276.8897</v>
      </c>
      <c r="I120" s="91">
        <v>4.0639460015680119E-3</v>
      </c>
      <c r="J120" s="91">
        <f t="shared" si="1"/>
        <v>1.38625446207431E-3</v>
      </c>
      <c r="K120" s="91">
        <f>H120/'סכום נכסי הקרן'!$C$42</f>
        <v>1.405723476852001E-4</v>
      </c>
    </row>
    <row r="121" spans="2:11">
      <c r="B121" s="86" t="s">
        <v>1785</v>
      </c>
      <c r="C121" s="87">
        <v>7988</v>
      </c>
      <c r="D121" s="88" t="s">
        <v>130</v>
      </c>
      <c r="E121" s="97">
        <v>42916</v>
      </c>
      <c r="F121" s="90">
        <v>76551.63</v>
      </c>
      <c r="G121" s="98">
        <v>0.81669999999999998</v>
      </c>
      <c r="H121" s="90">
        <v>2.2601</v>
      </c>
      <c r="I121" s="91">
        <v>4.0639460015680119E-3</v>
      </c>
      <c r="J121" s="91">
        <f t="shared" si="1"/>
        <v>1.1315241086014207E-5</v>
      </c>
      <c r="K121" s="91">
        <f>H121/'סכום נכסי הקרן'!$C$42</f>
        <v>1.1474156062985396E-6</v>
      </c>
    </row>
    <row r="122" spans="2:11">
      <c r="B122" s="86" t="s">
        <v>1786</v>
      </c>
      <c r="C122" s="87">
        <v>8271</v>
      </c>
      <c r="D122" s="88" t="s">
        <v>130</v>
      </c>
      <c r="E122" s="97">
        <v>42916</v>
      </c>
      <c r="F122" s="90">
        <v>47076.94</v>
      </c>
      <c r="G122" s="98">
        <v>108.1523</v>
      </c>
      <c r="H122" s="90">
        <v>184.05699999999999</v>
      </c>
      <c r="I122" s="91">
        <v>4.0639133333333329E-3</v>
      </c>
      <c r="J122" s="91">
        <f t="shared" si="1"/>
        <v>9.2148547788527789E-4</v>
      </c>
      <c r="K122" s="91">
        <f>H122/'סכום נכסי הקרן'!$C$42</f>
        <v>9.3442712379315196E-5</v>
      </c>
    </row>
    <row r="123" spans="2:11">
      <c r="B123" s="86" t="s">
        <v>1787</v>
      </c>
      <c r="C123" s="110">
        <v>60834</v>
      </c>
      <c r="D123" s="88" t="s">
        <v>130</v>
      </c>
      <c r="E123" s="97">
        <v>42555</v>
      </c>
      <c r="F123" s="90">
        <v>20039.59</v>
      </c>
      <c r="G123" s="98">
        <v>100</v>
      </c>
      <c r="H123" s="90">
        <v>72.443130000000011</v>
      </c>
      <c r="I123" s="91">
        <v>2.0000000000000001E-4</v>
      </c>
      <c r="J123" s="91">
        <f t="shared" si="1"/>
        <v>3.6268814697379252E-4</v>
      </c>
      <c r="K123" s="91">
        <f>H123/'סכום נכסי הקרן'!$C$42</f>
        <v>3.6778185890497737E-5</v>
      </c>
    </row>
    <row r="124" spans="2:11">
      <c r="B124" s="86" t="s">
        <v>1788</v>
      </c>
      <c r="C124" s="110">
        <v>87957</v>
      </c>
      <c r="D124" s="88" t="s">
        <v>132</v>
      </c>
      <c r="E124" s="97">
        <v>44895</v>
      </c>
      <c r="F124" s="90">
        <v>45635.519999999997</v>
      </c>
      <c r="G124" s="98">
        <v>100</v>
      </c>
      <c r="H124" s="90">
        <v>179.44799</v>
      </c>
      <c r="I124" s="91">
        <v>1E-4</v>
      </c>
      <c r="J124" s="91">
        <f t="shared" si="1"/>
        <v>8.9841036646638045E-4</v>
      </c>
      <c r="K124" s="91">
        <f>H124/'סכום נכסי הקרן'!$C$42</f>
        <v>9.1102793790055425E-5</v>
      </c>
    </row>
    <row r="125" spans="2:11">
      <c r="B125" s="86" t="s">
        <v>1789</v>
      </c>
      <c r="C125" s="110">
        <v>87958</v>
      </c>
      <c r="D125" s="88" t="s">
        <v>132</v>
      </c>
      <c r="E125" s="97">
        <v>44895</v>
      </c>
      <c r="F125" s="90">
        <v>34226.639999999999</v>
      </c>
      <c r="G125" s="98">
        <v>100</v>
      </c>
      <c r="H125" s="90">
        <v>134.58598999999998</v>
      </c>
      <c r="I125" s="91">
        <v>1E-4</v>
      </c>
      <c r="J125" s="91">
        <f t="shared" si="1"/>
        <v>6.7380776233347945E-4</v>
      </c>
      <c r="K125" s="91">
        <f>H125/'סכום נכסי הקרן'!$C$42</f>
        <v>6.8327094073332672E-5</v>
      </c>
    </row>
    <row r="126" spans="2:11">
      <c r="B126" s="86" t="s">
        <v>1790</v>
      </c>
      <c r="C126" s="87">
        <v>7991</v>
      </c>
      <c r="D126" s="88" t="s">
        <v>130</v>
      </c>
      <c r="E126" s="97">
        <v>44105</v>
      </c>
      <c r="F126" s="90">
        <v>291061.82</v>
      </c>
      <c r="G126" s="98">
        <v>110.7782</v>
      </c>
      <c r="H126" s="90">
        <v>1165.5954400000001</v>
      </c>
      <c r="I126" s="91">
        <v>5.7515811111111111E-5</v>
      </c>
      <c r="J126" s="91">
        <f t="shared" si="1"/>
        <v>5.8355795815932072E-3</v>
      </c>
      <c r="K126" s="91">
        <f>H126/'סכום נכסי הקרן'!$C$42</f>
        <v>5.9175363854980449E-4</v>
      </c>
    </row>
    <row r="127" spans="2:11">
      <c r="B127" s="86" t="s">
        <v>1791</v>
      </c>
      <c r="C127" s="87">
        <v>9229</v>
      </c>
      <c r="D127" s="88" t="s">
        <v>130</v>
      </c>
      <c r="E127" s="97">
        <v>44735</v>
      </c>
      <c r="F127" s="90">
        <v>44464.68</v>
      </c>
      <c r="G127" s="98">
        <v>102.0635</v>
      </c>
      <c r="H127" s="90">
        <v>164.05669</v>
      </c>
      <c r="I127" s="91">
        <v>2.9611957333333335E-4</v>
      </c>
      <c r="J127" s="91">
        <f t="shared" si="1"/>
        <v>8.2135347954669969E-4</v>
      </c>
      <c r="K127" s="91">
        <f>H127/'סכום נכסי הקרן'!$C$42</f>
        <v>8.3288883865174795E-5</v>
      </c>
    </row>
    <row r="128" spans="2:11">
      <c r="B128" s="86" t="s">
        <v>1792</v>
      </c>
      <c r="C128" s="87">
        <v>9385</v>
      </c>
      <c r="D128" s="88" t="s">
        <v>132</v>
      </c>
      <c r="E128" s="97">
        <v>44896</v>
      </c>
      <c r="F128" s="90">
        <v>150572.5</v>
      </c>
      <c r="G128" s="98">
        <v>100</v>
      </c>
      <c r="H128" s="90">
        <v>592.08118000000002</v>
      </c>
      <c r="I128" s="91">
        <v>3.6522951111111113E-4</v>
      </c>
      <c r="J128" s="91">
        <f t="shared" si="1"/>
        <v>2.9642676404547466E-3</v>
      </c>
      <c r="K128" s="91">
        <f>H128/'סכום נכסי הקרן'!$C$42</f>
        <v>3.0058987926536649E-4</v>
      </c>
    </row>
    <row r="129" spans="2:11">
      <c r="B129" s="86" t="s">
        <v>1793</v>
      </c>
      <c r="C129" s="87">
        <v>7027</v>
      </c>
      <c r="D129" s="88" t="s">
        <v>133</v>
      </c>
      <c r="E129" s="97">
        <v>43738</v>
      </c>
      <c r="F129" s="90">
        <v>312184.01</v>
      </c>
      <c r="G129" s="98">
        <v>108.46040000000001</v>
      </c>
      <c r="H129" s="90">
        <v>1512.5761399999999</v>
      </c>
      <c r="I129" s="91">
        <v>1.3007667083333335E-4</v>
      </c>
      <c r="J129" s="91">
        <f t="shared" si="1"/>
        <v>7.5727461993065686E-3</v>
      </c>
      <c r="K129" s="91">
        <f>H129/'סכום נכסי הקרן'!$C$42</f>
        <v>7.6791003440148872E-4</v>
      </c>
    </row>
    <row r="130" spans="2:11">
      <c r="B130" s="86" t="s">
        <v>1794</v>
      </c>
      <c r="C130" s="87">
        <v>9246</v>
      </c>
      <c r="D130" s="88" t="s">
        <v>132</v>
      </c>
      <c r="E130" s="97">
        <v>44816</v>
      </c>
      <c r="F130" s="90">
        <v>317493</v>
      </c>
      <c r="G130" s="98">
        <v>86.131399999999999</v>
      </c>
      <c r="H130" s="90">
        <v>1075.3040100000001</v>
      </c>
      <c r="I130" s="91">
        <v>1.9500397727272728E-4</v>
      </c>
      <c r="J130" s="91">
        <f t="shared" si="1"/>
        <v>5.3835335223697319E-3</v>
      </c>
      <c r="K130" s="91">
        <f>H130/'סכום נכסי הקרן'!$C$42</f>
        <v>5.4591416423583066E-4</v>
      </c>
    </row>
    <row r="131" spans="2:11">
      <c r="B131" s="86" t="s">
        <v>1795</v>
      </c>
      <c r="C131" s="87">
        <v>9245</v>
      </c>
      <c r="D131" s="88" t="s">
        <v>130</v>
      </c>
      <c r="E131" s="97">
        <v>44816</v>
      </c>
      <c r="F131" s="90">
        <v>29618</v>
      </c>
      <c r="G131" s="98">
        <v>100.9092</v>
      </c>
      <c r="H131" s="90">
        <v>108.04255000000001</v>
      </c>
      <c r="I131" s="91">
        <v>2.0931666666666667E-4</v>
      </c>
      <c r="J131" s="91">
        <f t="shared" si="1"/>
        <v>5.4091743763450483E-4</v>
      </c>
      <c r="K131" s="91">
        <f>H131/'סכום נכסי הקרן'!$C$42</f>
        <v>5.4851426049418293E-5</v>
      </c>
    </row>
    <row r="132" spans="2:11">
      <c r="B132" s="86" t="s">
        <v>1796</v>
      </c>
      <c r="C132" s="87">
        <v>8412</v>
      </c>
      <c r="D132" s="88" t="s">
        <v>132</v>
      </c>
      <c r="E132" s="97">
        <v>44440</v>
      </c>
      <c r="F132" s="90">
        <v>68518.3</v>
      </c>
      <c r="G132" s="98">
        <v>104.2872</v>
      </c>
      <c r="H132" s="90">
        <v>280.97858000000002</v>
      </c>
      <c r="I132" s="91">
        <v>2.3226534169491525E-4</v>
      </c>
      <c r="J132" s="91">
        <f t="shared" si="1"/>
        <v>1.4067255310410733E-3</v>
      </c>
      <c r="K132" s="91">
        <f>H132/'סכום נכסי הקרן'!$C$42</f>
        <v>1.4264820482615934E-4</v>
      </c>
    </row>
    <row r="133" spans="2:11">
      <c r="B133" s="86" t="s">
        <v>1797</v>
      </c>
      <c r="C133" s="87">
        <v>9495</v>
      </c>
      <c r="D133" s="88" t="s">
        <v>130</v>
      </c>
      <c r="E133" s="97">
        <v>44980</v>
      </c>
      <c r="F133" s="90">
        <v>231516.78</v>
      </c>
      <c r="G133" s="98">
        <v>100.6091</v>
      </c>
      <c r="H133" s="90">
        <v>842.03092000000004</v>
      </c>
      <c r="I133" s="91">
        <v>4.9949200000000003E-4</v>
      </c>
      <c r="J133" s="91">
        <f t="shared" si="1"/>
        <v>4.2156465916014076E-3</v>
      </c>
      <c r="K133" s="91">
        <f>H133/'סכום נכסי הקרן'!$C$42</f>
        <v>4.2748525224278446E-4</v>
      </c>
    </row>
    <row r="134" spans="2:11">
      <c r="B134" s="86" t="s">
        <v>1798</v>
      </c>
      <c r="C134" s="87">
        <v>7018</v>
      </c>
      <c r="D134" s="88" t="s">
        <v>130</v>
      </c>
      <c r="E134" s="97">
        <v>43525</v>
      </c>
      <c r="F134" s="90">
        <v>497387.05</v>
      </c>
      <c r="G134" s="98">
        <v>109.30629999999999</v>
      </c>
      <c r="H134" s="90">
        <v>1965.3865000000001</v>
      </c>
      <c r="I134" s="91">
        <v>3.0893940454545454E-5</v>
      </c>
      <c r="J134" s="91">
        <f t="shared" si="1"/>
        <v>9.8397513714869531E-3</v>
      </c>
      <c r="K134" s="91">
        <f>H134/'סכום נכסי הקרן'!$C$42</f>
        <v>9.9779440843700056E-4</v>
      </c>
    </row>
    <row r="135" spans="2:11">
      <c r="B135" s="86" t="s">
        <v>1799</v>
      </c>
      <c r="C135" s="87">
        <v>8287</v>
      </c>
      <c r="D135" s="88" t="s">
        <v>130</v>
      </c>
      <c r="E135" s="97">
        <v>43800</v>
      </c>
      <c r="F135" s="90">
        <v>103057.22</v>
      </c>
      <c r="G135" s="98">
        <v>211.86580000000001</v>
      </c>
      <c r="H135" s="90">
        <v>789.30994999999996</v>
      </c>
      <c r="I135" s="91">
        <v>7.8594643939393935E-4</v>
      </c>
      <c r="J135" s="91">
        <f t="shared" si="1"/>
        <v>3.9516978787840443E-3</v>
      </c>
      <c r="K135" s="91">
        <f>H135/'סכום נכסי הקרן'!$C$42</f>
        <v>4.0071968268515549E-4</v>
      </c>
    </row>
    <row r="136" spans="2:11">
      <c r="B136" s="86" t="s">
        <v>1800</v>
      </c>
      <c r="C136" s="110">
        <v>1181106</v>
      </c>
      <c r="D136" s="88" t="s">
        <v>130</v>
      </c>
      <c r="E136" s="97">
        <v>44287</v>
      </c>
      <c r="F136" s="90">
        <v>77886.3</v>
      </c>
      <c r="G136" s="98">
        <v>122.61450000000001</v>
      </c>
      <c r="H136" s="90">
        <v>345.23214000000002</v>
      </c>
      <c r="I136" s="91">
        <v>5.4436386666666667E-4</v>
      </c>
      <c r="J136" s="91">
        <f t="shared" si="1"/>
        <v>1.7284124130527892E-3</v>
      </c>
      <c r="K136" s="91">
        <f>H136/'סכום נכסי הקרן'!$C$42</f>
        <v>1.7526868069193502E-4</v>
      </c>
    </row>
    <row r="137" spans="2:11">
      <c r="B137" s="86" t="s">
        <v>1801</v>
      </c>
      <c r="C137" s="110">
        <v>62171</v>
      </c>
      <c r="D137" s="88" t="s">
        <v>130</v>
      </c>
      <c r="E137" s="97">
        <v>42549</v>
      </c>
      <c r="F137" s="90">
        <v>53881.15</v>
      </c>
      <c r="G137" s="98">
        <v>100</v>
      </c>
      <c r="H137" s="90">
        <v>194.78035</v>
      </c>
      <c r="I137" s="91">
        <v>0</v>
      </c>
      <c r="J137" s="91">
        <f t="shared" si="1"/>
        <v>9.7517216896076601E-4</v>
      </c>
      <c r="K137" s="91">
        <f>H137/'סכום נכסי הקרן'!$C$42</f>
        <v>9.8886780846109344E-5</v>
      </c>
    </row>
    <row r="138" spans="2:11">
      <c r="B138" s="86" t="s">
        <v>1802</v>
      </c>
      <c r="C138" s="110">
        <v>62172</v>
      </c>
      <c r="D138" s="88" t="s">
        <v>130</v>
      </c>
      <c r="E138" s="97">
        <v>42549</v>
      </c>
      <c r="F138" s="90">
        <v>131202.39000000001</v>
      </c>
      <c r="G138" s="98">
        <v>100</v>
      </c>
      <c r="H138" s="90">
        <v>474.29664000000002</v>
      </c>
      <c r="I138" s="91">
        <v>1E-4</v>
      </c>
      <c r="J138" s="91">
        <f t="shared" si="1"/>
        <v>2.3745767124846197E-3</v>
      </c>
      <c r="K138" s="91">
        <f>H138/'סכום נכסי הקרן'!$C$42</f>
        <v>2.407926050842707E-4</v>
      </c>
    </row>
    <row r="139" spans="2:11">
      <c r="B139" s="86" t="s">
        <v>1803</v>
      </c>
      <c r="C139" s="110">
        <v>62173</v>
      </c>
      <c r="D139" s="88" t="s">
        <v>130</v>
      </c>
      <c r="E139" s="97">
        <v>42549</v>
      </c>
      <c r="F139" s="90">
        <v>354439.72</v>
      </c>
      <c r="G139" s="98">
        <v>100</v>
      </c>
      <c r="H139" s="90">
        <v>1281.2995700000001</v>
      </c>
      <c r="I139" s="91">
        <v>2.9999999999999997E-4</v>
      </c>
      <c r="J139" s="91">
        <f t="shared" si="1"/>
        <v>6.4148548904722526E-3</v>
      </c>
      <c r="K139" s="91">
        <f>H139/'סכום נכסי הקרן'!$C$42</f>
        <v>6.5049472278288936E-4</v>
      </c>
    </row>
    <row r="140" spans="2:11">
      <c r="B140" s="86" t="s">
        <v>1804</v>
      </c>
      <c r="C140" s="110">
        <v>87956</v>
      </c>
      <c r="D140" s="88" t="s">
        <v>132</v>
      </c>
      <c r="E140" s="97">
        <v>44837</v>
      </c>
      <c r="F140" s="90">
        <v>29253.54</v>
      </c>
      <c r="G140" s="98">
        <v>100</v>
      </c>
      <c r="H140" s="90">
        <v>115.03077</v>
      </c>
      <c r="I140" s="91">
        <v>0</v>
      </c>
      <c r="J140" s="91">
        <f t="shared" ref="J140:J203" si="3">IFERROR(H140/$H$11,0)</f>
        <v>5.7590411701245541E-4</v>
      </c>
      <c r="K140" s="91">
        <f>H140/'סכום נכסי הקרן'!$C$42</f>
        <v>5.8399230433404659E-5</v>
      </c>
    </row>
    <row r="141" spans="2:11">
      <c r="B141" s="86" t="s">
        <v>1805</v>
      </c>
      <c r="C141" s="87">
        <v>8299</v>
      </c>
      <c r="D141" s="88" t="s">
        <v>133</v>
      </c>
      <c r="E141" s="97">
        <v>44286</v>
      </c>
      <c r="F141" s="90">
        <v>176100.24</v>
      </c>
      <c r="G141" s="98">
        <v>99.282499999999999</v>
      </c>
      <c r="H141" s="90">
        <v>781.03059999999994</v>
      </c>
      <c r="I141" s="91">
        <v>6.8305565591397853E-4</v>
      </c>
      <c r="J141" s="91">
        <f t="shared" si="3"/>
        <v>3.9102471282484522E-3</v>
      </c>
      <c r="K141" s="91">
        <f>H141/'סכום נכסי הקרן'!$C$42</f>
        <v>3.9651639283072078E-4</v>
      </c>
    </row>
    <row r="142" spans="2:11">
      <c r="B142" s="86" t="s">
        <v>1806</v>
      </c>
      <c r="C142" s="87">
        <v>5326</v>
      </c>
      <c r="D142" s="88" t="s">
        <v>133</v>
      </c>
      <c r="E142" s="97">
        <v>43220</v>
      </c>
      <c r="F142" s="90">
        <v>927147.31</v>
      </c>
      <c r="G142" s="98">
        <v>92.826999999999998</v>
      </c>
      <c r="H142" s="90">
        <v>3844.66455</v>
      </c>
      <c r="I142" s="91">
        <v>6.7515546923076924E-4</v>
      </c>
      <c r="J142" s="91">
        <f t="shared" si="3"/>
        <v>1.9248398866467113E-2</v>
      </c>
      <c r="K142" s="91">
        <f>H142/'סכום נכסי הקרן'!$C$42</f>
        <v>1.9518729727236634E-3</v>
      </c>
    </row>
    <row r="143" spans="2:11">
      <c r="B143" s="86" t="s">
        <v>1807</v>
      </c>
      <c r="C143" s="87">
        <v>7036</v>
      </c>
      <c r="D143" s="88" t="s">
        <v>130</v>
      </c>
      <c r="E143" s="97">
        <v>37987</v>
      </c>
      <c r="F143" s="90">
        <v>1293460.57</v>
      </c>
      <c r="G143" s="98">
        <v>126.0834</v>
      </c>
      <c r="H143" s="90">
        <v>5895.4832399999987</v>
      </c>
      <c r="I143" s="91">
        <v>6.353218421052631E-5</v>
      </c>
      <c r="J143" s="91">
        <f t="shared" si="3"/>
        <v>2.9515868403679545E-2</v>
      </c>
      <c r="K143" s="91">
        <f>H143/'סכום נכסי הקרן'!$C$42</f>
        <v>2.9930398992290062E-3</v>
      </c>
    </row>
    <row r="144" spans="2:11">
      <c r="B144" s="86" t="s">
        <v>1808</v>
      </c>
      <c r="C144" s="110">
        <v>62174</v>
      </c>
      <c r="D144" s="88" t="s">
        <v>130</v>
      </c>
      <c r="E144" s="97">
        <v>42549</v>
      </c>
      <c r="F144" s="90">
        <v>80190.33</v>
      </c>
      <c r="G144" s="98">
        <v>100</v>
      </c>
      <c r="H144" s="90">
        <v>289.88803999999999</v>
      </c>
      <c r="I144" s="91">
        <v>2.0000000000000001E-4</v>
      </c>
      <c r="J144" s="91">
        <f t="shared" si="3"/>
        <v>1.4513309413530949E-3</v>
      </c>
      <c r="K144" s="91">
        <f>H144/'סכום נכסי הקרן'!$C$42</f>
        <v>1.4717139116645072E-4</v>
      </c>
    </row>
    <row r="145" spans="2:11">
      <c r="B145" s="86" t="s">
        <v>1809</v>
      </c>
      <c r="C145" s="110">
        <v>60837</v>
      </c>
      <c r="D145" s="88" t="s">
        <v>130</v>
      </c>
      <c r="E145" s="97">
        <v>42555</v>
      </c>
      <c r="F145" s="90">
        <v>50145.87</v>
      </c>
      <c r="G145" s="98">
        <v>100</v>
      </c>
      <c r="H145" s="90">
        <v>181.27731</v>
      </c>
      <c r="I145" s="91">
        <v>1E-4</v>
      </c>
      <c r="J145" s="91">
        <f t="shared" si="3"/>
        <v>9.0756889786918014E-4</v>
      </c>
      <c r="K145" s="91">
        <f>H145/'סכום נכסי הקרן'!$C$42</f>
        <v>9.2031509473836695E-5</v>
      </c>
    </row>
    <row r="146" spans="2:11">
      <c r="B146" s="86" t="s">
        <v>1810</v>
      </c>
      <c r="C146" s="87">
        <v>5309</v>
      </c>
      <c r="D146" s="88" t="s">
        <v>130</v>
      </c>
      <c r="E146" s="97">
        <v>42795</v>
      </c>
      <c r="F146" s="90">
        <v>590275</v>
      </c>
      <c r="G146" s="98">
        <v>123.2264</v>
      </c>
      <c r="H146" s="90">
        <v>2629.4592900000002</v>
      </c>
      <c r="I146" s="91">
        <v>8.7622100000000005E-4</v>
      </c>
      <c r="J146" s="91">
        <f t="shared" si="3"/>
        <v>1.3164446613959447E-2</v>
      </c>
      <c r="K146" s="91">
        <f>H146/'סכום נכסי הקרן'!$C$42</f>
        <v>1.3349332443133833E-3</v>
      </c>
    </row>
    <row r="147" spans="2:11">
      <c r="B147" s="86" t="s">
        <v>1811</v>
      </c>
      <c r="C147" s="87">
        <v>7046</v>
      </c>
      <c r="D147" s="88" t="s">
        <v>130</v>
      </c>
      <c r="E147" s="97">
        <v>43795</v>
      </c>
      <c r="F147" s="90">
        <v>302104.65999999997</v>
      </c>
      <c r="G147" s="98">
        <v>146.42519999999999</v>
      </c>
      <c r="H147" s="90">
        <v>1599.1218200000001</v>
      </c>
      <c r="I147" s="91">
        <v>3.4846362222222226E-5</v>
      </c>
      <c r="J147" s="91">
        <f t="shared" si="3"/>
        <v>8.0060390775655126E-3</v>
      </c>
      <c r="K147" s="91">
        <f>H147/'סכום נכסי הקרן'!$C$42</f>
        <v>8.1184785303328353E-4</v>
      </c>
    </row>
    <row r="148" spans="2:11">
      <c r="B148" s="86" t="s">
        <v>1812</v>
      </c>
      <c r="C148" s="87">
        <v>8315</v>
      </c>
      <c r="D148" s="88" t="s">
        <v>130</v>
      </c>
      <c r="E148" s="97">
        <v>44337</v>
      </c>
      <c r="F148" s="90">
        <v>479301.9</v>
      </c>
      <c r="G148" s="98">
        <v>86.3249</v>
      </c>
      <c r="H148" s="90">
        <v>1495.7311599999998</v>
      </c>
      <c r="I148" s="91">
        <v>9.555454032894737E-5</v>
      </c>
      <c r="J148" s="91">
        <f t="shared" si="3"/>
        <v>7.4884114310268075E-3</v>
      </c>
      <c r="K148" s="91">
        <f>H148/'סכום נכסי הקרן'!$C$42</f>
        <v>7.5935811504403248E-4</v>
      </c>
    </row>
    <row r="149" spans="2:11">
      <c r="B149" s="86" t="s">
        <v>1813</v>
      </c>
      <c r="C149" s="110">
        <v>62175</v>
      </c>
      <c r="D149" s="88" t="s">
        <v>130</v>
      </c>
      <c r="E149" s="97">
        <v>42549</v>
      </c>
      <c r="F149" s="90">
        <v>308936.33</v>
      </c>
      <c r="G149" s="98">
        <v>100</v>
      </c>
      <c r="H149" s="90">
        <v>1116.8048200000001</v>
      </c>
      <c r="I149" s="91">
        <v>0</v>
      </c>
      <c r="J149" s="91">
        <f t="shared" si="3"/>
        <v>5.5913082537598783E-3</v>
      </c>
      <c r="K149" s="91">
        <f>H149/'סכום נכסי הקרן'!$C$42</f>
        <v>5.6698344305890506E-4</v>
      </c>
    </row>
    <row r="150" spans="2:11">
      <c r="B150" s="86" t="s">
        <v>1814</v>
      </c>
      <c r="C150" s="110">
        <v>62176</v>
      </c>
      <c r="D150" s="88" t="s">
        <v>130</v>
      </c>
      <c r="E150" s="97">
        <v>42549</v>
      </c>
      <c r="F150" s="90">
        <v>60306.85</v>
      </c>
      <c r="G150" s="98">
        <v>100</v>
      </c>
      <c r="H150" s="90">
        <v>218.00925000000001</v>
      </c>
      <c r="I150" s="91">
        <v>0</v>
      </c>
      <c r="J150" s="91">
        <f t="shared" si="3"/>
        <v>1.0914681751830197E-3</v>
      </c>
      <c r="K150" s="91">
        <f>H150/'סכום נכסי הקרן'!$C$42</f>
        <v>1.1067971141429136E-4</v>
      </c>
    </row>
    <row r="151" spans="2:11">
      <c r="B151" s="86" t="s">
        <v>1815</v>
      </c>
      <c r="C151" s="87">
        <v>8296</v>
      </c>
      <c r="D151" s="88" t="s">
        <v>130</v>
      </c>
      <c r="E151" s="97">
        <v>44085</v>
      </c>
      <c r="F151" s="90">
        <v>164183</v>
      </c>
      <c r="G151" s="98">
        <v>117.959</v>
      </c>
      <c r="H151" s="90">
        <v>700.11206000000004</v>
      </c>
      <c r="I151" s="91">
        <v>6.3584230769230771E-5</v>
      </c>
      <c r="J151" s="91">
        <f t="shared" si="3"/>
        <v>3.505126651973826E-3</v>
      </c>
      <c r="K151" s="91">
        <f>H151/'סכום נכסי הקרן'!$C$42</f>
        <v>3.554353806476791E-4</v>
      </c>
    </row>
    <row r="152" spans="2:11">
      <c r="B152" s="86" t="s">
        <v>1816</v>
      </c>
      <c r="C152" s="110">
        <v>87955</v>
      </c>
      <c r="D152" s="88" t="s">
        <v>132</v>
      </c>
      <c r="E152" s="97">
        <v>44827</v>
      </c>
      <c r="F152" s="90">
        <v>34226.639999999999</v>
      </c>
      <c r="G152" s="98">
        <v>100</v>
      </c>
      <c r="H152" s="90">
        <v>134.58598999999998</v>
      </c>
      <c r="I152" s="91">
        <v>1E-4</v>
      </c>
      <c r="J152" s="91">
        <f t="shared" si="3"/>
        <v>6.7380776233347945E-4</v>
      </c>
      <c r="K152" s="91">
        <f>H152/'סכום נכסי הקרן'!$C$42</f>
        <v>6.8327094073332672E-5</v>
      </c>
    </row>
    <row r="153" spans="2:11">
      <c r="B153" s="86" t="s">
        <v>1817</v>
      </c>
      <c r="C153" s="110">
        <v>84031</v>
      </c>
      <c r="D153" s="88" t="s">
        <v>130</v>
      </c>
      <c r="E153" s="97">
        <v>44314</v>
      </c>
      <c r="F153" s="90">
        <v>44469.35</v>
      </c>
      <c r="G153" s="98">
        <v>100</v>
      </c>
      <c r="H153" s="90">
        <v>160.75671</v>
      </c>
      <c r="I153" s="91">
        <v>7.000000000000001E-4</v>
      </c>
      <c r="J153" s="91">
        <f t="shared" si="3"/>
        <v>8.04832056034897E-4</v>
      </c>
      <c r="K153" s="91">
        <f>H153/'סכום נכסי הקרן'!$C$42</f>
        <v>8.1613538282026678E-5</v>
      </c>
    </row>
    <row r="154" spans="2:11">
      <c r="B154" s="86" t="s">
        <v>1818</v>
      </c>
      <c r="C154" s="87">
        <v>6653</v>
      </c>
      <c r="D154" s="88" t="s">
        <v>130</v>
      </c>
      <c r="E154" s="97">
        <v>39264</v>
      </c>
      <c r="F154" s="90">
        <v>3151425.75</v>
      </c>
      <c r="G154" s="98">
        <v>89.065100000000001</v>
      </c>
      <c r="H154" s="90">
        <v>10146.65611</v>
      </c>
      <c r="I154" s="91">
        <v>4.3297968235294113E-4</v>
      </c>
      <c r="J154" s="91">
        <f t="shared" si="3"/>
        <v>5.0799460245798456E-2</v>
      </c>
      <c r="K154" s="91">
        <f>H154/'סכום נכסי הקרן'!$C$42</f>
        <v>5.1512904616425959E-3</v>
      </c>
    </row>
    <row r="155" spans="2:11">
      <c r="B155" s="86" t="s">
        <v>1819</v>
      </c>
      <c r="C155" s="87">
        <v>8410</v>
      </c>
      <c r="D155" s="88" t="s">
        <v>132</v>
      </c>
      <c r="E155" s="97">
        <v>44651</v>
      </c>
      <c r="F155" s="90">
        <v>47553.495418999999</v>
      </c>
      <c r="G155" s="98">
        <v>112.15470000000001</v>
      </c>
      <c r="H155" s="90">
        <v>209.71791043600001</v>
      </c>
      <c r="I155" s="91">
        <v>1.5851160335773832E-4</v>
      </c>
      <c r="J155" s="91">
        <f t="shared" si="3"/>
        <v>1.0499573986277044E-3</v>
      </c>
      <c r="K155" s="91">
        <f>H155/'סכום נכסי הקרן'!$C$42</f>
        <v>1.0647033465536294E-4</v>
      </c>
    </row>
    <row r="156" spans="2:11">
      <c r="B156" s="86" t="s">
        <v>1820</v>
      </c>
      <c r="C156" s="87">
        <v>7001</v>
      </c>
      <c r="D156" s="88" t="s">
        <v>132</v>
      </c>
      <c r="E156" s="97">
        <v>43602</v>
      </c>
      <c r="F156" s="90">
        <v>270112.48</v>
      </c>
      <c r="G156" s="98">
        <v>66.530100000000004</v>
      </c>
      <c r="H156" s="90">
        <v>706.64032999999995</v>
      </c>
      <c r="I156" s="91">
        <v>4.6671444999999995E-4</v>
      </c>
      <c r="J156" s="91">
        <f t="shared" si="3"/>
        <v>3.5378105814126088E-3</v>
      </c>
      <c r="K156" s="91">
        <f>H156/'סכום נכסי הקרן'!$C$42</f>
        <v>3.5874967597980181E-4</v>
      </c>
    </row>
    <row r="157" spans="2:11">
      <c r="B157" s="86" t="s">
        <v>1821</v>
      </c>
      <c r="C157" s="87">
        <v>8319</v>
      </c>
      <c r="D157" s="88" t="s">
        <v>132</v>
      </c>
      <c r="E157" s="97">
        <v>44377</v>
      </c>
      <c r="F157" s="90">
        <v>111644.9</v>
      </c>
      <c r="G157" s="98">
        <v>103.1515</v>
      </c>
      <c r="H157" s="90">
        <v>452.84548000000001</v>
      </c>
      <c r="I157" s="91">
        <v>1.247596167857143E-4</v>
      </c>
      <c r="J157" s="91">
        <f t="shared" si="3"/>
        <v>2.2671810012441151E-3</v>
      </c>
      <c r="K157" s="91">
        <f>H157/'סכום נכסי הקרן'!$C$42</f>
        <v>2.2990220388201992E-4</v>
      </c>
    </row>
    <row r="158" spans="2:11">
      <c r="B158" s="86" t="s">
        <v>1822</v>
      </c>
      <c r="C158" s="87">
        <v>8411</v>
      </c>
      <c r="D158" s="88" t="s">
        <v>132</v>
      </c>
      <c r="E158" s="97">
        <v>44651</v>
      </c>
      <c r="F158" s="90">
        <v>69665.867838999999</v>
      </c>
      <c r="G158" s="98">
        <v>101.33620000000001</v>
      </c>
      <c r="H158" s="90">
        <v>277.60051343100002</v>
      </c>
      <c r="I158" s="91">
        <v>2.377674050366075E-4</v>
      </c>
      <c r="J158" s="91">
        <f t="shared" si="3"/>
        <v>1.3898131653790054E-3</v>
      </c>
      <c r="K158" s="91">
        <f>H158/'סכום נכסי הקרן'!$C$42</f>
        <v>1.409332159759377E-4</v>
      </c>
    </row>
    <row r="159" spans="2:11">
      <c r="B159" s="86" t="s">
        <v>1823</v>
      </c>
      <c r="C159" s="87">
        <v>9384</v>
      </c>
      <c r="D159" s="88" t="s">
        <v>132</v>
      </c>
      <c r="E159" s="97">
        <v>44910</v>
      </c>
      <c r="F159" s="90">
        <v>9280.9190830000007</v>
      </c>
      <c r="G159" s="98">
        <v>100</v>
      </c>
      <c r="H159" s="90">
        <v>36.494430051000002</v>
      </c>
      <c r="I159" s="91">
        <v>9.2809162300242932E-5</v>
      </c>
      <c r="J159" s="91">
        <f t="shared" si="3"/>
        <v>1.8271017845393866E-4</v>
      </c>
      <c r="K159" s="91">
        <f>H159/'סכום נכסי הקרן'!$C$42</f>
        <v>1.8527622044815631E-5</v>
      </c>
    </row>
    <row r="160" spans="2:11">
      <c r="B160" s="86" t="s">
        <v>1824</v>
      </c>
      <c r="C160" s="87">
        <v>5303</v>
      </c>
      <c r="D160" s="88" t="s">
        <v>132</v>
      </c>
      <c r="E160" s="97">
        <v>42788</v>
      </c>
      <c r="F160" s="90">
        <v>667862.05000000005</v>
      </c>
      <c r="G160" s="98">
        <v>76.059799999999996</v>
      </c>
      <c r="H160" s="90">
        <v>1997.45748</v>
      </c>
      <c r="I160" s="91">
        <v>8.4317879467803896E-4</v>
      </c>
      <c r="J160" s="91">
        <f t="shared" si="3"/>
        <v>1.0000315448547587E-2</v>
      </c>
      <c r="K160" s="91">
        <f>H160/'סכום נכסי הקרן'!$C$42</f>
        <v>1.0140763176274294E-3</v>
      </c>
    </row>
    <row r="161" spans="2:11">
      <c r="B161" s="86" t="s">
        <v>1825</v>
      </c>
      <c r="C161" s="87">
        <v>7011</v>
      </c>
      <c r="D161" s="88" t="s">
        <v>132</v>
      </c>
      <c r="E161" s="97">
        <v>43651</v>
      </c>
      <c r="F161" s="90">
        <v>437199.5</v>
      </c>
      <c r="G161" s="98">
        <v>98.656800000000004</v>
      </c>
      <c r="H161" s="90">
        <v>1696.0641499999999</v>
      </c>
      <c r="I161" s="91">
        <v>5.1029241473353644E-4</v>
      </c>
      <c r="J161" s="91">
        <f t="shared" si="3"/>
        <v>8.4913830160593604E-3</v>
      </c>
      <c r="K161" s="91">
        <f>H161/'סכום נכסי הקרן'!$C$42</f>
        <v>8.6106387991392733E-4</v>
      </c>
    </row>
    <row r="162" spans="2:11">
      <c r="B162" s="86" t="s">
        <v>1826</v>
      </c>
      <c r="C162" s="110">
        <v>62177</v>
      </c>
      <c r="D162" s="88" t="s">
        <v>130</v>
      </c>
      <c r="E162" s="97">
        <v>42549</v>
      </c>
      <c r="F162" s="90">
        <v>212322.95</v>
      </c>
      <c r="G162" s="98">
        <v>100</v>
      </c>
      <c r="H162" s="90">
        <v>767.54746999999998</v>
      </c>
      <c r="I162" s="91">
        <v>1E-4</v>
      </c>
      <c r="J162" s="91">
        <f t="shared" si="3"/>
        <v>3.8427435370161746E-3</v>
      </c>
      <c r="K162" s="91">
        <f>H162/'סכום נכסי הקרן'!$C$42</f>
        <v>3.8967122943806031E-4</v>
      </c>
    </row>
    <row r="163" spans="2:11">
      <c r="B163" s="86" t="s">
        <v>1827</v>
      </c>
      <c r="C163" s="87">
        <v>8406</v>
      </c>
      <c r="D163" s="88" t="s">
        <v>130</v>
      </c>
      <c r="E163" s="97">
        <v>44621</v>
      </c>
      <c r="F163" s="90">
        <v>291202</v>
      </c>
      <c r="G163" s="98">
        <v>100</v>
      </c>
      <c r="H163" s="90">
        <v>1052.69523</v>
      </c>
      <c r="I163" s="91">
        <v>3.42591E-4</v>
      </c>
      <c r="J163" s="91">
        <f t="shared" si="3"/>
        <v>5.2703421607659725E-3</v>
      </c>
      <c r="K163" s="91">
        <f>H163/'סכום נכסי הקרן'!$C$42</f>
        <v>5.3443605839477481E-4</v>
      </c>
    </row>
    <row r="164" spans="2:11">
      <c r="B164" s="86" t="s">
        <v>1828</v>
      </c>
      <c r="C164" s="87">
        <v>8502</v>
      </c>
      <c r="D164" s="88" t="s">
        <v>130</v>
      </c>
      <c r="E164" s="97">
        <v>44621</v>
      </c>
      <c r="F164" s="90">
        <v>31720.364173000002</v>
      </c>
      <c r="G164" s="98">
        <v>101.2145</v>
      </c>
      <c r="H164" s="90">
        <v>116.06177289900002</v>
      </c>
      <c r="I164" s="91">
        <v>2.6389803487298252E-5</v>
      </c>
      <c r="J164" s="91">
        <f t="shared" si="3"/>
        <v>5.8106585603398748E-4</v>
      </c>
      <c r="K164" s="91">
        <f>H164/'סכום נכסי הקרן'!$C$42</f>
        <v>5.8922653652046155E-5</v>
      </c>
    </row>
    <row r="165" spans="2:11">
      <c r="B165" s="86" t="s">
        <v>1829</v>
      </c>
      <c r="C165" s="87">
        <v>7017</v>
      </c>
      <c r="D165" s="88" t="s">
        <v>131</v>
      </c>
      <c r="E165" s="97">
        <v>43709</v>
      </c>
      <c r="F165" s="90">
        <v>699291.62</v>
      </c>
      <c r="G165" s="98">
        <v>100.218141</v>
      </c>
      <c r="H165" s="90">
        <v>700.81677999999999</v>
      </c>
      <c r="I165" s="91">
        <v>4.2381359999999998E-4</v>
      </c>
      <c r="J165" s="91">
        <f t="shared" si="3"/>
        <v>3.5086548483802393E-3</v>
      </c>
      <c r="K165" s="91">
        <f>H165/'סכום נכסי הקרן'!$C$42</f>
        <v>3.5579315540369461E-4</v>
      </c>
    </row>
    <row r="166" spans="2:11">
      <c r="B166" s="86" t="s">
        <v>1830</v>
      </c>
      <c r="C166" s="87">
        <v>6885</v>
      </c>
      <c r="D166" s="88" t="s">
        <v>132</v>
      </c>
      <c r="E166" s="97">
        <v>43602</v>
      </c>
      <c r="F166" s="90">
        <v>334594.95</v>
      </c>
      <c r="G166" s="98">
        <v>92.123699999999999</v>
      </c>
      <c r="H166" s="90">
        <v>1212.0662399999999</v>
      </c>
      <c r="I166" s="91">
        <v>5.4850221990075741E-4</v>
      </c>
      <c r="J166" s="91">
        <f t="shared" si="3"/>
        <v>6.0682366788278189E-3</v>
      </c>
      <c r="K166" s="91">
        <f>H166/'סכום נכסי הקרן'!$C$42</f>
        <v>6.1534609957240437E-4</v>
      </c>
    </row>
    <row r="167" spans="2:11">
      <c r="B167" s="86" t="s">
        <v>1831</v>
      </c>
      <c r="C167" s="110">
        <v>84034</v>
      </c>
      <c r="D167" s="88" t="s">
        <v>130</v>
      </c>
      <c r="E167" s="97">
        <v>44314</v>
      </c>
      <c r="F167" s="90">
        <v>46250.57</v>
      </c>
      <c r="G167" s="98">
        <v>100</v>
      </c>
      <c r="H167" s="90">
        <v>167.19580999999999</v>
      </c>
      <c r="I167" s="91">
        <v>7.000000000000001E-4</v>
      </c>
      <c r="J167" s="91">
        <f t="shared" si="3"/>
        <v>8.3706955387877744E-4</v>
      </c>
      <c r="K167" s="91">
        <f>H167/'סכום נכסי הקרן'!$C$42</f>
        <v>8.4882563471406312E-5</v>
      </c>
    </row>
    <row r="168" spans="2:11">
      <c r="B168" s="86" t="s">
        <v>1832</v>
      </c>
      <c r="C168" s="87">
        <v>5317</v>
      </c>
      <c r="D168" s="88" t="s">
        <v>130</v>
      </c>
      <c r="E168" s="97">
        <v>43191</v>
      </c>
      <c r="F168" s="90">
        <v>573146.13</v>
      </c>
      <c r="G168" s="98">
        <v>178.0078</v>
      </c>
      <c r="H168" s="90">
        <v>3688.1850199999999</v>
      </c>
      <c r="I168" s="91">
        <v>4.4024150000000002E-4</v>
      </c>
      <c r="J168" s="91">
        <f t="shared" si="3"/>
        <v>1.846498060755105E-2</v>
      </c>
      <c r="K168" s="91">
        <f>H168/'סכום נכסי הקרן'!$C$42</f>
        <v>1.872430888396306E-3</v>
      </c>
    </row>
    <row r="169" spans="2:11">
      <c r="B169" s="86" t="s">
        <v>1833</v>
      </c>
      <c r="C169" s="110">
        <v>60838</v>
      </c>
      <c r="D169" s="88" t="s">
        <v>130</v>
      </c>
      <c r="E169" s="97">
        <v>42555</v>
      </c>
      <c r="F169" s="90">
        <v>74223.48</v>
      </c>
      <c r="G169" s="98">
        <v>100</v>
      </c>
      <c r="H169" s="90">
        <v>268.31789000000003</v>
      </c>
      <c r="I169" s="91">
        <v>0</v>
      </c>
      <c r="J169" s="91">
        <f t="shared" si="3"/>
        <v>1.3433395040222294E-3</v>
      </c>
      <c r="K169" s="91">
        <f>H169/'סכום נכסי הקרן'!$C$42</f>
        <v>1.3622058069779873E-4</v>
      </c>
    </row>
    <row r="170" spans="2:11">
      <c r="B170" s="86" t="s">
        <v>1834</v>
      </c>
      <c r="C170" s="87">
        <v>7077</v>
      </c>
      <c r="D170" s="88" t="s">
        <v>130</v>
      </c>
      <c r="E170" s="97">
        <v>44012</v>
      </c>
      <c r="F170" s="90">
        <v>516998.40000000002</v>
      </c>
      <c r="G170" s="98">
        <v>118.6538</v>
      </c>
      <c r="H170" s="90">
        <v>2217.5792700000002</v>
      </c>
      <c r="I170" s="91">
        <v>2.5849920399999998E-4</v>
      </c>
      <c r="J170" s="91">
        <f t="shared" si="3"/>
        <v>1.1102360102383697E-2</v>
      </c>
      <c r="K170" s="91">
        <f>H170/'סכום נכסי הקרן'!$C$42</f>
        <v>1.1258285308624056E-3</v>
      </c>
    </row>
    <row r="171" spans="2:11">
      <c r="B171" s="86" t="s">
        <v>1835</v>
      </c>
      <c r="C171" s="110">
        <v>60839</v>
      </c>
      <c r="D171" s="88" t="s">
        <v>130</v>
      </c>
      <c r="E171" s="97">
        <v>42555</v>
      </c>
      <c r="F171" s="90">
        <v>111632.5</v>
      </c>
      <c r="G171" s="98">
        <v>100</v>
      </c>
      <c r="H171" s="90">
        <v>403.55147999999997</v>
      </c>
      <c r="I171" s="91">
        <v>1E-4</v>
      </c>
      <c r="J171" s="91">
        <f t="shared" si="3"/>
        <v>2.020389490207442E-3</v>
      </c>
      <c r="K171" s="91">
        <f>H171/'סכום נכסי הקרן'!$C$42</f>
        <v>2.0487645064239322E-4</v>
      </c>
    </row>
    <row r="172" spans="2:11">
      <c r="B172" s="86" t="s">
        <v>1836</v>
      </c>
      <c r="C172" s="87">
        <v>9172</v>
      </c>
      <c r="D172" s="88" t="s">
        <v>132</v>
      </c>
      <c r="E172" s="97">
        <v>44743</v>
      </c>
      <c r="F172" s="90">
        <v>1513.3592619999999</v>
      </c>
      <c r="G172" s="98">
        <v>91.522499999999994</v>
      </c>
      <c r="H172" s="90">
        <v>5.4463495959999992</v>
      </c>
      <c r="I172" s="91">
        <v>5.1518533439224749E-5</v>
      </c>
      <c r="J172" s="91">
        <f t="shared" si="3"/>
        <v>2.7267270792202143E-5</v>
      </c>
      <c r="K172" s="91">
        <f>H172/'סכום נכסי הקרן'!$C$42</f>
        <v>2.7650221334490265E-6</v>
      </c>
    </row>
    <row r="173" spans="2:11">
      <c r="B173" s="86" t="s">
        <v>1837</v>
      </c>
      <c r="C173" s="110">
        <v>84033</v>
      </c>
      <c r="D173" s="88" t="s">
        <v>130</v>
      </c>
      <c r="E173" s="97">
        <v>44314</v>
      </c>
      <c r="F173" s="90">
        <v>53361.34</v>
      </c>
      <c r="G173" s="98">
        <v>100</v>
      </c>
      <c r="H173" s="90">
        <v>192.90126000000001</v>
      </c>
      <c r="I173" s="91">
        <v>8.9999999999999998E-4</v>
      </c>
      <c r="J173" s="91">
        <f t="shared" si="3"/>
        <v>9.6576446294230735E-4</v>
      </c>
      <c r="K173" s="91">
        <f>H173/'סכום נכסי הקרן'!$C$42</f>
        <v>9.7932797751715514E-5</v>
      </c>
    </row>
    <row r="174" spans="2:11">
      <c r="B174" s="86" t="s">
        <v>1837</v>
      </c>
      <c r="C174" s="110">
        <v>84037</v>
      </c>
      <c r="D174" s="88" t="s">
        <v>130</v>
      </c>
      <c r="E174" s="97">
        <v>44314</v>
      </c>
      <c r="F174" s="90">
        <v>11808.5</v>
      </c>
      <c r="G174" s="98">
        <v>100</v>
      </c>
      <c r="H174" s="90">
        <v>42.687730000000002</v>
      </c>
      <c r="I174" s="91">
        <v>0</v>
      </c>
      <c r="J174" s="91">
        <f t="shared" si="3"/>
        <v>2.1371707285725467E-4</v>
      </c>
      <c r="K174" s="91">
        <f>H174/'סכום נכסי הקרן'!$C$42</f>
        <v>2.1671858590088207E-5</v>
      </c>
    </row>
    <row r="175" spans="2:11">
      <c r="B175" s="86" t="s">
        <v>1838</v>
      </c>
      <c r="C175" s="87">
        <v>8275</v>
      </c>
      <c r="D175" s="88" t="s">
        <v>130</v>
      </c>
      <c r="E175" s="97">
        <v>44256</v>
      </c>
      <c r="F175" s="90">
        <v>38312.410000000003</v>
      </c>
      <c r="G175" s="98">
        <v>108.51009999999999</v>
      </c>
      <c r="H175" s="90">
        <v>150.28579000000002</v>
      </c>
      <c r="I175" s="91">
        <v>6.3854016666666679E-5</v>
      </c>
      <c r="J175" s="91">
        <f t="shared" si="3"/>
        <v>7.5240916138759491E-4</v>
      </c>
      <c r="K175" s="91">
        <f>H175/'סכום נכסי הקרן'!$C$42</f>
        <v>7.6297624375428087E-5</v>
      </c>
    </row>
    <row r="176" spans="2:11">
      <c r="B176" s="86" t="s">
        <v>1839</v>
      </c>
      <c r="C176" s="87">
        <v>6651</v>
      </c>
      <c r="D176" s="88" t="s">
        <v>132</v>
      </c>
      <c r="E176" s="97">
        <v>43465</v>
      </c>
      <c r="F176" s="90">
        <v>684750</v>
      </c>
      <c r="G176" s="98">
        <v>103.6968</v>
      </c>
      <c r="H176" s="90">
        <v>2792.1130400000002</v>
      </c>
      <c r="I176" s="91">
        <v>3.0626142253633902E-3</v>
      </c>
      <c r="J176" s="91">
        <f t="shared" si="3"/>
        <v>1.3978776243088372E-2</v>
      </c>
      <c r="K176" s="91">
        <f>H176/'סכום נכסי הקרן'!$C$42</f>
        <v>1.4175098786096451E-3</v>
      </c>
    </row>
    <row r="177" spans="2:11">
      <c r="B177" s="86" t="s">
        <v>1840</v>
      </c>
      <c r="C177" s="87">
        <v>8310</v>
      </c>
      <c r="D177" s="88" t="s">
        <v>130</v>
      </c>
      <c r="E177" s="97">
        <v>44377</v>
      </c>
      <c r="F177" s="90">
        <v>138496.47</v>
      </c>
      <c r="G177" s="98">
        <v>36.096400000000003</v>
      </c>
      <c r="H177" s="90">
        <v>180.72195000000002</v>
      </c>
      <c r="I177" s="91">
        <v>3.6129129230769229E-4</v>
      </c>
      <c r="J177" s="91">
        <f t="shared" si="3"/>
        <v>9.0478847563585916E-4</v>
      </c>
      <c r="K177" s="91">
        <f>H177/'סכום נכסי הקרן'!$C$42</f>
        <v>9.1749562333836727E-5</v>
      </c>
    </row>
    <row r="178" spans="2:11">
      <c r="B178" s="86" t="s">
        <v>1841</v>
      </c>
      <c r="C178" s="110">
        <v>87951</v>
      </c>
      <c r="D178" s="88" t="s">
        <v>132</v>
      </c>
      <c r="E178" s="97">
        <v>44771</v>
      </c>
      <c r="F178" s="90">
        <v>29623.73</v>
      </c>
      <c r="G178" s="98">
        <v>100</v>
      </c>
      <c r="H178" s="90">
        <v>116.48644</v>
      </c>
      <c r="I178" s="91">
        <v>1E-4</v>
      </c>
      <c r="J178" s="91">
        <f t="shared" si="3"/>
        <v>5.8319196135194406E-4</v>
      </c>
      <c r="K178" s="91">
        <f>H178/'סכום נכסי הקרן'!$C$42</f>
        <v>5.9138250156257886E-5</v>
      </c>
    </row>
    <row r="179" spans="2:11">
      <c r="B179" s="86" t="s">
        <v>1842</v>
      </c>
      <c r="C179" s="87">
        <v>7085</v>
      </c>
      <c r="D179" s="88" t="s">
        <v>130</v>
      </c>
      <c r="E179" s="97">
        <v>43983</v>
      </c>
      <c r="F179" s="90">
        <v>418785</v>
      </c>
      <c r="G179" s="98">
        <v>97.327799999999996</v>
      </c>
      <c r="H179" s="90">
        <v>1473.4531399999998</v>
      </c>
      <c r="I179" s="91">
        <v>1.3959520333333333E-4</v>
      </c>
      <c r="J179" s="91">
        <f t="shared" si="3"/>
        <v>7.3768760267442328E-3</v>
      </c>
      <c r="K179" s="91">
        <f>H179/'סכום נכסי הקרן'!$C$42</f>
        <v>7.4804793061616155E-4</v>
      </c>
    </row>
    <row r="180" spans="2:11">
      <c r="B180" s="86" t="s">
        <v>1843</v>
      </c>
      <c r="C180" s="110">
        <v>608311</v>
      </c>
      <c r="D180" s="88" t="s">
        <v>130</v>
      </c>
      <c r="E180" s="97">
        <v>42555</v>
      </c>
      <c r="F180" s="90">
        <v>79214.16</v>
      </c>
      <c r="G180" s="98">
        <v>100</v>
      </c>
      <c r="H180" s="90">
        <v>286.35917999999998</v>
      </c>
      <c r="I180" s="91">
        <v>1E-4</v>
      </c>
      <c r="J180" s="91">
        <f t="shared" si="3"/>
        <v>1.4336636250136443E-3</v>
      </c>
      <c r="K180" s="91">
        <f>H180/'סכום נכסי הקרן'!$C$42</f>
        <v>1.4537984697086527E-4</v>
      </c>
    </row>
    <row r="181" spans="2:11">
      <c r="B181" s="86" t="s">
        <v>1844</v>
      </c>
      <c r="C181" s="87">
        <v>5331</v>
      </c>
      <c r="D181" s="88" t="s">
        <v>130</v>
      </c>
      <c r="E181" s="97">
        <v>43251</v>
      </c>
      <c r="F181" s="90">
        <v>632572.11</v>
      </c>
      <c r="G181" s="98">
        <v>146.6669</v>
      </c>
      <c r="H181" s="90">
        <v>3353.90265</v>
      </c>
      <c r="I181" s="91">
        <v>1.3131234428571429E-3</v>
      </c>
      <c r="J181" s="91">
        <f t="shared" si="3"/>
        <v>1.6791388462356501E-2</v>
      </c>
      <c r="K181" s="91">
        <f>H181/'סכום נכסי הקרן'!$C$42</f>
        <v>1.7027212258820532E-3</v>
      </c>
    </row>
    <row r="182" spans="2:11">
      <c r="B182" s="86" t="s">
        <v>1845</v>
      </c>
      <c r="C182" s="110">
        <v>62178</v>
      </c>
      <c r="D182" s="88" t="s">
        <v>130</v>
      </c>
      <c r="E182" s="97">
        <v>42549</v>
      </c>
      <c r="F182" s="90">
        <v>57277.31</v>
      </c>
      <c r="G182" s="98">
        <v>100</v>
      </c>
      <c r="H182" s="90">
        <v>207.05748</v>
      </c>
      <c r="I182" s="91">
        <v>1E-4</v>
      </c>
      <c r="J182" s="91">
        <f t="shared" si="3"/>
        <v>1.036637894280149E-3</v>
      </c>
      <c r="K182" s="91">
        <f>H182/'סכום נכסי הקרן'!$C$42</f>
        <v>1.0511967786949592E-4</v>
      </c>
    </row>
    <row r="183" spans="2:11">
      <c r="B183" s="86" t="s">
        <v>1846</v>
      </c>
      <c r="C183" s="87">
        <v>5320</v>
      </c>
      <c r="D183" s="88" t="s">
        <v>130</v>
      </c>
      <c r="E183" s="97">
        <v>42948</v>
      </c>
      <c r="F183" s="90">
        <v>406687.33</v>
      </c>
      <c r="G183" s="98">
        <v>128.4571</v>
      </c>
      <c r="H183" s="90">
        <v>1888.5437899999999</v>
      </c>
      <c r="I183" s="91">
        <v>2.64144748E-4</v>
      </c>
      <c r="J183" s="91">
        <f t="shared" si="3"/>
        <v>9.455036629062866E-3</v>
      </c>
      <c r="K183" s="91">
        <f>H183/'סכום נכסי הקרן'!$C$42</f>
        <v>9.5878262812450416E-4</v>
      </c>
    </row>
    <row r="184" spans="2:11">
      <c r="B184" s="86" t="s">
        <v>1847</v>
      </c>
      <c r="C184" s="87">
        <v>5287</v>
      </c>
      <c r="D184" s="88" t="s">
        <v>132</v>
      </c>
      <c r="E184" s="97">
        <v>42735</v>
      </c>
      <c r="F184" s="90">
        <v>626714.25</v>
      </c>
      <c r="G184" s="98">
        <v>38.488599999999998</v>
      </c>
      <c r="H184" s="90">
        <v>948.49987999999996</v>
      </c>
      <c r="I184" s="91">
        <v>4.0754169687333956E-4</v>
      </c>
      <c r="J184" s="91">
        <f t="shared" si="3"/>
        <v>4.7486858157849404E-3</v>
      </c>
      <c r="K184" s="91">
        <f>H184/'סכום נכסי הקרן'!$C$42</f>
        <v>4.815377925243538E-4</v>
      </c>
    </row>
    <row r="185" spans="2:11">
      <c r="B185" s="86" t="s">
        <v>1848</v>
      </c>
      <c r="C185" s="87">
        <v>7028</v>
      </c>
      <c r="D185" s="88" t="s">
        <v>132</v>
      </c>
      <c r="E185" s="97">
        <v>43754</v>
      </c>
      <c r="F185" s="90">
        <v>403332.74</v>
      </c>
      <c r="G185" s="98">
        <v>104.396</v>
      </c>
      <c r="H185" s="90">
        <v>1655.7049099999999</v>
      </c>
      <c r="I185" s="91">
        <v>4.4056603773584907E-5</v>
      </c>
      <c r="J185" s="91">
        <f t="shared" si="3"/>
        <v>8.2893235803492994E-3</v>
      </c>
      <c r="K185" s="91">
        <f>H185/'סכום נכסי הקרן'!$C$42</f>
        <v>8.4057415740857431E-4</v>
      </c>
    </row>
    <row r="186" spans="2:11">
      <c r="B186" s="86" t="s">
        <v>1849</v>
      </c>
      <c r="C186" s="87">
        <v>8416</v>
      </c>
      <c r="D186" s="88" t="s">
        <v>132</v>
      </c>
      <c r="E186" s="97">
        <v>44713</v>
      </c>
      <c r="F186" s="90">
        <v>85687.15</v>
      </c>
      <c r="G186" s="98">
        <v>103.69289999999999</v>
      </c>
      <c r="H186" s="90">
        <v>349.38183000000004</v>
      </c>
      <c r="I186" s="91">
        <v>2.1188742514970059E-5</v>
      </c>
      <c r="J186" s="91">
        <f t="shared" si="3"/>
        <v>1.7491879286415783E-3</v>
      </c>
      <c r="K186" s="91">
        <f>H186/'סכום נכסי הקרן'!$C$42</f>
        <v>1.7737541006997184E-4</v>
      </c>
    </row>
    <row r="187" spans="2:11">
      <c r="B187" s="86" t="s">
        <v>1850</v>
      </c>
      <c r="C187" s="87">
        <v>5335</v>
      </c>
      <c r="D187" s="88" t="s">
        <v>130</v>
      </c>
      <c r="E187" s="97">
        <v>43306</v>
      </c>
      <c r="F187" s="90">
        <v>556566.59</v>
      </c>
      <c r="G187" s="98">
        <v>135.316</v>
      </c>
      <c r="H187" s="90">
        <v>2722.5419999999999</v>
      </c>
      <c r="I187" s="91">
        <v>6.8087888888888892E-4</v>
      </c>
      <c r="J187" s="91">
        <f t="shared" si="3"/>
        <v>1.3630467278792659E-2</v>
      </c>
      <c r="K187" s="91">
        <f>H187/'סכום נכסי הקרן'!$C$42</f>
        <v>1.3821898055852565E-3</v>
      </c>
    </row>
    <row r="188" spans="2:11">
      <c r="B188" s="86" t="s">
        <v>1851</v>
      </c>
      <c r="C188" s="87">
        <v>8339</v>
      </c>
      <c r="D188" s="88" t="s">
        <v>130</v>
      </c>
      <c r="E188" s="97">
        <v>44539</v>
      </c>
      <c r="F188" s="90">
        <v>43452.867547000002</v>
      </c>
      <c r="G188" s="98">
        <v>99.008600000000001</v>
      </c>
      <c r="H188" s="90">
        <v>155.524803932</v>
      </c>
      <c r="I188" s="91">
        <v>1.061291086529077E-4</v>
      </c>
      <c r="J188" s="91">
        <f t="shared" si="3"/>
        <v>7.786384015511129E-4</v>
      </c>
      <c r="K188" s="91">
        <f>H188/'סכום נכסי הקרן'!$C$42</f>
        <v>7.8957385601565092E-5</v>
      </c>
    </row>
    <row r="189" spans="2:11">
      <c r="B189" s="86" t="s">
        <v>1852</v>
      </c>
      <c r="C189" s="87">
        <v>7013</v>
      </c>
      <c r="D189" s="88" t="s">
        <v>132</v>
      </c>
      <c r="E189" s="97">
        <v>43507</v>
      </c>
      <c r="F189" s="90">
        <v>286376.7</v>
      </c>
      <c r="G189" s="98">
        <v>96.519499999999994</v>
      </c>
      <c r="H189" s="90">
        <v>1086.89689</v>
      </c>
      <c r="I189" s="91">
        <v>2.3965187477509897E-4</v>
      </c>
      <c r="J189" s="91">
        <f t="shared" si="3"/>
        <v>5.4415735347945063E-3</v>
      </c>
      <c r="K189" s="91">
        <f>H189/'סכום נכסי הקרן'!$C$42</f>
        <v>5.5179967878560558E-4</v>
      </c>
    </row>
    <row r="190" spans="2:11">
      <c r="B190" s="86" t="s">
        <v>1853</v>
      </c>
      <c r="C190" s="110">
        <v>608312</v>
      </c>
      <c r="D190" s="88" t="s">
        <v>130</v>
      </c>
      <c r="E190" s="97">
        <v>42555</v>
      </c>
      <c r="F190" s="90">
        <v>39459.43</v>
      </c>
      <c r="G190" s="98">
        <v>100</v>
      </c>
      <c r="H190" s="90">
        <v>142.64583999999999</v>
      </c>
      <c r="I190" s="91">
        <v>3.4000000000000002E-3</v>
      </c>
      <c r="J190" s="91">
        <f t="shared" si="3"/>
        <v>7.1415958122074625E-4</v>
      </c>
      <c r="K190" s="91">
        <f>H190/'סכום נכסי הקרן'!$C$42</f>
        <v>7.2418947387091042E-5</v>
      </c>
    </row>
    <row r="191" spans="2:11">
      <c r="B191" s="86" t="s">
        <v>1854</v>
      </c>
      <c r="C191" s="110">
        <v>608314</v>
      </c>
      <c r="D191" s="88" t="s">
        <v>130</v>
      </c>
      <c r="E191" s="97">
        <v>42555</v>
      </c>
      <c r="F191" s="90">
        <v>26157.39</v>
      </c>
      <c r="G191" s="98">
        <v>100</v>
      </c>
      <c r="H191" s="90">
        <v>94.558949999999996</v>
      </c>
      <c r="I191" s="91">
        <v>5.9999999999999995E-4</v>
      </c>
      <c r="J191" s="91">
        <f t="shared" si="3"/>
        <v>4.7341149333673862E-4</v>
      </c>
      <c r="K191" s="91">
        <f>H191/'סכום נכסי הקרן'!$C$42</f>
        <v>4.8006024045486164E-5</v>
      </c>
    </row>
    <row r="192" spans="2:11">
      <c r="B192" s="86" t="s">
        <v>1855</v>
      </c>
      <c r="C192" s="110">
        <v>608315</v>
      </c>
      <c r="D192" s="88" t="s">
        <v>130</v>
      </c>
      <c r="E192" s="97">
        <v>42555</v>
      </c>
      <c r="F192" s="90">
        <v>20190.599999999999</v>
      </c>
      <c r="G192" s="98">
        <v>100</v>
      </c>
      <c r="H192" s="90">
        <v>72.989000000000004</v>
      </c>
      <c r="I192" s="91">
        <v>0</v>
      </c>
      <c r="J192" s="91">
        <f t="shared" si="3"/>
        <v>3.6542105731033627E-4</v>
      </c>
      <c r="K192" s="91">
        <f>H192/'סכום נכסי הקרן'!$C$42</f>
        <v>3.705531511354547E-5</v>
      </c>
    </row>
    <row r="193" spans="2:11">
      <c r="B193" s="86" t="s">
        <v>1856</v>
      </c>
      <c r="C193" s="110">
        <v>608316</v>
      </c>
      <c r="D193" s="88" t="s">
        <v>130</v>
      </c>
      <c r="E193" s="97">
        <v>42555</v>
      </c>
      <c r="F193" s="90">
        <v>77999.740000000005</v>
      </c>
      <c r="G193" s="98">
        <v>100</v>
      </c>
      <c r="H193" s="90">
        <v>281.96906000000001</v>
      </c>
      <c r="I193" s="91">
        <v>0</v>
      </c>
      <c r="J193" s="91">
        <f t="shared" si="3"/>
        <v>1.4116843912644595E-3</v>
      </c>
      <c r="K193" s="91">
        <f>H193/'סכום נכסי הקרן'!$C$42</f>
        <v>1.4315105523531228E-4</v>
      </c>
    </row>
    <row r="194" spans="2:11">
      <c r="B194" s="86" t="s">
        <v>1857</v>
      </c>
      <c r="C194" s="110">
        <v>608317</v>
      </c>
      <c r="D194" s="88" t="s">
        <v>130</v>
      </c>
      <c r="E194" s="97">
        <v>42555</v>
      </c>
      <c r="F194" s="90">
        <v>1840.29</v>
      </c>
      <c r="G194" s="98">
        <v>100</v>
      </c>
      <c r="H194" s="90">
        <v>6.6526399999999999</v>
      </c>
      <c r="I194" s="91">
        <v>2.9999999999999997E-4</v>
      </c>
      <c r="J194" s="91">
        <f t="shared" si="3"/>
        <v>3.3306590619203375E-5</v>
      </c>
      <c r="K194" s="91">
        <f>H194/'סכום נכסי הקרן'!$C$42</f>
        <v>3.3774359360585443E-6</v>
      </c>
    </row>
    <row r="195" spans="2:11">
      <c r="B195" s="86" t="s">
        <v>1858</v>
      </c>
      <c r="C195" s="110">
        <v>84036</v>
      </c>
      <c r="D195" s="88" t="s">
        <v>130</v>
      </c>
      <c r="E195" s="97">
        <v>44314</v>
      </c>
      <c r="F195" s="90">
        <v>35577.360000000001</v>
      </c>
      <c r="G195" s="98">
        <v>100</v>
      </c>
      <c r="H195" s="90">
        <v>128.61216000000002</v>
      </c>
      <c r="I195" s="91">
        <v>5.9999999999999995E-4</v>
      </c>
      <c r="J195" s="91">
        <f t="shared" si="3"/>
        <v>6.4389964912748687E-4</v>
      </c>
      <c r="K195" s="91">
        <f>H195/'סכום נכסי הקרן'!$C$42</f>
        <v>6.5294278812337857E-5</v>
      </c>
    </row>
    <row r="196" spans="2:11">
      <c r="B196" s="86" t="s">
        <v>1859</v>
      </c>
      <c r="C196" s="87">
        <v>7043</v>
      </c>
      <c r="D196" s="88" t="s">
        <v>132</v>
      </c>
      <c r="E196" s="97">
        <v>43860</v>
      </c>
      <c r="F196" s="90">
        <v>575654.91</v>
      </c>
      <c r="G196" s="98">
        <v>93.8172</v>
      </c>
      <c r="H196" s="90">
        <v>2123.6369900000004</v>
      </c>
      <c r="I196" s="91">
        <v>1.897526875E-4</v>
      </c>
      <c r="J196" s="91">
        <f t="shared" si="3"/>
        <v>1.0632035981163464E-2</v>
      </c>
      <c r="K196" s="91">
        <f>H196/'סכום נכסי הקרן'!$C$42</f>
        <v>1.0781355800357755E-3</v>
      </c>
    </row>
    <row r="197" spans="2:11">
      <c r="B197" s="86" t="s">
        <v>1860</v>
      </c>
      <c r="C197" s="87">
        <v>5304</v>
      </c>
      <c r="D197" s="88" t="s">
        <v>132</v>
      </c>
      <c r="E197" s="97">
        <v>42928</v>
      </c>
      <c r="F197" s="90">
        <v>783356.42</v>
      </c>
      <c r="G197" s="98">
        <v>56.3155</v>
      </c>
      <c r="H197" s="90">
        <v>1734.6943100000001</v>
      </c>
      <c r="I197" s="91">
        <v>1.4674122E-4</v>
      </c>
      <c r="J197" s="91">
        <f t="shared" si="3"/>
        <v>8.6847857741635618E-3</v>
      </c>
      <c r="K197" s="91">
        <f>H197/'סכום נכסי הקרן'!$C$42</f>
        <v>8.806757769352139E-4</v>
      </c>
    </row>
    <row r="198" spans="2:11">
      <c r="B198" s="86" t="s">
        <v>1861</v>
      </c>
      <c r="C198" s="87">
        <v>5284</v>
      </c>
      <c r="D198" s="88" t="s">
        <v>132</v>
      </c>
      <c r="E198" s="97">
        <v>42531</v>
      </c>
      <c r="F198" s="90">
        <v>762401.03</v>
      </c>
      <c r="G198" s="98">
        <v>43.691699999999997</v>
      </c>
      <c r="H198" s="90">
        <v>1309.8393000000001</v>
      </c>
      <c r="I198" s="91">
        <v>6.8263424999999997E-4</v>
      </c>
      <c r="J198" s="91">
        <f t="shared" si="3"/>
        <v>6.5577396856051013E-3</v>
      </c>
      <c r="K198" s="91">
        <f>H198/'סכום נכסי הקרן'!$C$42</f>
        <v>6.6498387441403246E-4</v>
      </c>
    </row>
    <row r="199" spans="2:11">
      <c r="B199" s="86" t="s">
        <v>1862</v>
      </c>
      <c r="C199" s="87">
        <v>7041</v>
      </c>
      <c r="D199" s="88" t="s">
        <v>130</v>
      </c>
      <c r="E199" s="97">
        <v>43516</v>
      </c>
      <c r="F199" s="90">
        <v>259619.7</v>
      </c>
      <c r="G199" s="98">
        <v>81.263800000000003</v>
      </c>
      <c r="H199" s="90">
        <v>762.68124</v>
      </c>
      <c r="I199" s="91">
        <v>1.69211184E-4</v>
      </c>
      <c r="J199" s="91">
        <f t="shared" si="3"/>
        <v>3.8183806479271986E-3</v>
      </c>
      <c r="K199" s="91">
        <f>H199/'סכום נכסי הקרן'!$C$42</f>
        <v>3.872007244843688E-4</v>
      </c>
    </row>
    <row r="200" spans="2:11">
      <c r="B200" s="86" t="s">
        <v>1863</v>
      </c>
      <c r="C200" s="87">
        <v>7054</v>
      </c>
      <c r="D200" s="88" t="s">
        <v>130</v>
      </c>
      <c r="E200" s="97">
        <v>43973</v>
      </c>
      <c r="F200" s="90">
        <v>94088.66</v>
      </c>
      <c r="G200" s="98">
        <v>105.3861</v>
      </c>
      <c r="H200" s="90">
        <v>358.45028000000002</v>
      </c>
      <c r="I200" s="91">
        <v>2.9518984615384616E-4</v>
      </c>
      <c r="J200" s="91">
        <f t="shared" si="3"/>
        <v>1.7945893259365942E-3</v>
      </c>
      <c r="K200" s="91">
        <f>H200/'סכום נכסי הקרן'!$C$42</f>
        <v>1.8197931301892895E-4</v>
      </c>
    </row>
    <row r="201" spans="2:11">
      <c r="B201" s="86" t="s">
        <v>1864</v>
      </c>
      <c r="C201" s="87">
        <v>7071</v>
      </c>
      <c r="D201" s="88" t="s">
        <v>130</v>
      </c>
      <c r="E201" s="97">
        <v>44055</v>
      </c>
      <c r="F201" s="90">
        <v>125759.59</v>
      </c>
      <c r="G201" s="127">
        <v>0</v>
      </c>
      <c r="H201" s="127">
        <v>0</v>
      </c>
      <c r="I201" s="91">
        <v>3.9048735384615384E-4</v>
      </c>
      <c r="J201" s="91">
        <f t="shared" ref="J201:J202" si="4">IFERROR(H201/$H$11,0)</f>
        <v>0</v>
      </c>
      <c r="K201" s="91">
        <f>H201/'סכום נכסי הקרן'!$C$42</f>
        <v>0</v>
      </c>
    </row>
    <row r="202" spans="2:11">
      <c r="B202" s="86" t="s">
        <v>1865</v>
      </c>
      <c r="C202" s="110">
        <v>83111</v>
      </c>
      <c r="D202" s="88" t="s">
        <v>130</v>
      </c>
      <c r="E202" s="97">
        <v>44256</v>
      </c>
      <c r="F202" s="90">
        <v>45242.85</v>
      </c>
      <c r="G202" s="98">
        <v>100</v>
      </c>
      <c r="H202" s="90">
        <v>163.55289000000002</v>
      </c>
      <c r="I202" s="91">
        <v>0</v>
      </c>
      <c r="J202" s="91">
        <f t="shared" si="4"/>
        <v>8.1883119360398311E-4</v>
      </c>
      <c r="K202" s="91">
        <f>H202/'סכום נכסי הקרן'!$C$42</f>
        <v>8.3033112889353738E-5</v>
      </c>
    </row>
    <row r="203" spans="2:11">
      <c r="B203" s="86" t="s">
        <v>1866</v>
      </c>
      <c r="C203" s="110">
        <v>62179</v>
      </c>
      <c r="D203" s="88" t="s">
        <v>130</v>
      </c>
      <c r="E203" s="97">
        <v>42549</v>
      </c>
      <c r="F203" s="90">
        <v>142573.48000000001</v>
      </c>
      <c r="G203" s="98">
        <v>100</v>
      </c>
      <c r="H203" s="90">
        <v>515.40313000000003</v>
      </c>
      <c r="I203" s="91">
        <v>1E-4</v>
      </c>
      <c r="J203" s="91">
        <f t="shared" si="3"/>
        <v>2.5803772719951868E-3</v>
      </c>
      <c r="K203" s="91">
        <f>H203/'סכום נכסי הקרן'!$C$42</f>
        <v>2.6166169412730192E-4</v>
      </c>
    </row>
    <row r="204" spans="2:11">
      <c r="B204" s="86" t="s">
        <v>1867</v>
      </c>
      <c r="C204" s="87">
        <v>6646</v>
      </c>
      <c r="D204" s="88" t="s">
        <v>132</v>
      </c>
      <c r="E204" s="97">
        <v>42947</v>
      </c>
      <c r="F204" s="90">
        <v>807692.55</v>
      </c>
      <c r="G204" s="98">
        <v>86.511499999999998</v>
      </c>
      <c r="H204" s="90">
        <v>2747.6127200000001</v>
      </c>
      <c r="I204" s="91">
        <v>6.3022019741837507E-4</v>
      </c>
      <c r="J204" s="91">
        <f t="shared" ref="J204:J220" si="5">IFERROR(H204/$H$11,0)</f>
        <v>1.3755984397946661E-2</v>
      </c>
      <c r="K204" s="91">
        <f>H204/'סכום נכסי הקרן'!$C$42</f>
        <v>1.3949177978816777E-3</v>
      </c>
    </row>
    <row r="205" spans="2:11">
      <c r="B205" s="86" t="s">
        <v>1868</v>
      </c>
      <c r="C205" s="110">
        <v>621710</v>
      </c>
      <c r="D205" s="88" t="s">
        <v>130</v>
      </c>
      <c r="E205" s="97">
        <v>42549</v>
      </c>
      <c r="F205" s="90">
        <v>160243.78</v>
      </c>
      <c r="G205" s="98">
        <v>100</v>
      </c>
      <c r="H205" s="90">
        <v>579.28128000000004</v>
      </c>
      <c r="I205" s="91">
        <v>1E-4</v>
      </c>
      <c r="J205" s="91">
        <f t="shared" si="5"/>
        <v>2.9001846554643157E-3</v>
      </c>
      <c r="K205" s="91">
        <f>H205/'סכום נכסי הקרן'!$C$42</f>
        <v>2.9409158050908992E-4</v>
      </c>
    </row>
    <row r="206" spans="2:11">
      <c r="B206" s="86" t="s">
        <v>1869</v>
      </c>
      <c r="C206" s="87">
        <v>5276</v>
      </c>
      <c r="D206" s="88" t="s">
        <v>130</v>
      </c>
      <c r="E206" s="97">
        <v>42423</v>
      </c>
      <c r="F206" s="90">
        <v>629689.17000000004</v>
      </c>
      <c r="G206" s="98">
        <v>97.907300000000006</v>
      </c>
      <c r="H206" s="90">
        <v>2228.68968</v>
      </c>
      <c r="I206" s="91">
        <v>8.0000000000000007E-5</v>
      </c>
      <c r="J206" s="91">
        <f t="shared" si="5"/>
        <v>1.115798461798675E-2</v>
      </c>
      <c r="K206" s="91">
        <f>H206/'סכום נכסי הקרן'!$C$42</f>
        <v>1.131469103326622E-3</v>
      </c>
    </row>
    <row r="207" spans="2:11">
      <c r="B207" s="86" t="s">
        <v>1870</v>
      </c>
      <c r="C207" s="87">
        <v>6647</v>
      </c>
      <c r="D207" s="88" t="s">
        <v>130</v>
      </c>
      <c r="E207" s="97">
        <v>43454</v>
      </c>
      <c r="F207" s="90">
        <v>1067536.4099999999</v>
      </c>
      <c r="G207" s="98">
        <v>122.6987</v>
      </c>
      <c r="H207" s="90">
        <v>4735.1196799999998</v>
      </c>
      <c r="I207" s="91">
        <v>7.7835043478260871E-5</v>
      </c>
      <c r="J207" s="91">
        <f t="shared" si="5"/>
        <v>2.3706482346060102E-2</v>
      </c>
      <c r="K207" s="91">
        <f>H207/'סכום נכסי הקרן'!$C$42</f>
        <v>2.4039424001253691E-3</v>
      </c>
    </row>
    <row r="208" spans="2:11">
      <c r="B208" s="86" t="s">
        <v>1871</v>
      </c>
      <c r="C208" s="87">
        <v>8000</v>
      </c>
      <c r="D208" s="88" t="s">
        <v>130</v>
      </c>
      <c r="E208" s="97">
        <v>44228</v>
      </c>
      <c r="F208" s="90">
        <v>283187</v>
      </c>
      <c r="G208" s="98">
        <v>96.393000000000001</v>
      </c>
      <c r="H208" s="90">
        <v>986.79537000000005</v>
      </c>
      <c r="I208" s="91">
        <v>1.843131575757576E-5</v>
      </c>
      <c r="J208" s="91">
        <f t="shared" si="5"/>
        <v>4.9404130410657015E-3</v>
      </c>
      <c r="K208" s="91">
        <f>H208/'סכום נכסי הקרן'!$C$42</f>
        <v>5.00979783089749E-4</v>
      </c>
    </row>
    <row r="209" spans="2:11">
      <c r="B209" s="86" t="s">
        <v>1872</v>
      </c>
      <c r="C209" s="87">
        <v>8312</v>
      </c>
      <c r="D209" s="88" t="s">
        <v>132</v>
      </c>
      <c r="E209" s="97">
        <v>44377</v>
      </c>
      <c r="F209" s="90">
        <v>699577.97</v>
      </c>
      <c r="G209" s="98">
        <v>89.034099999999995</v>
      </c>
      <c r="H209" s="90">
        <v>2449.2216899999999</v>
      </c>
      <c r="I209" s="91">
        <v>6.4046320909090916E-4</v>
      </c>
      <c r="J209" s="91">
        <f t="shared" si="5"/>
        <v>1.226208304740726E-2</v>
      </c>
      <c r="K209" s="91">
        <f>H209/'סכום נכסי הקרן'!$C$42</f>
        <v>1.2434295785101915E-3</v>
      </c>
    </row>
    <row r="210" spans="2:11">
      <c r="B210" s="86" t="s">
        <v>1873</v>
      </c>
      <c r="C210" s="87">
        <v>5337</v>
      </c>
      <c r="D210" s="88" t="s">
        <v>130</v>
      </c>
      <c r="E210" s="97">
        <v>42985</v>
      </c>
      <c r="F210" s="90">
        <v>569639.91</v>
      </c>
      <c r="G210" s="98">
        <v>105.8724</v>
      </c>
      <c r="H210" s="90">
        <v>2180.1755899999998</v>
      </c>
      <c r="I210" s="91">
        <v>1.3289081333333334E-4</v>
      </c>
      <c r="J210" s="91">
        <f t="shared" si="5"/>
        <v>1.0915097743769418E-2</v>
      </c>
      <c r="K210" s="91">
        <f>H210/'סכום נכסי הקרן'!$C$42</f>
        <v>1.1068392975696324E-3</v>
      </c>
    </row>
    <row r="211" spans="2:11">
      <c r="B211" s="86" t="s">
        <v>1874</v>
      </c>
      <c r="C211" s="87">
        <v>7049</v>
      </c>
      <c r="D211" s="88" t="s">
        <v>132</v>
      </c>
      <c r="E211" s="97">
        <v>43922</v>
      </c>
      <c r="F211" s="90">
        <v>80482.42</v>
      </c>
      <c r="G211" s="98">
        <v>102.9158</v>
      </c>
      <c r="H211" s="90">
        <v>325.70069999999998</v>
      </c>
      <c r="I211" s="91">
        <v>2.4324249999999999E-4</v>
      </c>
      <c r="J211" s="91">
        <f t="shared" si="5"/>
        <v>1.6306278228324354E-3</v>
      </c>
      <c r="K211" s="91">
        <f>H211/'סכום נכסי הקרן'!$C$42</f>
        <v>1.6535288976698319E-4</v>
      </c>
    </row>
    <row r="212" spans="2:11">
      <c r="B212" s="86" t="s">
        <v>1875</v>
      </c>
      <c r="C212" s="110">
        <v>608318</v>
      </c>
      <c r="D212" s="88" t="s">
        <v>130</v>
      </c>
      <c r="E212" s="97">
        <v>42555</v>
      </c>
      <c r="F212" s="90">
        <v>27479.49</v>
      </c>
      <c r="G212" s="98">
        <v>100</v>
      </c>
      <c r="H212" s="90">
        <v>99.338350000000005</v>
      </c>
      <c r="I212" s="91">
        <v>2.0000000000000001E-4</v>
      </c>
      <c r="J212" s="91">
        <f t="shared" si="5"/>
        <v>4.9733966609303106E-4</v>
      </c>
      <c r="K212" s="91">
        <f>H212/'סכום נכסי הקרן'!$C$42</f>
        <v>5.0432446835957051E-5</v>
      </c>
    </row>
    <row r="213" spans="2:11">
      <c r="B213" s="86" t="s">
        <v>1876</v>
      </c>
      <c r="C213" s="87">
        <v>7005</v>
      </c>
      <c r="D213" s="88" t="s">
        <v>130</v>
      </c>
      <c r="E213" s="97">
        <v>43621</v>
      </c>
      <c r="F213" s="90">
        <v>116380</v>
      </c>
      <c r="G213" s="98">
        <v>87.2577</v>
      </c>
      <c r="H213" s="90">
        <v>367.10509999999999</v>
      </c>
      <c r="I213" s="91">
        <v>5.9529411764705881E-5</v>
      </c>
      <c r="J213" s="91">
        <f t="shared" si="5"/>
        <v>1.8379198754061121E-3</v>
      </c>
      <c r="K213" s="91">
        <f>H213/'סכום נכסי הקרן'!$C$42</f>
        <v>1.8637322281836468E-4</v>
      </c>
    </row>
    <row r="214" spans="2:11">
      <c r="B214" s="86" t="s">
        <v>1877</v>
      </c>
      <c r="C214" s="87">
        <v>5286</v>
      </c>
      <c r="D214" s="88" t="s">
        <v>130</v>
      </c>
      <c r="E214" s="97">
        <v>42705</v>
      </c>
      <c r="F214" s="90">
        <v>479999.9</v>
      </c>
      <c r="G214" s="98">
        <v>107.5104</v>
      </c>
      <c r="H214" s="90">
        <v>1865.5201000000002</v>
      </c>
      <c r="I214" s="91">
        <v>2.2857137142857144E-4</v>
      </c>
      <c r="J214" s="91">
        <f t="shared" si="5"/>
        <v>9.3397680112850458E-3</v>
      </c>
      <c r="K214" s="91">
        <f>H214/'סכום נכסי הקרן'!$C$42</f>
        <v>9.4709387929897454E-4</v>
      </c>
    </row>
    <row r="215" spans="2:11">
      <c r="B215" s="86" t="s">
        <v>1878</v>
      </c>
      <c r="C215" s="110">
        <v>608320</v>
      </c>
      <c r="D215" s="88" t="s">
        <v>130</v>
      </c>
      <c r="E215" s="97">
        <v>42555</v>
      </c>
      <c r="F215" s="90">
        <v>45091.64</v>
      </c>
      <c r="G215" s="98">
        <v>100</v>
      </c>
      <c r="H215" s="90">
        <v>163.00629999999998</v>
      </c>
      <c r="I215" s="91">
        <v>1E-4</v>
      </c>
      <c r="J215" s="91">
        <f t="shared" si="5"/>
        <v>8.1609467857137179E-4</v>
      </c>
      <c r="K215" s="91">
        <f>H215/'סכום נכסי הקרן'!$C$42</f>
        <v>8.2755618134145218E-5</v>
      </c>
    </row>
    <row r="216" spans="2:11">
      <c r="B216" s="86" t="s">
        <v>1879</v>
      </c>
      <c r="C216" s="87">
        <v>8273</v>
      </c>
      <c r="D216" s="88" t="s">
        <v>130</v>
      </c>
      <c r="E216" s="97">
        <v>43922</v>
      </c>
      <c r="F216" s="90">
        <v>375017.43</v>
      </c>
      <c r="G216" s="98">
        <v>70.557599999999994</v>
      </c>
      <c r="H216" s="90">
        <v>956.54093</v>
      </c>
      <c r="I216" s="91">
        <v>1.0994569E-4</v>
      </c>
      <c r="J216" s="91">
        <f t="shared" si="5"/>
        <v>4.7889435120526697E-3</v>
      </c>
      <c r="K216" s="91">
        <f>H216/'סכום נכסי הקרן'!$C$42</f>
        <v>4.8562010138724786E-4</v>
      </c>
    </row>
    <row r="217" spans="2:11">
      <c r="B217" s="86" t="s">
        <v>1880</v>
      </c>
      <c r="C217" s="87">
        <v>8509</v>
      </c>
      <c r="D217" s="88" t="s">
        <v>130</v>
      </c>
      <c r="E217" s="97">
        <v>44531</v>
      </c>
      <c r="F217" s="90">
        <v>479600.76</v>
      </c>
      <c r="G217" s="98">
        <v>74.951899999999995</v>
      </c>
      <c r="H217" s="90">
        <v>1299.48361</v>
      </c>
      <c r="I217" s="91">
        <v>2.606575268285714E-4</v>
      </c>
      <c r="J217" s="91">
        <f t="shared" si="5"/>
        <v>6.5058936925242519E-3</v>
      </c>
      <c r="K217" s="91">
        <f>H217/'סכום נכסי הקרן'!$C$42</f>
        <v>6.597264608836622E-4</v>
      </c>
    </row>
    <row r="218" spans="2:11">
      <c r="B218" s="86" t="s">
        <v>1881</v>
      </c>
      <c r="C218" s="87">
        <v>9409</v>
      </c>
      <c r="D218" s="88" t="s">
        <v>130</v>
      </c>
      <c r="E218" s="97">
        <v>44931</v>
      </c>
      <c r="F218" s="90">
        <v>108214.28</v>
      </c>
      <c r="G218" s="98">
        <v>77.922300000000007</v>
      </c>
      <c r="H218" s="90">
        <v>304.82785999999999</v>
      </c>
      <c r="I218" s="91">
        <v>3.7720223269660134E-4</v>
      </c>
      <c r="J218" s="91">
        <f t="shared" si="5"/>
        <v>1.5261274835776232E-3</v>
      </c>
      <c r="K218" s="91">
        <f>H218/'סכום נכסי הקרן'!$C$42</f>
        <v>1.5475609211919222E-4</v>
      </c>
    </row>
    <row r="219" spans="2:11">
      <c r="B219" s="86" t="s">
        <v>1882</v>
      </c>
      <c r="C219" s="110">
        <v>608321</v>
      </c>
      <c r="D219" s="88" t="s">
        <v>130</v>
      </c>
      <c r="E219" s="97">
        <v>42555</v>
      </c>
      <c r="F219" s="90">
        <v>59670.57</v>
      </c>
      <c r="G219" s="98">
        <v>100</v>
      </c>
      <c r="H219" s="90">
        <v>215.70911999999998</v>
      </c>
      <c r="I219" s="91">
        <v>1E-4</v>
      </c>
      <c r="J219" s="91">
        <f t="shared" si="5"/>
        <v>1.0799525230087024E-3</v>
      </c>
      <c r="K219" s="91">
        <f>H219/'סכום נכסי הקרן'!$C$42</f>
        <v>1.0951197323522164E-4</v>
      </c>
    </row>
    <row r="220" spans="2:11">
      <c r="B220" s="86" t="s">
        <v>1883</v>
      </c>
      <c r="C220" s="87">
        <v>6658</v>
      </c>
      <c r="D220" s="88" t="s">
        <v>130</v>
      </c>
      <c r="E220" s="97">
        <v>43356</v>
      </c>
      <c r="F220" s="90">
        <v>595447.37</v>
      </c>
      <c r="G220" s="98">
        <v>54.564500000000002</v>
      </c>
      <c r="H220" s="90">
        <v>1174.5239099999999</v>
      </c>
      <c r="I220" s="91">
        <v>7.6199218456896652E-4</v>
      </c>
      <c r="J220" s="91">
        <f t="shared" si="5"/>
        <v>5.8802801658944517E-3</v>
      </c>
      <c r="K220" s="91">
        <f>H220/'סכום נכסי הקרן'!$C$42</f>
        <v>5.9628647595450694E-4</v>
      </c>
    </row>
    <row r="221" spans="2:11">
      <c r="B221" s="93"/>
      <c r="C221" s="94"/>
      <c r="D221" s="94"/>
      <c r="E221" s="94"/>
      <c r="F221" s="94"/>
      <c r="G221" s="94"/>
      <c r="H221" s="94"/>
      <c r="I221" s="94"/>
      <c r="J221" s="94"/>
      <c r="K221" s="94"/>
    </row>
    <row r="222" spans="2:11">
      <c r="B222" s="93"/>
      <c r="C222" s="94"/>
      <c r="D222" s="94"/>
      <c r="E222" s="94"/>
      <c r="F222" s="94"/>
      <c r="G222" s="94"/>
      <c r="H222" s="94"/>
      <c r="I222" s="94"/>
      <c r="J222" s="94"/>
      <c r="K222" s="94"/>
    </row>
    <row r="223" spans="2:11">
      <c r="B223" s="93"/>
      <c r="C223" s="94"/>
      <c r="D223" s="94"/>
      <c r="E223" s="94"/>
      <c r="F223" s="94"/>
      <c r="G223" s="94"/>
      <c r="H223" s="94"/>
      <c r="I223" s="94"/>
      <c r="J223" s="94"/>
      <c r="K223" s="94"/>
    </row>
    <row r="224" spans="2:11">
      <c r="B224" s="107" t="s">
        <v>110</v>
      </c>
      <c r="C224" s="94"/>
      <c r="D224" s="94"/>
      <c r="E224" s="94"/>
      <c r="F224" s="94"/>
      <c r="G224" s="94"/>
      <c r="H224" s="94"/>
      <c r="I224" s="94"/>
      <c r="J224" s="94"/>
      <c r="K224" s="94"/>
    </row>
    <row r="225" spans="2:11">
      <c r="B225" s="107" t="s">
        <v>200</v>
      </c>
      <c r="C225" s="94"/>
      <c r="D225" s="94"/>
      <c r="E225" s="94"/>
      <c r="F225" s="94"/>
      <c r="G225" s="94"/>
      <c r="H225" s="94"/>
      <c r="I225" s="94"/>
      <c r="J225" s="94"/>
      <c r="K225" s="94"/>
    </row>
    <row r="226" spans="2:11">
      <c r="B226" s="107" t="s">
        <v>208</v>
      </c>
      <c r="C226" s="94"/>
      <c r="D226" s="94"/>
      <c r="E226" s="94"/>
      <c r="F226" s="94"/>
      <c r="G226" s="94"/>
      <c r="H226" s="94"/>
      <c r="I226" s="94"/>
      <c r="J226" s="94"/>
      <c r="K226" s="94"/>
    </row>
    <row r="227" spans="2:11">
      <c r="B227" s="93"/>
      <c r="C227" s="94"/>
      <c r="D227" s="94"/>
      <c r="E227" s="94"/>
      <c r="F227" s="94"/>
      <c r="G227" s="94"/>
      <c r="H227" s="94"/>
      <c r="I227" s="94"/>
      <c r="J227" s="94"/>
      <c r="K227" s="94"/>
    </row>
    <row r="228" spans="2:11">
      <c r="B228" s="93"/>
      <c r="C228" s="94"/>
      <c r="D228" s="94"/>
      <c r="E228" s="94"/>
      <c r="F228" s="94"/>
      <c r="G228" s="94"/>
      <c r="H228" s="94"/>
      <c r="I228" s="94"/>
      <c r="J228" s="94"/>
      <c r="K228" s="94"/>
    </row>
    <row r="229" spans="2:11">
      <c r="B229" s="93"/>
      <c r="C229" s="94"/>
      <c r="D229" s="94"/>
      <c r="E229" s="94"/>
      <c r="F229" s="94"/>
      <c r="G229" s="94"/>
      <c r="H229" s="94"/>
      <c r="I229" s="94"/>
      <c r="J229" s="94"/>
      <c r="K229" s="94"/>
    </row>
    <row r="230" spans="2:11">
      <c r="B230" s="93"/>
      <c r="C230" s="94"/>
      <c r="D230" s="94"/>
      <c r="E230" s="94"/>
      <c r="F230" s="94"/>
      <c r="G230" s="94"/>
      <c r="H230" s="94"/>
      <c r="I230" s="94"/>
      <c r="J230" s="94"/>
      <c r="K230" s="94"/>
    </row>
    <row r="231" spans="2:11">
      <c r="B231" s="93"/>
      <c r="C231" s="94"/>
      <c r="D231" s="94"/>
      <c r="E231" s="94"/>
      <c r="F231" s="94"/>
      <c r="G231" s="94"/>
      <c r="H231" s="94"/>
      <c r="I231" s="94"/>
      <c r="J231" s="94"/>
      <c r="K231" s="94"/>
    </row>
    <row r="232" spans="2:11">
      <c r="B232" s="93"/>
      <c r="C232" s="94"/>
      <c r="D232" s="94"/>
      <c r="E232" s="94"/>
      <c r="F232" s="94"/>
      <c r="G232" s="94"/>
      <c r="H232" s="94"/>
      <c r="I232" s="94"/>
      <c r="J232" s="94"/>
      <c r="K232" s="94"/>
    </row>
    <row r="233" spans="2:11">
      <c r="B233" s="93"/>
      <c r="C233" s="94"/>
      <c r="D233" s="94"/>
      <c r="E233" s="94"/>
      <c r="F233" s="94"/>
      <c r="G233" s="94"/>
      <c r="H233" s="94"/>
      <c r="I233" s="94"/>
      <c r="J233" s="94"/>
      <c r="K233" s="94"/>
    </row>
    <row r="234" spans="2:11">
      <c r="B234" s="93"/>
      <c r="C234" s="94"/>
      <c r="D234" s="94"/>
      <c r="E234" s="94"/>
      <c r="F234" s="94"/>
      <c r="G234" s="94"/>
      <c r="H234" s="94"/>
      <c r="I234" s="94"/>
      <c r="J234" s="94"/>
      <c r="K234" s="94"/>
    </row>
    <row r="235" spans="2:11">
      <c r="B235" s="93"/>
      <c r="C235" s="94"/>
      <c r="D235" s="94"/>
      <c r="E235" s="94"/>
      <c r="F235" s="94"/>
      <c r="G235" s="94"/>
      <c r="H235" s="94"/>
      <c r="I235" s="94"/>
      <c r="J235" s="94"/>
      <c r="K235" s="94"/>
    </row>
    <row r="236" spans="2:11">
      <c r="B236" s="93"/>
      <c r="C236" s="94"/>
      <c r="D236" s="94"/>
      <c r="E236" s="94"/>
      <c r="F236" s="94"/>
      <c r="G236" s="94"/>
      <c r="H236" s="94"/>
      <c r="I236" s="94"/>
      <c r="J236" s="94"/>
      <c r="K236" s="94"/>
    </row>
    <row r="237" spans="2:11">
      <c r="B237" s="93"/>
      <c r="C237" s="94"/>
      <c r="D237" s="94"/>
      <c r="E237" s="94"/>
      <c r="F237" s="94"/>
      <c r="G237" s="94"/>
      <c r="H237" s="94"/>
      <c r="I237" s="94"/>
      <c r="J237" s="94"/>
      <c r="K237" s="94"/>
    </row>
    <row r="238" spans="2:11">
      <c r="B238" s="93"/>
      <c r="C238" s="94"/>
      <c r="D238" s="94"/>
      <c r="E238" s="94"/>
      <c r="F238" s="94"/>
      <c r="G238" s="94"/>
      <c r="H238" s="94"/>
      <c r="I238" s="94"/>
      <c r="J238" s="94"/>
      <c r="K238" s="94"/>
    </row>
    <row r="239" spans="2:11">
      <c r="B239" s="93"/>
      <c r="C239" s="94"/>
      <c r="D239" s="94"/>
      <c r="E239" s="94"/>
      <c r="F239" s="94"/>
      <c r="G239" s="94"/>
      <c r="H239" s="94"/>
      <c r="I239" s="94"/>
      <c r="J239" s="94"/>
      <c r="K239" s="94"/>
    </row>
    <row r="240" spans="2:11">
      <c r="B240" s="93"/>
      <c r="C240" s="94"/>
      <c r="D240" s="94"/>
      <c r="E240" s="94"/>
      <c r="F240" s="94"/>
      <c r="G240" s="94"/>
      <c r="H240" s="94"/>
      <c r="I240" s="94"/>
      <c r="J240" s="94"/>
      <c r="K240" s="94"/>
    </row>
    <row r="241" spans="2:11">
      <c r="B241" s="93"/>
      <c r="C241" s="94"/>
      <c r="D241" s="94"/>
      <c r="E241" s="94"/>
      <c r="F241" s="94"/>
      <c r="G241" s="94"/>
      <c r="H241" s="94"/>
      <c r="I241" s="94"/>
      <c r="J241" s="94"/>
      <c r="K241" s="94"/>
    </row>
    <row r="242" spans="2:11">
      <c r="B242" s="93"/>
      <c r="C242" s="94"/>
      <c r="D242" s="94"/>
      <c r="E242" s="94"/>
      <c r="F242" s="94"/>
      <c r="G242" s="94"/>
      <c r="H242" s="94"/>
      <c r="I242" s="94"/>
      <c r="J242" s="94"/>
      <c r="K242" s="94"/>
    </row>
    <row r="243" spans="2:11">
      <c r="B243" s="93"/>
      <c r="C243" s="94"/>
      <c r="D243" s="94"/>
      <c r="E243" s="94"/>
      <c r="F243" s="94"/>
      <c r="G243" s="94"/>
      <c r="H243" s="94"/>
      <c r="I243" s="94"/>
      <c r="J243" s="94"/>
      <c r="K243" s="94"/>
    </row>
    <row r="244" spans="2:11">
      <c r="B244" s="93"/>
      <c r="C244" s="94"/>
      <c r="D244" s="94"/>
      <c r="E244" s="94"/>
      <c r="F244" s="94"/>
      <c r="G244" s="94"/>
      <c r="H244" s="94"/>
      <c r="I244" s="94"/>
      <c r="J244" s="94"/>
      <c r="K244" s="94"/>
    </row>
    <row r="245" spans="2:11">
      <c r="B245" s="93"/>
      <c r="C245" s="94"/>
      <c r="D245" s="94"/>
      <c r="E245" s="94"/>
      <c r="F245" s="94"/>
      <c r="G245" s="94"/>
      <c r="H245" s="94"/>
      <c r="I245" s="94"/>
      <c r="J245" s="94"/>
      <c r="K245" s="94"/>
    </row>
    <row r="246" spans="2:11">
      <c r="B246" s="93"/>
      <c r="C246" s="94"/>
      <c r="D246" s="94"/>
      <c r="E246" s="94"/>
      <c r="F246" s="94"/>
      <c r="G246" s="94"/>
      <c r="H246" s="94"/>
      <c r="I246" s="94"/>
      <c r="J246" s="94"/>
      <c r="K246" s="94"/>
    </row>
    <row r="247" spans="2:11">
      <c r="B247" s="93"/>
      <c r="C247" s="94"/>
      <c r="D247" s="94"/>
      <c r="E247" s="94"/>
      <c r="F247" s="94"/>
      <c r="G247" s="94"/>
      <c r="H247" s="94"/>
      <c r="I247" s="94"/>
      <c r="J247" s="94"/>
      <c r="K247" s="94"/>
    </row>
    <row r="248" spans="2:11">
      <c r="B248" s="93"/>
      <c r="C248" s="94"/>
      <c r="D248" s="94"/>
      <c r="E248" s="94"/>
      <c r="F248" s="94"/>
      <c r="G248" s="94"/>
      <c r="H248" s="94"/>
      <c r="I248" s="94"/>
      <c r="J248" s="94"/>
      <c r="K248" s="94"/>
    </row>
    <row r="249" spans="2:11">
      <c r="B249" s="93"/>
      <c r="C249" s="94"/>
      <c r="D249" s="94"/>
      <c r="E249" s="94"/>
      <c r="F249" s="94"/>
      <c r="G249" s="94"/>
      <c r="H249" s="94"/>
      <c r="I249" s="94"/>
      <c r="J249" s="94"/>
      <c r="K249" s="94"/>
    </row>
    <row r="250" spans="2:11">
      <c r="B250" s="93"/>
      <c r="C250" s="94"/>
      <c r="D250" s="94"/>
      <c r="E250" s="94"/>
      <c r="F250" s="94"/>
      <c r="G250" s="94"/>
      <c r="H250" s="94"/>
      <c r="I250" s="94"/>
      <c r="J250" s="94"/>
      <c r="K250" s="94"/>
    </row>
    <row r="251" spans="2:11">
      <c r="B251" s="93"/>
      <c r="C251" s="94"/>
      <c r="D251" s="94"/>
      <c r="E251" s="94"/>
      <c r="F251" s="94"/>
      <c r="G251" s="94"/>
      <c r="H251" s="94"/>
      <c r="I251" s="94"/>
      <c r="J251" s="94"/>
      <c r="K251" s="94"/>
    </row>
    <row r="252" spans="2:11">
      <c r="B252" s="93"/>
      <c r="C252" s="94"/>
      <c r="D252" s="94"/>
      <c r="E252" s="94"/>
      <c r="F252" s="94"/>
      <c r="G252" s="94"/>
      <c r="H252" s="94"/>
      <c r="I252" s="94"/>
      <c r="J252" s="94"/>
      <c r="K252" s="94"/>
    </row>
    <row r="253" spans="2:11">
      <c r="B253" s="93"/>
      <c r="C253" s="94"/>
      <c r="D253" s="94"/>
      <c r="E253" s="94"/>
      <c r="F253" s="94"/>
      <c r="G253" s="94"/>
      <c r="H253" s="94"/>
      <c r="I253" s="94"/>
      <c r="J253" s="94"/>
      <c r="K253" s="94"/>
    </row>
    <row r="254" spans="2:11">
      <c r="B254" s="93"/>
      <c r="C254" s="94"/>
      <c r="D254" s="94"/>
      <c r="E254" s="94"/>
      <c r="F254" s="94"/>
      <c r="G254" s="94"/>
      <c r="H254" s="94"/>
      <c r="I254" s="94"/>
      <c r="J254" s="94"/>
      <c r="K254" s="94"/>
    </row>
    <row r="255" spans="2:11">
      <c r="B255" s="93"/>
      <c r="C255" s="94"/>
      <c r="D255" s="94"/>
      <c r="E255" s="94"/>
      <c r="F255" s="94"/>
      <c r="G255" s="94"/>
      <c r="H255" s="94"/>
      <c r="I255" s="94"/>
      <c r="J255" s="94"/>
      <c r="K255" s="94"/>
    </row>
    <row r="256" spans="2:11">
      <c r="B256" s="93"/>
      <c r="C256" s="94"/>
      <c r="D256" s="94"/>
      <c r="E256" s="94"/>
      <c r="F256" s="94"/>
      <c r="G256" s="94"/>
      <c r="H256" s="94"/>
      <c r="I256" s="94"/>
      <c r="J256" s="94"/>
      <c r="K256" s="94"/>
    </row>
    <row r="257" spans="2:11">
      <c r="B257" s="93"/>
      <c r="C257" s="94"/>
      <c r="D257" s="94"/>
      <c r="E257" s="94"/>
      <c r="F257" s="94"/>
      <c r="G257" s="94"/>
      <c r="H257" s="94"/>
      <c r="I257" s="94"/>
      <c r="J257" s="94"/>
      <c r="K257" s="94"/>
    </row>
    <row r="258" spans="2:11">
      <c r="B258" s="93"/>
      <c r="C258" s="94"/>
      <c r="D258" s="94"/>
      <c r="E258" s="94"/>
      <c r="F258" s="94"/>
      <c r="G258" s="94"/>
      <c r="H258" s="94"/>
      <c r="I258" s="94"/>
      <c r="J258" s="94"/>
      <c r="K258" s="94"/>
    </row>
    <row r="259" spans="2:11">
      <c r="B259" s="93"/>
      <c r="C259" s="94"/>
      <c r="D259" s="94"/>
      <c r="E259" s="94"/>
      <c r="F259" s="94"/>
      <c r="G259" s="94"/>
      <c r="H259" s="94"/>
      <c r="I259" s="94"/>
      <c r="J259" s="94"/>
      <c r="K259" s="94"/>
    </row>
    <row r="260" spans="2:11">
      <c r="B260" s="93"/>
      <c r="C260" s="94"/>
      <c r="D260" s="94"/>
      <c r="E260" s="94"/>
      <c r="F260" s="94"/>
      <c r="G260" s="94"/>
      <c r="H260" s="94"/>
      <c r="I260" s="94"/>
      <c r="J260" s="94"/>
      <c r="K260" s="94"/>
    </row>
    <row r="261" spans="2:11">
      <c r="B261" s="93"/>
      <c r="C261" s="94"/>
      <c r="D261" s="94"/>
      <c r="E261" s="94"/>
      <c r="F261" s="94"/>
      <c r="G261" s="94"/>
      <c r="H261" s="94"/>
      <c r="I261" s="94"/>
      <c r="J261" s="94"/>
      <c r="K261" s="94"/>
    </row>
    <row r="262" spans="2:11">
      <c r="B262" s="93"/>
      <c r="C262" s="94"/>
      <c r="D262" s="94"/>
      <c r="E262" s="94"/>
      <c r="F262" s="94"/>
      <c r="G262" s="94"/>
      <c r="H262" s="94"/>
      <c r="I262" s="94"/>
      <c r="J262" s="94"/>
      <c r="K262" s="94"/>
    </row>
    <row r="263" spans="2:11">
      <c r="B263" s="93"/>
      <c r="C263" s="94"/>
      <c r="D263" s="94"/>
      <c r="E263" s="94"/>
      <c r="F263" s="94"/>
      <c r="G263" s="94"/>
      <c r="H263" s="94"/>
      <c r="I263" s="94"/>
      <c r="J263" s="94"/>
      <c r="K263" s="94"/>
    </row>
    <row r="264" spans="2:11">
      <c r="B264" s="93"/>
      <c r="C264" s="94"/>
      <c r="D264" s="94"/>
      <c r="E264" s="94"/>
      <c r="F264" s="94"/>
      <c r="G264" s="94"/>
      <c r="H264" s="94"/>
      <c r="I264" s="94"/>
      <c r="J264" s="94"/>
      <c r="K264" s="94"/>
    </row>
    <row r="265" spans="2:11">
      <c r="B265" s="93"/>
      <c r="C265" s="94"/>
      <c r="D265" s="94"/>
      <c r="E265" s="94"/>
      <c r="F265" s="94"/>
      <c r="G265" s="94"/>
      <c r="H265" s="94"/>
      <c r="I265" s="94"/>
      <c r="J265" s="94"/>
      <c r="K265" s="94"/>
    </row>
    <row r="266" spans="2:11">
      <c r="B266" s="93"/>
      <c r="C266" s="94"/>
      <c r="D266" s="94"/>
      <c r="E266" s="94"/>
      <c r="F266" s="94"/>
      <c r="G266" s="94"/>
      <c r="H266" s="94"/>
      <c r="I266" s="94"/>
      <c r="J266" s="94"/>
      <c r="K266" s="94"/>
    </row>
    <row r="267" spans="2:11">
      <c r="B267" s="93"/>
      <c r="C267" s="94"/>
      <c r="D267" s="94"/>
      <c r="E267" s="94"/>
      <c r="F267" s="94"/>
      <c r="G267" s="94"/>
      <c r="H267" s="94"/>
      <c r="I267" s="94"/>
      <c r="J267" s="94"/>
      <c r="K267" s="94"/>
    </row>
    <row r="268" spans="2:11">
      <c r="B268" s="93"/>
      <c r="C268" s="94"/>
      <c r="D268" s="94"/>
      <c r="E268" s="94"/>
      <c r="F268" s="94"/>
      <c r="G268" s="94"/>
      <c r="H268" s="94"/>
      <c r="I268" s="94"/>
      <c r="J268" s="94"/>
      <c r="K268" s="94"/>
    </row>
    <row r="269" spans="2:11">
      <c r="B269" s="93"/>
      <c r="C269" s="94"/>
      <c r="D269" s="94"/>
      <c r="E269" s="94"/>
      <c r="F269" s="94"/>
      <c r="G269" s="94"/>
      <c r="H269" s="94"/>
      <c r="I269" s="94"/>
      <c r="J269" s="94"/>
      <c r="K269" s="94"/>
    </row>
    <row r="270" spans="2:11">
      <c r="B270" s="93"/>
      <c r="C270" s="94"/>
      <c r="D270" s="94"/>
      <c r="E270" s="94"/>
      <c r="F270" s="94"/>
      <c r="G270" s="94"/>
      <c r="H270" s="94"/>
      <c r="I270" s="94"/>
      <c r="J270" s="94"/>
      <c r="K270" s="94"/>
    </row>
    <row r="271" spans="2:11">
      <c r="B271" s="93"/>
      <c r="C271" s="94"/>
      <c r="D271" s="94"/>
      <c r="E271" s="94"/>
      <c r="F271" s="94"/>
      <c r="G271" s="94"/>
      <c r="H271" s="94"/>
      <c r="I271" s="94"/>
      <c r="J271" s="94"/>
      <c r="K271" s="94"/>
    </row>
    <row r="272" spans="2:11">
      <c r="B272" s="93"/>
      <c r="C272" s="94"/>
      <c r="D272" s="94"/>
      <c r="E272" s="94"/>
      <c r="F272" s="94"/>
      <c r="G272" s="94"/>
      <c r="H272" s="94"/>
      <c r="I272" s="94"/>
      <c r="J272" s="94"/>
      <c r="K272" s="94"/>
    </row>
    <row r="273" spans="2:11">
      <c r="B273" s="93"/>
      <c r="C273" s="94"/>
      <c r="D273" s="94"/>
      <c r="E273" s="94"/>
      <c r="F273" s="94"/>
      <c r="G273" s="94"/>
      <c r="H273" s="94"/>
      <c r="I273" s="94"/>
      <c r="J273" s="94"/>
      <c r="K273" s="94"/>
    </row>
    <row r="274" spans="2:11">
      <c r="B274" s="93"/>
      <c r="C274" s="94"/>
      <c r="D274" s="94"/>
      <c r="E274" s="94"/>
      <c r="F274" s="94"/>
      <c r="G274" s="94"/>
      <c r="H274" s="94"/>
      <c r="I274" s="94"/>
      <c r="J274" s="94"/>
      <c r="K274" s="94"/>
    </row>
    <row r="275" spans="2:11">
      <c r="B275" s="93"/>
      <c r="C275" s="94"/>
      <c r="D275" s="94"/>
      <c r="E275" s="94"/>
      <c r="F275" s="94"/>
      <c r="G275" s="94"/>
      <c r="H275" s="94"/>
      <c r="I275" s="94"/>
      <c r="J275" s="94"/>
      <c r="K275" s="94"/>
    </row>
    <row r="276" spans="2:11">
      <c r="B276" s="93"/>
      <c r="C276" s="94"/>
      <c r="D276" s="94"/>
      <c r="E276" s="94"/>
      <c r="F276" s="94"/>
      <c r="G276" s="94"/>
      <c r="H276" s="94"/>
      <c r="I276" s="94"/>
      <c r="J276" s="94"/>
      <c r="K276" s="94"/>
    </row>
    <row r="277" spans="2:11">
      <c r="B277" s="93"/>
      <c r="C277" s="94"/>
      <c r="D277" s="94"/>
      <c r="E277" s="94"/>
      <c r="F277" s="94"/>
      <c r="G277" s="94"/>
      <c r="H277" s="94"/>
      <c r="I277" s="94"/>
      <c r="J277" s="94"/>
      <c r="K277" s="94"/>
    </row>
    <row r="278" spans="2:11">
      <c r="B278" s="93"/>
      <c r="C278" s="94"/>
      <c r="D278" s="94"/>
      <c r="E278" s="94"/>
      <c r="F278" s="94"/>
      <c r="G278" s="94"/>
      <c r="H278" s="94"/>
      <c r="I278" s="94"/>
      <c r="J278" s="94"/>
      <c r="K278" s="94"/>
    </row>
    <row r="279" spans="2:11">
      <c r="B279" s="93"/>
      <c r="C279" s="94"/>
      <c r="D279" s="94"/>
      <c r="E279" s="94"/>
      <c r="F279" s="94"/>
      <c r="G279" s="94"/>
      <c r="H279" s="94"/>
      <c r="I279" s="94"/>
      <c r="J279" s="94"/>
      <c r="K279" s="94"/>
    </row>
    <row r="280" spans="2:11">
      <c r="B280" s="93"/>
      <c r="C280" s="94"/>
      <c r="D280" s="94"/>
      <c r="E280" s="94"/>
      <c r="F280" s="94"/>
      <c r="G280" s="94"/>
      <c r="H280" s="94"/>
      <c r="I280" s="94"/>
      <c r="J280" s="94"/>
      <c r="K280" s="94"/>
    </row>
    <row r="281" spans="2:11">
      <c r="B281" s="93"/>
      <c r="C281" s="94"/>
      <c r="D281" s="94"/>
      <c r="E281" s="94"/>
      <c r="F281" s="94"/>
      <c r="G281" s="94"/>
      <c r="H281" s="94"/>
      <c r="I281" s="94"/>
      <c r="J281" s="94"/>
      <c r="K281" s="94"/>
    </row>
    <row r="282" spans="2:11">
      <c r="B282" s="93"/>
      <c r="C282" s="94"/>
      <c r="D282" s="94"/>
      <c r="E282" s="94"/>
      <c r="F282" s="94"/>
      <c r="G282" s="94"/>
      <c r="H282" s="94"/>
      <c r="I282" s="94"/>
      <c r="J282" s="94"/>
      <c r="K282" s="94"/>
    </row>
    <row r="283" spans="2:11">
      <c r="B283" s="93"/>
      <c r="C283" s="94"/>
      <c r="D283" s="94"/>
      <c r="E283" s="94"/>
      <c r="F283" s="94"/>
      <c r="G283" s="94"/>
      <c r="H283" s="94"/>
      <c r="I283" s="94"/>
      <c r="J283" s="94"/>
      <c r="K283" s="94"/>
    </row>
    <row r="284" spans="2:11">
      <c r="B284" s="93"/>
      <c r="C284" s="94"/>
      <c r="D284" s="94"/>
      <c r="E284" s="94"/>
      <c r="F284" s="94"/>
      <c r="G284" s="94"/>
      <c r="H284" s="94"/>
      <c r="I284" s="94"/>
      <c r="J284" s="94"/>
      <c r="K284" s="94"/>
    </row>
    <row r="285" spans="2:11">
      <c r="B285" s="93"/>
      <c r="C285" s="94"/>
      <c r="D285" s="94"/>
      <c r="E285" s="94"/>
      <c r="F285" s="94"/>
      <c r="G285" s="94"/>
      <c r="H285" s="94"/>
      <c r="I285" s="94"/>
      <c r="J285" s="94"/>
      <c r="K285" s="94"/>
    </row>
    <row r="286" spans="2:11">
      <c r="B286" s="93"/>
      <c r="C286" s="94"/>
      <c r="D286" s="94"/>
      <c r="E286" s="94"/>
      <c r="F286" s="94"/>
      <c r="G286" s="94"/>
      <c r="H286" s="94"/>
      <c r="I286" s="94"/>
      <c r="J286" s="94"/>
      <c r="K286" s="94"/>
    </row>
    <row r="287" spans="2:11">
      <c r="B287" s="93"/>
      <c r="C287" s="94"/>
      <c r="D287" s="94"/>
      <c r="E287" s="94"/>
      <c r="F287" s="94"/>
      <c r="G287" s="94"/>
      <c r="H287" s="94"/>
      <c r="I287" s="94"/>
      <c r="J287" s="94"/>
      <c r="K287" s="94"/>
    </row>
    <row r="288" spans="2:11">
      <c r="B288" s="93"/>
      <c r="C288" s="94"/>
      <c r="D288" s="94"/>
      <c r="E288" s="94"/>
      <c r="F288" s="94"/>
      <c r="G288" s="94"/>
      <c r="H288" s="94"/>
      <c r="I288" s="94"/>
      <c r="J288" s="94"/>
      <c r="K288" s="94"/>
    </row>
    <row r="289" spans="2:11">
      <c r="B289" s="93"/>
      <c r="C289" s="94"/>
      <c r="D289" s="94"/>
      <c r="E289" s="94"/>
      <c r="F289" s="94"/>
      <c r="G289" s="94"/>
      <c r="H289" s="94"/>
      <c r="I289" s="94"/>
      <c r="J289" s="94"/>
      <c r="K289" s="94"/>
    </row>
    <row r="290" spans="2:11">
      <c r="B290" s="93"/>
      <c r="C290" s="94"/>
      <c r="D290" s="94"/>
      <c r="E290" s="94"/>
      <c r="F290" s="94"/>
      <c r="G290" s="94"/>
      <c r="H290" s="94"/>
      <c r="I290" s="94"/>
      <c r="J290" s="94"/>
      <c r="K290" s="94"/>
    </row>
    <row r="291" spans="2:11">
      <c r="B291" s="93"/>
      <c r="C291" s="94"/>
      <c r="D291" s="94"/>
      <c r="E291" s="94"/>
      <c r="F291" s="94"/>
      <c r="G291" s="94"/>
      <c r="H291" s="94"/>
      <c r="I291" s="94"/>
      <c r="J291" s="94"/>
      <c r="K291" s="94"/>
    </row>
    <row r="292" spans="2:11">
      <c r="B292" s="93"/>
      <c r="C292" s="94"/>
      <c r="D292" s="94"/>
      <c r="E292" s="94"/>
      <c r="F292" s="94"/>
      <c r="G292" s="94"/>
      <c r="H292" s="94"/>
      <c r="I292" s="94"/>
      <c r="J292" s="94"/>
      <c r="K292" s="94"/>
    </row>
    <row r="293" spans="2:11">
      <c r="B293" s="93"/>
      <c r="C293" s="94"/>
      <c r="D293" s="94"/>
      <c r="E293" s="94"/>
      <c r="F293" s="94"/>
      <c r="G293" s="94"/>
      <c r="H293" s="94"/>
      <c r="I293" s="94"/>
      <c r="J293" s="94"/>
      <c r="K293" s="94"/>
    </row>
    <row r="294" spans="2:11">
      <c r="B294" s="93"/>
      <c r="C294" s="94"/>
      <c r="D294" s="94"/>
      <c r="E294" s="94"/>
      <c r="F294" s="94"/>
      <c r="G294" s="94"/>
      <c r="H294" s="94"/>
      <c r="I294" s="94"/>
      <c r="J294" s="94"/>
      <c r="K294" s="94"/>
    </row>
    <row r="295" spans="2:11">
      <c r="B295" s="93"/>
      <c r="C295" s="94"/>
      <c r="D295" s="94"/>
      <c r="E295" s="94"/>
      <c r="F295" s="94"/>
      <c r="G295" s="94"/>
      <c r="H295" s="94"/>
      <c r="I295" s="94"/>
      <c r="J295" s="94"/>
      <c r="K295" s="94"/>
    </row>
    <row r="296" spans="2:11">
      <c r="B296" s="93"/>
      <c r="C296" s="94"/>
      <c r="D296" s="94"/>
      <c r="E296" s="94"/>
      <c r="F296" s="94"/>
      <c r="G296" s="94"/>
      <c r="H296" s="94"/>
      <c r="I296" s="94"/>
      <c r="J296" s="94"/>
      <c r="K296" s="94"/>
    </row>
    <row r="297" spans="2:11">
      <c r="B297" s="93"/>
      <c r="C297" s="94"/>
      <c r="D297" s="94"/>
      <c r="E297" s="94"/>
      <c r="F297" s="94"/>
      <c r="G297" s="94"/>
      <c r="H297" s="94"/>
      <c r="I297" s="94"/>
      <c r="J297" s="94"/>
      <c r="K297" s="94"/>
    </row>
    <row r="298" spans="2:11">
      <c r="B298" s="93"/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2:11">
      <c r="B299" s="93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2:11">
      <c r="B300" s="93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2:11">
      <c r="B301" s="93"/>
      <c r="C301" s="94"/>
      <c r="D301" s="94"/>
      <c r="E301" s="94"/>
      <c r="F301" s="94"/>
      <c r="G301" s="94"/>
      <c r="H301" s="94"/>
      <c r="I301" s="94"/>
      <c r="J301" s="94"/>
      <c r="K301" s="94"/>
    </row>
    <row r="302" spans="2:11">
      <c r="B302" s="93"/>
      <c r="C302" s="94"/>
      <c r="D302" s="94"/>
      <c r="E302" s="94"/>
      <c r="F302" s="94"/>
      <c r="G302" s="94"/>
      <c r="H302" s="94"/>
      <c r="I302" s="94"/>
      <c r="J302" s="94"/>
      <c r="K302" s="94"/>
    </row>
    <row r="303" spans="2:11">
      <c r="B303" s="93"/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2:11">
      <c r="B304" s="93"/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2:11">
      <c r="B305" s="93"/>
      <c r="C305" s="94"/>
      <c r="D305" s="94"/>
      <c r="E305" s="94"/>
      <c r="F305" s="94"/>
      <c r="G305" s="94"/>
      <c r="H305" s="94"/>
      <c r="I305" s="94"/>
      <c r="J305" s="94"/>
      <c r="K305" s="94"/>
    </row>
    <row r="306" spans="2:11">
      <c r="B306" s="93"/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2:11">
      <c r="B307" s="93"/>
      <c r="C307" s="94"/>
      <c r="D307" s="94"/>
      <c r="E307" s="94"/>
      <c r="F307" s="94"/>
      <c r="G307" s="94"/>
      <c r="H307" s="94"/>
      <c r="I307" s="94"/>
      <c r="J307" s="94"/>
      <c r="K307" s="94"/>
    </row>
    <row r="308" spans="2:11">
      <c r="B308" s="93"/>
      <c r="C308" s="94"/>
      <c r="D308" s="94"/>
      <c r="E308" s="94"/>
      <c r="F308" s="94"/>
      <c r="G308" s="94"/>
      <c r="H308" s="94"/>
      <c r="I308" s="94"/>
      <c r="J308" s="94"/>
      <c r="K308" s="94"/>
    </row>
    <row r="309" spans="2:11">
      <c r="B309" s="93"/>
      <c r="C309" s="94"/>
      <c r="D309" s="94"/>
      <c r="E309" s="94"/>
      <c r="F309" s="94"/>
      <c r="G309" s="94"/>
      <c r="H309" s="94"/>
      <c r="I309" s="94"/>
      <c r="J309" s="94"/>
      <c r="K309" s="94"/>
    </row>
    <row r="310" spans="2:11">
      <c r="B310" s="93"/>
      <c r="C310" s="94"/>
      <c r="D310" s="94"/>
      <c r="E310" s="94"/>
      <c r="F310" s="94"/>
      <c r="G310" s="94"/>
      <c r="H310" s="94"/>
      <c r="I310" s="94"/>
      <c r="J310" s="94"/>
      <c r="K310" s="94"/>
    </row>
    <row r="311" spans="2:11">
      <c r="B311" s="93"/>
      <c r="C311" s="94"/>
      <c r="D311" s="94"/>
      <c r="E311" s="94"/>
      <c r="F311" s="94"/>
      <c r="G311" s="94"/>
      <c r="H311" s="94"/>
      <c r="I311" s="94"/>
      <c r="J311" s="94"/>
      <c r="K311" s="94"/>
    </row>
    <row r="312" spans="2:11">
      <c r="B312" s="93"/>
      <c r="C312" s="94"/>
      <c r="D312" s="94"/>
      <c r="E312" s="94"/>
      <c r="F312" s="94"/>
      <c r="G312" s="94"/>
      <c r="H312" s="94"/>
      <c r="I312" s="94"/>
      <c r="J312" s="94"/>
      <c r="K312" s="94"/>
    </row>
    <row r="313" spans="2:11">
      <c r="B313" s="93"/>
      <c r="C313" s="94"/>
      <c r="D313" s="94"/>
      <c r="E313" s="94"/>
      <c r="F313" s="94"/>
      <c r="G313" s="94"/>
      <c r="H313" s="94"/>
      <c r="I313" s="94"/>
      <c r="J313" s="94"/>
      <c r="K313" s="94"/>
    </row>
    <row r="314" spans="2:11">
      <c r="B314" s="93"/>
      <c r="C314" s="94"/>
      <c r="D314" s="94"/>
      <c r="E314" s="94"/>
      <c r="F314" s="94"/>
      <c r="G314" s="94"/>
      <c r="H314" s="94"/>
      <c r="I314" s="94"/>
      <c r="J314" s="94"/>
      <c r="K314" s="94"/>
    </row>
    <row r="315" spans="2:11">
      <c r="B315" s="93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2:11">
      <c r="B316" s="93"/>
      <c r="C316" s="94"/>
      <c r="D316" s="94"/>
      <c r="E316" s="94"/>
      <c r="F316" s="94"/>
      <c r="G316" s="94"/>
      <c r="H316" s="94"/>
      <c r="I316" s="94"/>
      <c r="J316" s="94"/>
      <c r="K316" s="94"/>
    </row>
    <row r="317" spans="2:11">
      <c r="B317" s="93"/>
      <c r="C317" s="94"/>
      <c r="D317" s="94"/>
      <c r="E317" s="94"/>
      <c r="F317" s="94"/>
      <c r="G317" s="94"/>
      <c r="H317" s="94"/>
      <c r="I317" s="94"/>
      <c r="J317" s="94"/>
      <c r="K317" s="94"/>
    </row>
    <row r="318" spans="2:11">
      <c r="B318" s="93"/>
      <c r="C318" s="94"/>
      <c r="D318" s="94"/>
      <c r="E318" s="94"/>
      <c r="F318" s="94"/>
      <c r="G318" s="94"/>
      <c r="H318" s="94"/>
      <c r="I318" s="94"/>
      <c r="J318" s="94"/>
      <c r="K318" s="94"/>
    </row>
    <row r="319" spans="2:11">
      <c r="B319" s="93"/>
      <c r="C319" s="94"/>
      <c r="D319" s="94"/>
      <c r="E319" s="94"/>
      <c r="F319" s="94"/>
      <c r="G319" s="94"/>
      <c r="H319" s="94"/>
      <c r="I319" s="94"/>
      <c r="J319" s="94"/>
      <c r="K319" s="94"/>
    </row>
    <row r="320" spans="2:11">
      <c r="B320" s="93"/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2:11">
      <c r="B321" s="93"/>
      <c r="C321" s="94"/>
      <c r="D321" s="94"/>
      <c r="E321" s="94"/>
      <c r="F321" s="94"/>
      <c r="G321" s="94"/>
      <c r="H321" s="94"/>
      <c r="I321" s="94"/>
      <c r="J321" s="94"/>
      <c r="K321" s="94"/>
    </row>
    <row r="322" spans="2:11">
      <c r="B322" s="93"/>
      <c r="C322" s="94"/>
      <c r="D322" s="94"/>
      <c r="E322" s="94"/>
      <c r="F322" s="94"/>
      <c r="G322" s="94"/>
      <c r="H322" s="94"/>
      <c r="I322" s="94"/>
      <c r="J322" s="94"/>
      <c r="K322" s="94"/>
    </row>
    <row r="323" spans="2:11">
      <c r="B323" s="93"/>
      <c r="C323" s="94"/>
      <c r="D323" s="94"/>
      <c r="E323" s="94"/>
      <c r="F323" s="94"/>
      <c r="G323" s="94"/>
      <c r="H323" s="94"/>
      <c r="I323" s="94"/>
      <c r="J323" s="94"/>
      <c r="K323" s="94"/>
    </row>
    <row r="324" spans="2:11">
      <c r="B324" s="93"/>
      <c r="C324" s="94"/>
      <c r="D324" s="94"/>
      <c r="E324" s="94"/>
      <c r="F324" s="94"/>
      <c r="G324" s="94"/>
      <c r="H324" s="94"/>
      <c r="I324" s="94"/>
      <c r="J324" s="94"/>
      <c r="K324" s="94"/>
    </row>
    <row r="325" spans="2:11">
      <c r="B325" s="93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2:11">
      <c r="B326" s="93"/>
      <c r="C326" s="94"/>
      <c r="D326" s="94"/>
      <c r="E326" s="94"/>
      <c r="F326" s="94"/>
      <c r="G326" s="94"/>
      <c r="H326" s="94"/>
      <c r="I326" s="94"/>
      <c r="J326" s="94"/>
      <c r="K326" s="94"/>
    </row>
    <row r="327" spans="2:11">
      <c r="B327" s="93"/>
      <c r="C327" s="94"/>
      <c r="D327" s="94"/>
      <c r="E327" s="94"/>
      <c r="F327" s="94"/>
      <c r="G327" s="94"/>
      <c r="H327" s="94"/>
      <c r="I327" s="94"/>
      <c r="J327" s="94"/>
      <c r="K327" s="94"/>
    </row>
    <row r="328" spans="2:11">
      <c r="B328" s="93"/>
      <c r="C328" s="94"/>
      <c r="D328" s="94"/>
      <c r="E328" s="94"/>
      <c r="F328" s="94"/>
      <c r="G328" s="94"/>
      <c r="H328" s="94"/>
      <c r="I328" s="94"/>
      <c r="J328" s="94"/>
      <c r="K328" s="94"/>
    </row>
    <row r="329" spans="2:11">
      <c r="B329" s="93"/>
      <c r="C329" s="94"/>
      <c r="D329" s="94"/>
      <c r="E329" s="94"/>
      <c r="F329" s="94"/>
      <c r="G329" s="94"/>
      <c r="H329" s="94"/>
      <c r="I329" s="94"/>
      <c r="J329" s="94"/>
      <c r="K329" s="94"/>
    </row>
    <row r="330" spans="2:11">
      <c r="B330" s="93"/>
      <c r="C330" s="94"/>
      <c r="D330" s="94"/>
      <c r="E330" s="94"/>
      <c r="F330" s="94"/>
      <c r="G330" s="94"/>
      <c r="H330" s="94"/>
      <c r="I330" s="94"/>
      <c r="J330" s="94"/>
      <c r="K330" s="94"/>
    </row>
    <row r="331" spans="2:11">
      <c r="B331" s="93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2:11">
      <c r="B332" s="93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2:11">
      <c r="B333" s="93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2:11">
      <c r="B334" s="93"/>
      <c r="C334" s="94"/>
      <c r="D334" s="94"/>
      <c r="E334" s="94"/>
      <c r="F334" s="94"/>
      <c r="G334" s="94"/>
      <c r="H334" s="94"/>
      <c r="I334" s="94"/>
      <c r="J334" s="94"/>
      <c r="K334" s="94"/>
    </row>
    <row r="335" spans="2:11">
      <c r="B335" s="93"/>
      <c r="C335" s="94"/>
      <c r="D335" s="94"/>
      <c r="E335" s="94"/>
      <c r="F335" s="94"/>
      <c r="G335" s="94"/>
      <c r="H335" s="94"/>
      <c r="I335" s="94"/>
      <c r="J335" s="94"/>
      <c r="K335" s="94"/>
    </row>
    <row r="336" spans="2:11">
      <c r="B336" s="93"/>
      <c r="C336" s="94"/>
      <c r="D336" s="94"/>
      <c r="E336" s="94"/>
      <c r="F336" s="94"/>
      <c r="G336" s="94"/>
      <c r="H336" s="94"/>
      <c r="I336" s="94"/>
      <c r="J336" s="94"/>
      <c r="K336" s="94"/>
    </row>
    <row r="337" spans="2:11">
      <c r="B337" s="93"/>
      <c r="C337" s="94"/>
      <c r="D337" s="94"/>
      <c r="E337" s="94"/>
      <c r="F337" s="94"/>
      <c r="G337" s="94"/>
      <c r="H337" s="94"/>
      <c r="I337" s="94"/>
      <c r="J337" s="94"/>
      <c r="K337" s="94"/>
    </row>
    <row r="338" spans="2:11">
      <c r="B338" s="93"/>
      <c r="C338" s="94"/>
      <c r="D338" s="94"/>
      <c r="E338" s="94"/>
      <c r="F338" s="94"/>
      <c r="G338" s="94"/>
      <c r="H338" s="94"/>
      <c r="I338" s="94"/>
      <c r="J338" s="94"/>
      <c r="K338" s="94"/>
    </row>
    <row r="339" spans="2:11">
      <c r="B339" s="93"/>
      <c r="C339" s="94"/>
      <c r="D339" s="94"/>
      <c r="E339" s="94"/>
      <c r="F339" s="94"/>
      <c r="G339" s="94"/>
      <c r="H339" s="94"/>
      <c r="I339" s="94"/>
      <c r="J339" s="94"/>
      <c r="K339" s="94"/>
    </row>
    <row r="340" spans="2:11">
      <c r="B340" s="93"/>
      <c r="C340" s="94"/>
      <c r="D340" s="94"/>
      <c r="E340" s="94"/>
      <c r="F340" s="94"/>
      <c r="G340" s="94"/>
      <c r="H340" s="94"/>
      <c r="I340" s="94"/>
      <c r="J340" s="94"/>
      <c r="K340" s="94"/>
    </row>
    <row r="341" spans="2:11">
      <c r="B341" s="93"/>
      <c r="C341" s="94"/>
      <c r="D341" s="94"/>
      <c r="E341" s="94"/>
      <c r="F341" s="94"/>
      <c r="G341" s="94"/>
      <c r="H341" s="94"/>
      <c r="I341" s="94"/>
      <c r="J341" s="94"/>
      <c r="K341" s="94"/>
    </row>
    <row r="342" spans="2:11">
      <c r="B342" s="93"/>
      <c r="C342" s="94"/>
      <c r="D342" s="94"/>
      <c r="E342" s="94"/>
      <c r="F342" s="94"/>
      <c r="G342" s="94"/>
      <c r="H342" s="94"/>
      <c r="I342" s="94"/>
      <c r="J342" s="94"/>
      <c r="K342" s="94"/>
    </row>
    <row r="343" spans="2:11">
      <c r="B343" s="93"/>
      <c r="C343" s="94"/>
      <c r="D343" s="94"/>
      <c r="E343" s="94"/>
      <c r="F343" s="94"/>
      <c r="G343" s="94"/>
      <c r="H343" s="94"/>
      <c r="I343" s="94"/>
      <c r="J343" s="94"/>
      <c r="K343" s="94"/>
    </row>
    <row r="344" spans="2:11">
      <c r="B344" s="93"/>
      <c r="C344" s="94"/>
      <c r="D344" s="94"/>
      <c r="E344" s="94"/>
      <c r="F344" s="94"/>
      <c r="G344" s="94"/>
      <c r="H344" s="94"/>
      <c r="I344" s="94"/>
      <c r="J344" s="94"/>
      <c r="K344" s="94"/>
    </row>
    <row r="345" spans="2:11">
      <c r="B345" s="93"/>
      <c r="C345" s="94"/>
      <c r="D345" s="94"/>
      <c r="E345" s="94"/>
      <c r="F345" s="94"/>
      <c r="G345" s="94"/>
      <c r="H345" s="94"/>
      <c r="I345" s="94"/>
      <c r="J345" s="94"/>
      <c r="K345" s="94"/>
    </row>
    <row r="346" spans="2:11">
      <c r="B346" s="93"/>
      <c r="C346" s="94"/>
      <c r="D346" s="94"/>
      <c r="E346" s="94"/>
      <c r="F346" s="94"/>
      <c r="G346" s="94"/>
      <c r="H346" s="94"/>
      <c r="I346" s="94"/>
      <c r="J346" s="94"/>
      <c r="K346" s="94"/>
    </row>
    <row r="347" spans="2:11">
      <c r="B347" s="93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2:11">
      <c r="B348" s="93"/>
      <c r="C348" s="94"/>
      <c r="D348" s="94"/>
      <c r="E348" s="94"/>
      <c r="F348" s="94"/>
      <c r="G348" s="94"/>
      <c r="H348" s="94"/>
      <c r="I348" s="94"/>
      <c r="J348" s="94"/>
      <c r="K348" s="94"/>
    </row>
    <row r="349" spans="2:11">
      <c r="B349" s="93"/>
      <c r="C349" s="94"/>
      <c r="D349" s="94"/>
      <c r="E349" s="94"/>
      <c r="F349" s="94"/>
      <c r="G349" s="94"/>
      <c r="H349" s="94"/>
      <c r="I349" s="94"/>
      <c r="J349" s="94"/>
      <c r="K349" s="94"/>
    </row>
    <row r="350" spans="2:11">
      <c r="B350" s="93"/>
      <c r="C350" s="94"/>
      <c r="D350" s="94"/>
      <c r="E350" s="94"/>
      <c r="F350" s="94"/>
      <c r="G350" s="94"/>
      <c r="H350" s="94"/>
      <c r="I350" s="94"/>
      <c r="J350" s="94"/>
      <c r="K350" s="94"/>
    </row>
    <row r="351" spans="2:11">
      <c r="B351" s="93"/>
      <c r="C351" s="94"/>
      <c r="D351" s="94"/>
      <c r="E351" s="94"/>
      <c r="F351" s="94"/>
      <c r="G351" s="94"/>
      <c r="H351" s="94"/>
      <c r="I351" s="94"/>
      <c r="J351" s="94"/>
      <c r="K351" s="94"/>
    </row>
    <row r="352" spans="2:11">
      <c r="B352" s="93"/>
      <c r="C352" s="94"/>
      <c r="D352" s="94"/>
      <c r="E352" s="94"/>
      <c r="F352" s="94"/>
      <c r="G352" s="94"/>
      <c r="H352" s="94"/>
      <c r="I352" s="94"/>
      <c r="J352" s="94"/>
      <c r="K352" s="94"/>
    </row>
    <row r="353" spans="2:11">
      <c r="B353" s="93"/>
      <c r="C353" s="94"/>
      <c r="D353" s="94"/>
      <c r="E353" s="94"/>
      <c r="F353" s="94"/>
      <c r="G353" s="94"/>
      <c r="H353" s="94"/>
      <c r="I353" s="94"/>
      <c r="J353" s="94"/>
      <c r="K353" s="94"/>
    </row>
    <row r="354" spans="2:11">
      <c r="B354" s="93"/>
      <c r="C354" s="94"/>
      <c r="D354" s="94"/>
      <c r="E354" s="94"/>
      <c r="F354" s="94"/>
      <c r="G354" s="94"/>
      <c r="H354" s="94"/>
      <c r="I354" s="94"/>
      <c r="J354" s="94"/>
      <c r="K354" s="94"/>
    </row>
    <row r="355" spans="2:11">
      <c r="B355" s="93"/>
      <c r="C355" s="94"/>
      <c r="D355" s="94"/>
      <c r="E355" s="94"/>
      <c r="F355" s="94"/>
      <c r="G355" s="94"/>
      <c r="H355" s="94"/>
      <c r="I355" s="94"/>
      <c r="J355" s="94"/>
      <c r="K355" s="94"/>
    </row>
    <row r="356" spans="2:11">
      <c r="B356" s="93"/>
      <c r="C356" s="94"/>
      <c r="D356" s="94"/>
      <c r="E356" s="94"/>
      <c r="F356" s="94"/>
      <c r="G356" s="94"/>
      <c r="H356" s="94"/>
      <c r="I356" s="94"/>
      <c r="J356" s="94"/>
      <c r="K356" s="94"/>
    </row>
    <row r="357" spans="2:11">
      <c r="B357" s="93"/>
      <c r="C357" s="94"/>
      <c r="D357" s="94"/>
      <c r="E357" s="94"/>
      <c r="F357" s="94"/>
      <c r="G357" s="94"/>
      <c r="H357" s="94"/>
      <c r="I357" s="94"/>
      <c r="J357" s="94"/>
      <c r="K357" s="94"/>
    </row>
    <row r="358" spans="2:11">
      <c r="B358" s="93"/>
      <c r="C358" s="94"/>
      <c r="D358" s="94"/>
      <c r="E358" s="94"/>
      <c r="F358" s="94"/>
      <c r="G358" s="94"/>
      <c r="H358" s="94"/>
      <c r="I358" s="94"/>
      <c r="J358" s="94"/>
      <c r="K358" s="94"/>
    </row>
    <row r="359" spans="2:11">
      <c r="B359" s="93"/>
      <c r="C359" s="94"/>
      <c r="D359" s="94"/>
      <c r="E359" s="94"/>
      <c r="F359" s="94"/>
      <c r="G359" s="94"/>
      <c r="H359" s="94"/>
      <c r="I359" s="94"/>
      <c r="J359" s="94"/>
      <c r="K359" s="94"/>
    </row>
    <row r="360" spans="2:11">
      <c r="B360" s="93"/>
      <c r="C360" s="94"/>
      <c r="D360" s="94"/>
      <c r="E360" s="94"/>
      <c r="F360" s="94"/>
      <c r="G360" s="94"/>
      <c r="H360" s="94"/>
      <c r="I360" s="94"/>
      <c r="J360" s="94"/>
      <c r="K360" s="94"/>
    </row>
    <row r="361" spans="2:11">
      <c r="B361" s="93"/>
      <c r="C361" s="94"/>
      <c r="D361" s="94"/>
      <c r="E361" s="94"/>
      <c r="F361" s="94"/>
      <c r="G361" s="94"/>
      <c r="H361" s="94"/>
      <c r="I361" s="94"/>
      <c r="J361" s="94"/>
      <c r="K361" s="94"/>
    </row>
    <row r="362" spans="2:11">
      <c r="B362" s="93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2:11">
      <c r="B363" s="93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2:11">
      <c r="B364" s="93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2:11">
      <c r="B365" s="93"/>
      <c r="C365" s="94"/>
      <c r="D365" s="94"/>
      <c r="E365" s="94"/>
      <c r="F365" s="94"/>
      <c r="G365" s="94"/>
      <c r="H365" s="94"/>
      <c r="I365" s="94"/>
      <c r="J365" s="94"/>
      <c r="K365" s="94"/>
    </row>
    <row r="366" spans="2:11">
      <c r="B366" s="93"/>
      <c r="C366" s="94"/>
      <c r="D366" s="94"/>
      <c r="E366" s="94"/>
      <c r="F366" s="94"/>
      <c r="G366" s="94"/>
      <c r="H366" s="94"/>
      <c r="I366" s="94"/>
      <c r="J366" s="94"/>
      <c r="K366" s="94"/>
    </row>
    <row r="367" spans="2:11">
      <c r="B367" s="93"/>
      <c r="C367" s="94"/>
      <c r="D367" s="94"/>
      <c r="E367" s="94"/>
      <c r="F367" s="94"/>
      <c r="G367" s="94"/>
      <c r="H367" s="94"/>
      <c r="I367" s="94"/>
      <c r="J367" s="94"/>
      <c r="K367" s="94"/>
    </row>
    <row r="368" spans="2:11">
      <c r="B368" s="93"/>
      <c r="C368" s="94"/>
      <c r="D368" s="94"/>
      <c r="E368" s="94"/>
      <c r="F368" s="94"/>
      <c r="G368" s="94"/>
      <c r="H368" s="94"/>
      <c r="I368" s="94"/>
      <c r="J368" s="94"/>
      <c r="K368" s="94"/>
    </row>
    <row r="369" spans="2:11">
      <c r="B369" s="93"/>
      <c r="C369" s="94"/>
      <c r="D369" s="94"/>
      <c r="E369" s="94"/>
      <c r="F369" s="94"/>
      <c r="G369" s="94"/>
      <c r="H369" s="94"/>
      <c r="I369" s="94"/>
      <c r="J369" s="94"/>
      <c r="K369" s="94"/>
    </row>
    <row r="370" spans="2:11">
      <c r="B370" s="93"/>
      <c r="C370" s="94"/>
      <c r="D370" s="94"/>
      <c r="E370" s="94"/>
      <c r="F370" s="94"/>
      <c r="G370" s="94"/>
      <c r="H370" s="94"/>
      <c r="I370" s="94"/>
      <c r="J370" s="94"/>
      <c r="K370" s="94"/>
    </row>
    <row r="371" spans="2:11">
      <c r="B371" s="93"/>
      <c r="C371" s="94"/>
      <c r="D371" s="94"/>
      <c r="E371" s="94"/>
      <c r="F371" s="94"/>
      <c r="G371" s="94"/>
      <c r="H371" s="94"/>
      <c r="I371" s="94"/>
      <c r="J371" s="94"/>
      <c r="K371" s="94"/>
    </row>
    <row r="372" spans="2:11">
      <c r="B372" s="93"/>
      <c r="C372" s="94"/>
      <c r="D372" s="94"/>
      <c r="E372" s="94"/>
      <c r="F372" s="94"/>
      <c r="G372" s="94"/>
      <c r="H372" s="94"/>
      <c r="I372" s="94"/>
      <c r="J372" s="94"/>
      <c r="K372" s="94"/>
    </row>
    <row r="373" spans="2:11">
      <c r="B373" s="93"/>
      <c r="C373" s="94"/>
      <c r="D373" s="94"/>
      <c r="E373" s="94"/>
      <c r="F373" s="94"/>
      <c r="G373" s="94"/>
      <c r="H373" s="94"/>
      <c r="I373" s="94"/>
      <c r="J373" s="94"/>
      <c r="K373" s="94"/>
    </row>
    <row r="374" spans="2:11">
      <c r="B374" s="93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2:11">
      <c r="B375" s="93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2:11">
      <c r="B376" s="93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2:11">
      <c r="B377" s="93"/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2:11">
      <c r="B378" s="93"/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2:11">
      <c r="B379" s="93"/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2:11">
      <c r="B380" s="93"/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2:11">
      <c r="B381" s="93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>
      <c r="B382" s="93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>
      <c r="B383" s="93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>
      <c r="B384" s="93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>
      <c r="B385" s="93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>
      <c r="B386" s="93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>
      <c r="B387" s="93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>
      <c r="B388" s="93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>
      <c r="B389" s="93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3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3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93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3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3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93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3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3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3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3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3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3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3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3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3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3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3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3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3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3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3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3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3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3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3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3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autoFilter ref="B13:K330" xr:uid="{00000000-0001-0000-1000-000000000000}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31.28515625" style="2" bestFit="1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144</v>
      </c>
      <c r="C1" s="46" t="s" vm="1">
        <v>225</v>
      </c>
    </row>
    <row r="2" spans="2:12">
      <c r="B2" s="46" t="s">
        <v>143</v>
      </c>
      <c r="C2" s="46" t="s">
        <v>226</v>
      </c>
    </row>
    <row r="3" spans="2:12">
      <c r="B3" s="46" t="s">
        <v>145</v>
      </c>
      <c r="C3" s="46" t="s">
        <v>227</v>
      </c>
    </row>
    <row r="4" spans="2:12">
      <c r="B4" s="46" t="s">
        <v>146</v>
      </c>
      <c r="C4" s="46">
        <v>414</v>
      </c>
    </row>
    <row r="6" spans="2:12" ht="26.25" customHeight="1">
      <c r="B6" s="145" t="s">
        <v>172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2:12" ht="26.25" customHeight="1">
      <c r="B7" s="145" t="s">
        <v>97</v>
      </c>
      <c r="C7" s="146"/>
      <c r="D7" s="146"/>
      <c r="E7" s="146"/>
      <c r="F7" s="146"/>
      <c r="G7" s="146"/>
      <c r="H7" s="146"/>
      <c r="I7" s="146"/>
      <c r="J7" s="146"/>
      <c r="K7" s="146"/>
      <c r="L7" s="147"/>
    </row>
    <row r="8" spans="2:12" s="3" customFormat="1" ht="63">
      <c r="B8" s="21" t="s">
        <v>114</v>
      </c>
      <c r="C8" s="29" t="s">
        <v>44</v>
      </c>
      <c r="D8" s="29" t="s">
        <v>64</v>
      </c>
      <c r="E8" s="29" t="s">
        <v>101</v>
      </c>
      <c r="F8" s="29" t="s">
        <v>102</v>
      </c>
      <c r="G8" s="29" t="s">
        <v>202</v>
      </c>
      <c r="H8" s="29" t="s">
        <v>201</v>
      </c>
      <c r="I8" s="29" t="s">
        <v>109</v>
      </c>
      <c r="J8" s="29" t="s">
        <v>58</v>
      </c>
      <c r="K8" s="29" t="s">
        <v>147</v>
      </c>
      <c r="L8" s="30" t="s">
        <v>149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209</v>
      </c>
      <c r="H9" s="15"/>
      <c r="I9" s="15" t="s">
        <v>205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7" t="s">
        <v>47</v>
      </c>
      <c r="C11" s="87"/>
      <c r="D11" s="88"/>
      <c r="E11" s="88"/>
      <c r="F11" s="97"/>
      <c r="G11" s="90"/>
      <c r="H11" s="98"/>
      <c r="I11" s="90">
        <v>1.6853781489999999</v>
      </c>
      <c r="J11" s="91"/>
      <c r="K11" s="91">
        <f>IFERROR(I11/$I$11,0)</f>
        <v>1</v>
      </c>
      <c r="L11" s="91">
        <f>I11/'סכום נכסי הקרן'!$C$42</f>
        <v>8.5563877292028906E-7</v>
      </c>
    </row>
    <row r="12" spans="2:12" ht="21" customHeight="1">
      <c r="B12" s="113" t="s">
        <v>1884</v>
      </c>
      <c r="C12" s="87"/>
      <c r="D12" s="88"/>
      <c r="E12" s="88"/>
      <c r="F12" s="97"/>
      <c r="G12" s="90"/>
      <c r="H12" s="98"/>
      <c r="I12" s="90">
        <v>0.80364814900000003</v>
      </c>
      <c r="J12" s="91"/>
      <c r="K12" s="91">
        <f t="shared" ref="K12:K17" si="0">IFERROR(I12/$I$11,0)</f>
        <v>0.47683550986871143</v>
      </c>
      <c r="L12" s="91">
        <f>I12/'סכום נכסי הקרן'!$C$42</f>
        <v>4.0799895054888461E-7</v>
      </c>
    </row>
    <row r="13" spans="2:12">
      <c r="B13" s="92" t="s">
        <v>1885</v>
      </c>
      <c r="C13" s="87">
        <v>8944</v>
      </c>
      <c r="D13" s="88" t="s">
        <v>444</v>
      </c>
      <c r="E13" s="88" t="s">
        <v>131</v>
      </c>
      <c r="F13" s="97">
        <v>44607</v>
      </c>
      <c r="G13" s="90">
        <v>4724.7580500000004</v>
      </c>
      <c r="H13" s="98">
        <v>17.0045</v>
      </c>
      <c r="I13" s="90">
        <v>0.80342148299999994</v>
      </c>
      <c r="J13" s="91">
        <v>2.8364422221981155E-5</v>
      </c>
      <c r="K13" s="91">
        <f t="shared" si="0"/>
        <v>0.47670102016968774</v>
      </c>
      <c r="L13" s="91">
        <f>I13/'סכום נכסי הקרן'!$C$42</f>
        <v>4.0788387594784157E-7</v>
      </c>
    </row>
    <row r="14" spans="2:12">
      <c r="B14" s="92" t="s">
        <v>1886</v>
      </c>
      <c r="C14" s="87" t="s">
        <v>1887</v>
      </c>
      <c r="D14" s="88" t="s">
        <v>791</v>
      </c>
      <c r="E14" s="88" t="s">
        <v>131</v>
      </c>
      <c r="F14" s="97">
        <v>44628</v>
      </c>
      <c r="G14" s="90">
        <v>8382.6352500000012</v>
      </c>
      <c r="H14" s="98">
        <v>1E-4</v>
      </c>
      <c r="I14" s="90">
        <v>8.3819999999999987E-6</v>
      </c>
      <c r="J14" s="91">
        <v>9.2161895509765707E-5</v>
      </c>
      <c r="K14" s="91">
        <f t="shared" si="0"/>
        <v>4.9733645858487984E-6</v>
      </c>
      <c r="L14" s="91">
        <f>I14/'סכום נכסי הקרן'!$C$42</f>
        <v>4.2554035715208875E-12</v>
      </c>
    </row>
    <row r="15" spans="2:12">
      <c r="B15" s="92" t="s">
        <v>1888</v>
      </c>
      <c r="C15" s="87">
        <v>8731</v>
      </c>
      <c r="D15" s="88" t="s">
        <v>153</v>
      </c>
      <c r="E15" s="88" t="s">
        <v>131</v>
      </c>
      <c r="F15" s="97">
        <v>44537</v>
      </c>
      <c r="G15" s="90">
        <v>1005.9162299999999</v>
      </c>
      <c r="H15" s="98">
        <v>2.1700000000000001E-2</v>
      </c>
      <c r="I15" s="90">
        <v>2.1828400000000004E-4</v>
      </c>
      <c r="J15" s="91">
        <v>1.5373116903798147E-4</v>
      </c>
      <c r="K15" s="91">
        <f t="shared" si="0"/>
        <v>1.2951633443777374E-4</v>
      </c>
      <c r="L15" s="91">
        <f>I15/'סכום נכסי הקרן'!$C$42</f>
        <v>1.1081919747147049E-10</v>
      </c>
    </row>
    <row r="16" spans="2:12">
      <c r="B16" s="113" t="s">
        <v>196</v>
      </c>
      <c r="C16" s="87"/>
      <c r="D16" s="88"/>
      <c r="E16" s="88"/>
      <c r="F16" s="97"/>
      <c r="G16" s="90"/>
      <c r="H16" s="98"/>
      <c r="I16" s="90">
        <v>0.88173000000000001</v>
      </c>
      <c r="J16" s="91"/>
      <c r="K16" s="91">
        <f t="shared" si="0"/>
        <v>0.52316449013128863</v>
      </c>
      <c r="L16" s="91">
        <f>I16/'סכום נכסי הקרן'!$C$42</f>
        <v>4.4763982237140451E-7</v>
      </c>
    </row>
    <row r="17" spans="2:12">
      <c r="B17" s="92" t="s">
        <v>1889</v>
      </c>
      <c r="C17" s="87">
        <v>9122</v>
      </c>
      <c r="D17" s="88" t="s">
        <v>879</v>
      </c>
      <c r="E17" s="88" t="s">
        <v>130</v>
      </c>
      <c r="F17" s="97">
        <v>44742</v>
      </c>
      <c r="G17" s="90">
        <v>1464.95</v>
      </c>
      <c r="H17" s="98">
        <v>16.649999999999999</v>
      </c>
      <c r="I17" s="90">
        <v>0.88173000000000001</v>
      </c>
      <c r="J17" s="91">
        <v>1.7611060883479347E-4</v>
      </c>
      <c r="K17" s="91">
        <f t="shared" si="0"/>
        <v>0.52316449013128863</v>
      </c>
      <c r="L17" s="91">
        <f>I17/'סכום נכסי הקרן'!$C$42</f>
        <v>4.4763982237140451E-7</v>
      </c>
    </row>
    <row r="18" spans="2:12">
      <c r="B18" s="87"/>
      <c r="C18" s="87"/>
      <c r="D18" s="87"/>
      <c r="E18" s="87"/>
      <c r="F18" s="87"/>
      <c r="G18" s="90"/>
      <c r="H18" s="98"/>
      <c r="I18" s="87"/>
      <c r="J18" s="87"/>
      <c r="K18" s="91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128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128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128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1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144</v>
      </c>
      <c r="C1" s="46" t="s" vm="1">
        <v>225</v>
      </c>
    </row>
    <row r="2" spans="2:12">
      <c r="B2" s="46" t="s">
        <v>143</v>
      </c>
      <c r="C2" s="46" t="s">
        <v>226</v>
      </c>
    </row>
    <row r="3" spans="2:12">
      <c r="B3" s="46" t="s">
        <v>145</v>
      </c>
      <c r="C3" s="46" t="s">
        <v>227</v>
      </c>
    </row>
    <row r="4" spans="2:12">
      <c r="B4" s="46" t="s">
        <v>146</v>
      </c>
      <c r="C4" s="46">
        <v>414</v>
      </c>
    </row>
    <row r="6" spans="2:12" ht="26.25" customHeight="1">
      <c r="B6" s="145" t="s">
        <v>172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2:12" ht="26.25" customHeight="1">
      <c r="B7" s="145" t="s">
        <v>98</v>
      </c>
      <c r="C7" s="146"/>
      <c r="D7" s="146"/>
      <c r="E7" s="146"/>
      <c r="F7" s="146"/>
      <c r="G7" s="146"/>
      <c r="H7" s="146"/>
      <c r="I7" s="146"/>
      <c r="J7" s="146"/>
      <c r="K7" s="146"/>
      <c r="L7" s="147"/>
    </row>
    <row r="8" spans="2:12" s="3" customFormat="1" ht="63">
      <c r="B8" s="21" t="s">
        <v>114</v>
      </c>
      <c r="C8" s="29" t="s">
        <v>44</v>
      </c>
      <c r="D8" s="29" t="s">
        <v>64</v>
      </c>
      <c r="E8" s="29" t="s">
        <v>101</v>
      </c>
      <c r="F8" s="29" t="s">
        <v>102</v>
      </c>
      <c r="G8" s="29" t="s">
        <v>202</v>
      </c>
      <c r="H8" s="29" t="s">
        <v>201</v>
      </c>
      <c r="I8" s="29" t="s">
        <v>109</v>
      </c>
      <c r="J8" s="29" t="s">
        <v>58</v>
      </c>
      <c r="K8" s="29" t="s">
        <v>147</v>
      </c>
      <c r="L8" s="30" t="s">
        <v>149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209</v>
      </c>
      <c r="H9" s="15"/>
      <c r="I9" s="15" t="s">
        <v>205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4" t="s">
        <v>49</v>
      </c>
      <c r="C11" s="87"/>
      <c r="D11" s="87"/>
      <c r="E11" s="87"/>
      <c r="F11" s="87"/>
      <c r="G11" s="87"/>
      <c r="H11" s="87"/>
      <c r="I11" s="105">
        <v>0</v>
      </c>
      <c r="J11" s="87"/>
      <c r="K11" s="106">
        <v>0</v>
      </c>
      <c r="L11" s="106">
        <v>0</v>
      </c>
    </row>
    <row r="12" spans="2:12" ht="19.5" customHeight="1">
      <c r="B12" s="107" t="s">
        <v>217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2:12">
      <c r="B13" s="107" t="s">
        <v>110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2:12">
      <c r="B14" s="107" t="s">
        <v>200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2:12">
      <c r="B15" s="107" t="s">
        <v>208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2:12" s="6" customFormat="1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2:12" s="6" customFormat="1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2:12" s="6" customFormat="1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3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3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3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3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3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3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3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3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3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3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3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3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3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3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3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3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3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3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3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3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3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3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3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3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3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3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3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3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3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3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3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3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3"/>
      <c r="D506" s="93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3"/>
      <c r="D507" s="93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3"/>
      <c r="D508" s="93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3"/>
      <c r="D509" s="93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3"/>
      <c r="D510" s="93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3"/>
      <c r="D511" s="93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3"/>
      <c r="D512" s="93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3"/>
      <c r="D513" s="93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3"/>
      <c r="D514" s="93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3"/>
      <c r="D515" s="93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3"/>
      <c r="D516" s="93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3"/>
      <c r="D517" s="93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3"/>
      <c r="D518" s="93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3"/>
      <c r="D519" s="93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3"/>
      <c r="D520" s="93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3"/>
      <c r="D521" s="93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3"/>
      <c r="D522" s="93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3"/>
      <c r="D523" s="93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3"/>
      <c r="D524" s="93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3"/>
      <c r="D525" s="93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3"/>
      <c r="D526" s="93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3"/>
      <c r="D527" s="93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3"/>
      <c r="D528" s="93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3"/>
      <c r="D529" s="93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3"/>
      <c r="D530" s="93"/>
      <c r="E530" s="94"/>
      <c r="F530" s="94"/>
      <c r="G530" s="94"/>
      <c r="H530" s="94"/>
      <c r="I530" s="94"/>
      <c r="J530" s="94"/>
      <c r="K530" s="94"/>
      <c r="L530" s="94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5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31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6.85546875" style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144</v>
      </c>
      <c r="C1" s="46" t="s" vm="1">
        <v>225</v>
      </c>
    </row>
    <row r="2" spans="2:12">
      <c r="B2" s="46" t="s">
        <v>143</v>
      </c>
      <c r="C2" s="46" t="s">
        <v>226</v>
      </c>
    </row>
    <row r="3" spans="2:12">
      <c r="B3" s="46" t="s">
        <v>145</v>
      </c>
      <c r="C3" s="46" t="s">
        <v>227</v>
      </c>
    </row>
    <row r="4" spans="2:12">
      <c r="B4" s="46" t="s">
        <v>146</v>
      </c>
      <c r="C4" s="46">
        <v>414</v>
      </c>
    </row>
    <row r="6" spans="2:12" ht="26.25" customHeight="1">
      <c r="B6" s="145" t="s">
        <v>170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2:12" s="3" customFormat="1" ht="63">
      <c r="B7" s="66" t="s">
        <v>113</v>
      </c>
      <c r="C7" s="49" t="s">
        <v>44</v>
      </c>
      <c r="D7" s="49" t="s">
        <v>115</v>
      </c>
      <c r="E7" s="49" t="s">
        <v>14</v>
      </c>
      <c r="F7" s="49" t="s">
        <v>65</v>
      </c>
      <c r="G7" s="49" t="s">
        <v>101</v>
      </c>
      <c r="H7" s="49" t="s">
        <v>16</v>
      </c>
      <c r="I7" s="49" t="s">
        <v>18</v>
      </c>
      <c r="J7" s="49" t="s">
        <v>61</v>
      </c>
      <c r="K7" s="49" t="s">
        <v>147</v>
      </c>
      <c r="L7" s="51" t="s">
        <v>148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205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43</v>
      </c>
      <c r="C10" s="74"/>
      <c r="D10" s="74"/>
      <c r="E10" s="74"/>
      <c r="F10" s="74"/>
      <c r="G10" s="75"/>
      <c r="H10" s="76"/>
      <c r="I10" s="76"/>
      <c r="J10" s="77">
        <f>J11+J55</f>
        <v>115510.133234579</v>
      </c>
      <c r="K10" s="78">
        <f>IFERROR(J10/$J$10,0)</f>
        <v>1</v>
      </c>
      <c r="L10" s="78">
        <f>J10/'סכום נכסי הקרן'!$C$42</f>
        <v>5.86425952652447E-2</v>
      </c>
    </row>
    <row r="11" spans="2:12">
      <c r="B11" s="79" t="s">
        <v>195</v>
      </c>
      <c r="C11" s="80"/>
      <c r="D11" s="80"/>
      <c r="E11" s="80"/>
      <c r="F11" s="80"/>
      <c r="G11" s="81"/>
      <c r="H11" s="82"/>
      <c r="I11" s="82"/>
      <c r="J11" s="83">
        <f>J12+J21</f>
        <v>111678.222482097</v>
      </c>
      <c r="K11" s="84">
        <f t="shared" ref="K11:K56" si="0">IFERROR(J11/$J$10,0)</f>
        <v>0.96682619398680703</v>
      </c>
      <c r="L11" s="84">
        <f>J11/'סכום נכסי הקרן'!$C$42</f>
        <v>5.6697197185805286E-2</v>
      </c>
    </row>
    <row r="12" spans="2:12">
      <c r="B12" s="85" t="s">
        <v>41</v>
      </c>
      <c r="C12" s="80"/>
      <c r="D12" s="80"/>
      <c r="E12" s="80"/>
      <c r="F12" s="80"/>
      <c r="G12" s="81"/>
      <c r="H12" s="82"/>
      <c r="I12" s="82"/>
      <c r="J12" s="83">
        <f>SUM(J13:J19)</f>
        <v>62809.229604640001</v>
      </c>
      <c r="K12" s="84">
        <f t="shared" si="0"/>
        <v>0.54375514810537406</v>
      </c>
      <c r="L12" s="84">
        <f>J12/'סכום נכסי הקרן'!$C$42</f>
        <v>3.1887213073736646E-2</v>
      </c>
    </row>
    <row r="13" spans="2:12">
      <c r="B13" s="86" t="s">
        <v>2432</v>
      </c>
      <c r="C13" s="87" t="s">
        <v>2433</v>
      </c>
      <c r="D13" s="87">
        <v>11</v>
      </c>
      <c r="E13" s="87" t="s">
        <v>249</v>
      </c>
      <c r="F13" s="87" t="s">
        <v>250</v>
      </c>
      <c r="G13" s="88" t="s">
        <v>131</v>
      </c>
      <c r="H13" s="89">
        <v>0</v>
      </c>
      <c r="I13" s="89">
        <v>0</v>
      </c>
      <c r="J13" s="90">
        <v>39101.870510000001</v>
      </c>
      <c r="K13" s="91">
        <f t="shared" si="0"/>
        <v>0.33851463430131778</v>
      </c>
      <c r="L13" s="91">
        <f>J13/'סכום נכסי הקרן'!$C$42</f>
        <v>1.9851376690694499E-2</v>
      </c>
    </row>
    <row r="14" spans="2:12">
      <c r="B14" s="86" t="s">
        <v>2432</v>
      </c>
      <c r="C14" s="87" t="s">
        <v>2434</v>
      </c>
      <c r="D14" s="87">
        <v>11</v>
      </c>
      <c r="E14" s="87" t="s">
        <v>249</v>
      </c>
      <c r="F14" s="87" t="s">
        <v>250</v>
      </c>
      <c r="G14" s="88" t="s">
        <v>131</v>
      </c>
      <c r="H14" s="89">
        <v>0</v>
      </c>
      <c r="I14" s="89">
        <v>0</v>
      </c>
      <c r="J14" s="90">
        <v>5053.883966581001</v>
      </c>
      <c r="K14" s="91">
        <f t="shared" si="0"/>
        <v>4.3752732553061197E-2</v>
      </c>
      <c r="L14" s="91">
        <f>J14/'סכום נכסי הקרן'!$C$42</f>
        <v>2.5657737868576645E-3</v>
      </c>
    </row>
    <row r="15" spans="2:12">
      <c r="B15" s="86" t="s">
        <v>2435</v>
      </c>
      <c r="C15" s="87" t="s">
        <v>2436</v>
      </c>
      <c r="D15" s="87">
        <v>12</v>
      </c>
      <c r="E15" s="87" t="s">
        <v>249</v>
      </c>
      <c r="F15" s="87" t="s">
        <v>250</v>
      </c>
      <c r="G15" s="88" t="s">
        <v>131</v>
      </c>
      <c r="H15" s="89">
        <v>0</v>
      </c>
      <c r="I15" s="89">
        <v>0</v>
      </c>
      <c r="J15" s="90">
        <v>3383.5181116089998</v>
      </c>
      <c r="K15" s="91">
        <f t="shared" si="0"/>
        <v>2.9291959214848461E-2</v>
      </c>
      <c r="L15" s="91">
        <f>J15/'סכום נכסי הקרן'!$C$42</f>
        <v>1.7177565087624132E-3</v>
      </c>
    </row>
    <row r="16" spans="2:12">
      <c r="B16" s="86" t="s">
        <v>2437</v>
      </c>
      <c r="C16" s="87" t="s">
        <v>2438</v>
      </c>
      <c r="D16" s="87">
        <v>10</v>
      </c>
      <c r="E16" s="87" t="s">
        <v>249</v>
      </c>
      <c r="F16" s="87" t="s">
        <v>250</v>
      </c>
      <c r="G16" s="88" t="s">
        <v>131</v>
      </c>
      <c r="H16" s="89">
        <v>0</v>
      </c>
      <c r="I16" s="89">
        <v>0</v>
      </c>
      <c r="J16" s="90">
        <v>1261.785060103</v>
      </c>
      <c r="K16" s="91">
        <f t="shared" si="0"/>
        <v>1.0923587608894501E-2</v>
      </c>
      <c r="L16" s="91">
        <f>J16/'סכום נכסי הקרן'!$C$42</f>
        <v>6.4058752699284235E-4</v>
      </c>
    </row>
    <row r="17" spans="2:12">
      <c r="B17" s="86" t="s">
        <v>2437</v>
      </c>
      <c r="C17" s="87" t="s">
        <v>2439</v>
      </c>
      <c r="D17" s="87">
        <v>10</v>
      </c>
      <c r="E17" s="87" t="s">
        <v>249</v>
      </c>
      <c r="F17" s="87" t="s">
        <v>250</v>
      </c>
      <c r="G17" s="88" t="s">
        <v>131</v>
      </c>
      <c r="H17" s="89">
        <v>0</v>
      </c>
      <c r="I17" s="89">
        <v>0</v>
      </c>
      <c r="J17" s="90">
        <v>10497.417196410001</v>
      </c>
      <c r="K17" s="91">
        <f t="shared" si="0"/>
        <v>9.0878755849859105E-2</v>
      </c>
      <c r="L17" s="91">
        <f>J17/'סכום נכסי הקרן'!$C$42</f>
        <v>5.3293660975122763E-3</v>
      </c>
    </row>
    <row r="18" spans="2:12">
      <c r="B18" s="86" t="s">
        <v>2440</v>
      </c>
      <c r="C18" s="87" t="s">
        <v>2441</v>
      </c>
      <c r="D18" s="87">
        <v>20</v>
      </c>
      <c r="E18" s="87" t="s">
        <v>249</v>
      </c>
      <c r="F18" s="87" t="s">
        <v>250</v>
      </c>
      <c r="G18" s="88" t="s">
        <v>131</v>
      </c>
      <c r="H18" s="89">
        <v>0</v>
      </c>
      <c r="I18" s="89">
        <v>0</v>
      </c>
      <c r="J18" s="90">
        <v>3505.6643299370003</v>
      </c>
      <c r="K18" s="91">
        <f t="shared" si="0"/>
        <v>3.0349409456724166E-2</v>
      </c>
      <c r="L18" s="91">
        <f>J18/'סכום נכסי הקרן'!$C$42</f>
        <v>1.7797681353098652E-3</v>
      </c>
    </row>
    <row r="19" spans="2:12">
      <c r="B19" s="86" t="s">
        <v>2442</v>
      </c>
      <c r="C19" s="87" t="s">
        <v>2443</v>
      </c>
      <c r="D19" s="87">
        <v>26</v>
      </c>
      <c r="E19" s="87" t="s">
        <v>249</v>
      </c>
      <c r="F19" s="87" t="s">
        <v>250</v>
      </c>
      <c r="G19" s="88" t="s">
        <v>131</v>
      </c>
      <c r="H19" s="89">
        <v>0</v>
      </c>
      <c r="I19" s="89">
        <v>0</v>
      </c>
      <c r="J19" s="90">
        <v>5.0904300000000005</v>
      </c>
      <c r="K19" s="91">
        <f t="shared" si="0"/>
        <v>4.4069120668940017E-5</v>
      </c>
      <c r="L19" s="91">
        <f>J19/'סכום נכסי הקרן'!$C$42</f>
        <v>2.584327607083879E-6</v>
      </c>
    </row>
    <row r="20" spans="2:12">
      <c r="B20" s="92"/>
      <c r="C20" s="87"/>
      <c r="D20" s="87"/>
      <c r="E20" s="87"/>
      <c r="F20" s="87"/>
      <c r="G20" s="87"/>
      <c r="H20" s="87"/>
      <c r="I20" s="87"/>
      <c r="J20" s="87"/>
      <c r="K20" s="91"/>
      <c r="L20" s="87"/>
    </row>
    <row r="21" spans="2:12">
      <c r="B21" s="85" t="s">
        <v>42</v>
      </c>
      <c r="C21" s="80"/>
      <c r="D21" s="80"/>
      <c r="E21" s="80"/>
      <c r="F21" s="80"/>
      <c r="G21" s="81"/>
      <c r="H21" s="82"/>
      <c r="I21" s="82"/>
      <c r="J21" s="83">
        <f>SUM(J22:J53)</f>
        <v>48868.992877457</v>
      </c>
      <c r="K21" s="84">
        <f t="shared" si="0"/>
        <v>0.42307104588143291</v>
      </c>
      <c r="L21" s="84">
        <f>J21/'סכום נכסי הקרן'!$C$42</f>
        <v>2.4809984112068643E-2</v>
      </c>
    </row>
    <row r="22" spans="2:12">
      <c r="B22" s="86" t="s">
        <v>2432</v>
      </c>
      <c r="C22" s="87" t="s">
        <v>2444</v>
      </c>
      <c r="D22" s="87">
        <v>11</v>
      </c>
      <c r="E22" s="87" t="s">
        <v>249</v>
      </c>
      <c r="F22" s="87" t="s">
        <v>250</v>
      </c>
      <c r="G22" s="88" t="s">
        <v>132</v>
      </c>
      <c r="H22" s="89">
        <v>0</v>
      </c>
      <c r="I22" s="89">
        <v>0</v>
      </c>
      <c r="J22" s="90">
        <v>16.608545992000003</v>
      </c>
      <c r="K22" s="91">
        <f t="shared" si="0"/>
        <v>1.4378432027492533E-4</v>
      </c>
      <c r="L22" s="91">
        <f>J22/'סכום נכסי הקרן'!$C$42</f>
        <v>8.4318856993707645E-6</v>
      </c>
    </row>
    <row r="23" spans="2:12">
      <c r="B23" s="86" t="s">
        <v>2432</v>
      </c>
      <c r="C23" s="87" t="s">
        <v>2445</v>
      </c>
      <c r="D23" s="87">
        <v>11</v>
      </c>
      <c r="E23" s="87" t="s">
        <v>249</v>
      </c>
      <c r="F23" s="87" t="s">
        <v>250</v>
      </c>
      <c r="G23" s="88" t="s">
        <v>134</v>
      </c>
      <c r="H23" s="89">
        <v>0</v>
      </c>
      <c r="I23" s="89">
        <v>0</v>
      </c>
      <c r="J23" s="90">
        <v>1.0531699999999999E-4</v>
      </c>
      <c r="K23" s="91">
        <f t="shared" si="0"/>
        <v>9.1175550621278657E-10</v>
      </c>
      <c r="L23" s="91">
        <f>J23/'סכום נכסי הקרן'!$C$42</f>
        <v>5.346770913169474E-11</v>
      </c>
    </row>
    <row r="24" spans="2:12">
      <c r="B24" s="86" t="s">
        <v>2432</v>
      </c>
      <c r="C24" s="87" t="s">
        <v>2446</v>
      </c>
      <c r="D24" s="87">
        <v>11</v>
      </c>
      <c r="E24" s="87" t="s">
        <v>249</v>
      </c>
      <c r="F24" s="87" t="s">
        <v>250</v>
      </c>
      <c r="G24" s="88" t="s">
        <v>133</v>
      </c>
      <c r="H24" s="89">
        <v>0</v>
      </c>
      <c r="I24" s="89">
        <v>0</v>
      </c>
      <c r="J24" s="90">
        <v>1.2661129999999999E-3</v>
      </c>
      <c r="K24" s="91">
        <f t="shared" si="0"/>
        <v>1.0961055662785589E-8</v>
      </c>
      <c r="L24" s="91">
        <f>J24/'סכום נכסי הקרן'!$C$42</f>
        <v>6.4278475091255371E-10</v>
      </c>
    </row>
    <row r="25" spans="2:12">
      <c r="B25" s="86" t="s">
        <v>2432</v>
      </c>
      <c r="C25" s="87" t="s">
        <v>2447</v>
      </c>
      <c r="D25" s="87">
        <v>11</v>
      </c>
      <c r="E25" s="87" t="s">
        <v>249</v>
      </c>
      <c r="F25" s="87" t="s">
        <v>250</v>
      </c>
      <c r="G25" s="88" t="s">
        <v>130</v>
      </c>
      <c r="H25" s="89">
        <v>0</v>
      </c>
      <c r="I25" s="89">
        <v>0</v>
      </c>
      <c r="J25" s="90">
        <v>2051.613473931</v>
      </c>
      <c r="K25" s="91">
        <f t="shared" si="0"/>
        <v>1.7761328954270749E-2</v>
      </c>
      <c r="L25" s="91">
        <f>J25/'סכום נכסי הקרן'!$C$42</f>
        <v>1.0415704252381714E-3</v>
      </c>
    </row>
    <row r="26" spans="2:12">
      <c r="B26" s="86" t="s">
        <v>2435</v>
      </c>
      <c r="C26" s="87" t="s">
        <v>2448</v>
      </c>
      <c r="D26" s="87">
        <v>12</v>
      </c>
      <c r="E26" s="87" t="s">
        <v>249</v>
      </c>
      <c r="F26" s="87" t="s">
        <v>250</v>
      </c>
      <c r="G26" s="88" t="s">
        <v>132</v>
      </c>
      <c r="H26" s="89">
        <v>0</v>
      </c>
      <c r="I26" s="89">
        <v>0</v>
      </c>
      <c r="J26" s="90">
        <v>6.0229999999999998E-6</v>
      </c>
      <c r="K26" s="91">
        <f t="shared" si="0"/>
        <v>5.2142611486461004E-11</v>
      </c>
      <c r="L26" s="91">
        <f>J26/'סכום נכסי הקרן'!$C$42</f>
        <v>3.0577780614734321E-12</v>
      </c>
    </row>
    <row r="27" spans="2:12">
      <c r="B27" s="86" t="s">
        <v>2435</v>
      </c>
      <c r="C27" s="87" t="s">
        <v>2449</v>
      </c>
      <c r="D27" s="87">
        <v>12</v>
      </c>
      <c r="E27" s="87" t="s">
        <v>249</v>
      </c>
      <c r="F27" s="87" t="s">
        <v>250</v>
      </c>
      <c r="G27" s="88" t="s">
        <v>134</v>
      </c>
      <c r="H27" s="89">
        <v>0</v>
      </c>
      <c r="I27" s="89">
        <v>0</v>
      </c>
      <c r="J27" s="90">
        <v>5016.76566</v>
      </c>
      <c r="K27" s="91">
        <f t="shared" si="0"/>
        <v>4.3431390125850761E-2</v>
      </c>
      <c r="L27" s="91">
        <f>J27/'סכום נכסי הקרן'!$C$42</f>
        <v>2.5469294329572112E-3</v>
      </c>
    </row>
    <row r="28" spans="2:12">
      <c r="B28" s="86" t="s">
        <v>2435</v>
      </c>
      <c r="C28" s="87" t="s">
        <v>2450</v>
      </c>
      <c r="D28" s="87">
        <v>12</v>
      </c>
      <c r="E28" s="87" t="s">
        <v>249</v>
      </c>
      <c r="F28" s="87" t="s">
        <v>250</v>
      </c>
      <c r="G28" s="88" t="s">
        <v>130</v>
      </c>
      <c r="H28" s="89">
        <v>0</v>
      </c>
      <c r="I28" s="89">
        <v>0</v>
      </c>
      <c r="J28" s="90">
        <v>2192.1950283400001</v>
      </c>
      <c r="K28" s="91">
        <f t="shared" si="0"/>
        <v>1.8978378493322928E-2</v>
      </c>
      <c r="L28" s="91">
        <f>J28/'סכום נכסי הקרן'!$C$42</f>
        <v>1.1129413687745611E-3</v>
      </c>
    </row>
    <row r="29" spans="2:12">
      <c r="B29" s="86" t="s">
        <v>2435</v>
      </c>
      <c r="C29" s="87" t="s">
        <v>2451</v>
      </c>
      <c r="D29" s="87">
        <v>12</v>
      </c>
      <c r="E29" s="87" t="s">
        <v>249</v>
      </c>
      <c r="F29" s="87" t="s">
        <v>250</v>
      </c>
      <c r="G29" s="88" t="s">
        <v>133</v>
      </c>
      <c r="H29" s="89">
        <v>0</v>
      </c>
      <c r="I29" s="89">
        <v>0</v>
      </c>
      <c r="J29" s="90">
        <v>5.8090099999999999E-4</v>
      </c>
      <c r="K29" s="91">
        <f t="shared" si="0"/>
        <v>5.0290046745968257E-9</v>
      </c>
      <c r="L29" s="91">
        <f>J29/'סכום נכסי הקרן'!$C$42</f>
        <v>2.9491388571940529E-10</v>
      </c>
    </row>
    <row r="30" spans="2:12">
      <c r="B30" s="86" t="s">
        <v>2435</v>
      </c>
      <c r="C30" s="87" t="s">
        <v>2452</v>
      </c>
      <c r="D30" s="87">
        <v>12</v>
      </c>
      <c r="E30" s="87" t="s">
        <v>249</v>
      </c>
      <c r="F30" s="87" t="s">
        <v>250</v>
      </c>
      <c r="G30" s="88" t="s">
        <v>139</v>
      </c>
      <c r="H30" s="89">
        <v>0</v>
      </c>
      <c r="I30" s="89">
        <v>0</v>
      </c>
      <c r="J30" s="90">
        <v>0.88110458700000005</v>
      </c>
      <c r="K30" s="91">
        <f t="shared" si="0"/>
        <v>7.6279419158027034E-6</v>
      </c>
      <c r="L30" s="91">
        <f>J30/'סכום נכסי הקרן'!$C$42</f>
        <v>4.473223104752132E-7</v>
      </c>
    </row>
    <row r="31" spans="2:12">
      <c r="B31" s="86" t="s">
        <v>2435</v>
      </c>
      <c r="C31" s="87" t="s">
        <v>2453</v>
      </c>
      <c r="D31" s="87">
        <v>12</v>
      </c>
      <c r="E31" s="87" t="s">
        <v>249</v>
      </c>
      <c r="F31" s="87" t="s">
        <v>250</v>
      </c>
      <c r="G31" s="88" t="s">
        <v>137</v>
      </c>
      <c r="H31" s="89">
        <v>0</v>
      </c>
      <c r="I31" s="89">
        <v>0</v>
      </c>
      <c r="J31" s="90">
        <v>-53.467260000000003</v>
      </c>
      <c r="K31" s="91">
        <f t="shared" si="0"/>
        <v>-4.6287938990961271E-4</v>
      </c>
      <c r="L31" s="91">
        <f>J31/'סכום נכסי הקרן'!$C$42</f>
        <v>-2.714444871909281E-5</v>
      </c>
    </row>
    <row r="32" spans="2:12">
      <c r="B32" s="86" t="s">
        <v>2437</v>
      </c>
      <c r="C32" s="87" t="s">
        <v>2454</v>
      </c>
      <c r="D32" s="87">
        <v>10</v>
      </c>
      <c r="E32" s="87" t="s">
        <v>249</v>
      </c>
      <c r="F32" s="87" t="s">
        <v>250</v>
      </c>
      <c r="G32" s="88" t="s">
        <v>135</v>
      </c>
      <c r="H32" s="89">
        <v>0</v>
      </c>
      <c r="I32" s="89">
        <v>0</v>
      </c>
      <c r="J32" s="90">
        <v>1.1330350000000001E-3</v>
      </c>
      <c r="K32" s="91">
        <f t="shared" si="0"/>
        <v>9.8089662635833218E-9</v>
      </c>
      <c r="L32" s="91">
        <f>J32/'סכום נכסי הקרן'!$C$42</f>
        <v>5.7522323856575636E-10</v>
      </c>
    </row>
    <row r="33" spans="2:12">
      <c r="B33" s="86" t="s">
        <v>2437</v>
      </c>
      <c r="C33" s="87" t="s">
        <v>2455</v>
      </c>
      <c r="D33" s="87">
        <v>10</v>
      </c>
      <c r="E33" s="87" t="s">
        <v>249</v>
      </c>
      <c r="F33" s="87" t="s">
        <v>250</v>
      </c>
      <c r="G33" s="88" t="s">
        <v>132</v>
      </c>
      <c r="H33" s="89">
        <v>0</v>
      </c>
      <c r="I33" s="89">
        <v>0</v>
      </c>
      <c r="J33" s="90">
        <v>1769.1054664709995</v>
      </c>
      <c r="K33" s="91">
        <f t="shared" si="0"/>
        <v>1.5315586753573251E-2</v>
      </c>
      <c r="L33" s="91">
        <f>J33/'סכום נכסי הקרן'!$C$42</f>
        <v>8.9814575523953924E-4</v>
      </c>
    </row>
    <row r="34" spans="2:12">
      <c r="B34" s="86" t="s">
        <v>2437</v>
      </c>
      <c r="C34" s="87" t="s">
        <v>2456</v>
      </c>
      <c r="D34" s="87">
        <v>10</v>
      </c>
      <c r="E34" s="87" t="s">
        <v>249</v>
      </c>
      <c r="F34" s="87" t="s">
        <v>250</v>
      </c>
      <c r="G34" s="88" t="s">
        <v>130</v>
      </c>
      <c r="H34" s="89">
        <v>0</v>
      </c>
      <c r="I34" s="89">
        <v>0</v>
      </c>
      <c r="J34" s="90">
        <v>5935.4719699999996</v>
      </c>
      <c r="K34" s="91">
        <f t="shared" si="0"/>
        <v>5.1384859525234819E-2</v>
      </c>
      <c r="L34" s="91">
        <f>J34/'סכום נכסי הקרן'!$C$42</f>
        <v>3.0133415198997995E-3</v>
      </c>
    </row>
    <row r="35" spans="2:12">
      <c r="B35" s="86" t="s">
        <v>2437</v>
      </c>
      <c r="C35" s="87" t="s">
        <v>2457</v>
      </c>
      <c r="D35" s="87">
        <v>10</v>
      </c>
      <c r="E35" s="87" t="s">
        <v>249</v>
      </c>
      <c r="F35" s="87" t="s">
        <v>250</v>
      </c>
      <c r="G35" s="88" t="s">
        <v>132</v>
      </c>
      <c r="H35" s="89">
        <v>0</v>
      </c>
      <c r="I35" s="89">
        <v>0</v>
      </c>
      <c r="J35" s="90">
        <v>0.37402999999999997</v>
      </c>
      <c r="K35" s="91">
        <f t="shared" si="0"/>
        <v>3.2380708906327425E-6</v>
      </c>
      <c r="L35" s="91">
        <f>J35/'סכום נכסי הקרן'!$C$42</f>
        <v>1.8988888067954637E-7</v>
      </c>
    </row>
    <row r="36" spans="2:12">
      <c r="B36" s="86" t="s">
        <v>2437</v>
      </c>
      <c r="C36" s="87" t="s">
        <v>2458</v>
      </c>
      <c r="D36" s="87">
        <v>10</v>
      </c>
      <c r="E36" s="87" t="s">
        <v>249</v>
      </c>
      <c r="F36" s="87" t="s">
        <v>250</v>
      </c>
      <c r="G36" s="88" t="s">
        <v>133</v>
      </c>
      <c r="H36" s="89">
        <v>0</v>
      </c>
      <c r="I36" s="89">
        <v>0</v>
      </c>
      <c r="J36" s="90">
        <v>3.6555438109999998</v>
      </c>
      <c r="K36" s="91">
        <f t="shared" si="0"/>
        <v>3.1646953463176164E-5</v>
      </c>
      <c r="L36" s="91">
        <f>J36/'סכום נכסי הקרן'!$C$42</f>
        <v>1.8558594833190739E-6</v>
      </c>
    </row>
    <row r="37" spans="2:12">
      <c r="B37" s="86" t="s">
        <v>2437</v>
      </c>
      <c r="C37" s="87" t="s">
        <v>2459</v>
      </c>
      <c r="D37" s="87">
        <v>10</v>
      </c>
      <c r="E37" s="87" t="s">
        <v>249</v>
      </c>
      <c r="F37" s="87" t="s">
        <v>250</v>
      </c>
      <c r="G37" s="88" t="s">
        <v>138</v>
      </c>
      <c r="H37" s="89">
        <v>0</v>
      </c>
      <c r="I37" s="89">
        <v>0</v>
      </c>
      <c r="J37" s="90">
        <v>0.24832000000000004</v>
      </c>
      <c r="K37" s="91">
        <f t="shared" si="0"/>
        <v>2.1497681029915324E-6</v>
      </c>
      <c r="L37" s="91">
        <f>J37/'סכום נכסי הקרן'!$C$42</f>
        <v>1.2606798077786532E-7</v>
      </c>
    </row>
    <row r="38" spans="2:12">
      <c r="B38" s="86" t="s">
        <v>2437</v>
      </c>
      <c r="C38" s="87" t="s">
        <v>2460</v>
      </c>
      <c r="D38" s="87">
        <v>10</v>
      </c>
      <c r="E38" s="87" t="s">
        <v>249</v>
      </c>
      <c r="F38" s="87" t="s">
        <v>250</v>
      </c>
      <c r="G38" s="88" t="s">
        <v>134</v>
      </c>
      <c r="H38" s="89">
        <v>0</v>
      </c>
      <c r="I38" s="89">
        <v>0</v>
      </c>
      <c r="J38" s="90">
        <v>1.0420051000000001E-2</v>
      </c>
      <c r="K38" s="91">
        <f t="shared" si="0"/>
        <v>9.0208977413599458E-8</v>
      </c>
      <c r="L38" s="91">
        <f>J38/'סכום נכסי הקרן'!$C$42</f>
        <v>5.2900885517573136E-9</v>
      </c>
    </row>
    <row r="39" spans="2:12">
      <c r="B39" s="86" t="s">
        <v>2437</v>
      </c>
      <c r="C39" s="87" t="s">
        <v>2461</v>
      </c>
      <c r="D39" s="87">
        <v>10</v>
      </c>
      <c r="E39" s="87" t="s">
        <v>249</v>
      </c>
      <c r="F39" s="87" t="s">
        <v>250</v>
      </c>
      <c r="G39" s="88" t="s">
        <v>133</v>
      </c>
      <c r="H39" s="89">
        <v>0</v>
      </c>
      <c r="I39" s="89">
        <v>0</v>
      </c>
      <c r="J39" s="90">
        <v>18.248819999999998</v>
      </c>
      <c r="K39" s="91">
        <f t="shared" si="0"/>
        <v>1.5798458099723712E-4</v>
      </c>
      <c r="L39" s="91">
        <f>J39/'סכום נכסי הקרן'!$C$42</f>
        <v>9.2646258415702465E-6</v>
      </c>
    </row>
    <row r="40" spans="2:12">
      <c r="B40" s="86" t="s">
        <v>2437</v>
      </c>
      <c r="C40" s="87" t="s">
        <v>2462</v>
      </c>
      <c r="D40" s="87">
        <v>10</v>
      </c>
      <c r="E40" s="87" t="s">
        <v>249</v>
      </c>
      <c r="F40" s="87" t="s">
        <v>250</v>
      </c>
      <c r="G40" s="88" t="s">
        <v>139</v>
      </c>
      <c r="H40" s="89">
        <v>0</v>
      </c>
      <c r="I40" s="89">
        <v>0</v>
      </c>
      <c r="J40" s="90">
        <v>0.39171642399999995</v>
      </c>
      <c r="K40" s="91">
        <f t="shared" si="0"/>
        <v>3.3911866693504612E-6</v>
      </c>
      <c r="L40" s="91">
        <f>J40/'סכום נכסי הקרן'!$C$42</f>
        <v>1.988679873196123E-7</v>
      </c>
    </row>
    <row r="41" spans="2:12">
      <c r="B41" s="86" t="s">
        <v>2437</v>
      </c>
      <c r="C41" s="87" t="s">
        <v>2463</v>
      </c>
      <c r="D41" s="87">
        <v>10</v>
      </c>
      <c r="E41" s="87" t="s">
        <v>249</v>
      </c>
      <c r="F41" s="87" t="s">
        <v>250</v>
      </c>
      <c r="G41" s="88" t="s">
        <v>2427</v>
      </c>
      <c r="H41" s="89">
        <v>0</v>
      </c>
      <c r="I41" s="89">
        <v>0</v>
      </c>
      <c r="J41" s="90">
        <v>0.11884858899999999</v>
      </c>
      <c r="K41" s="91">
        <f t="shared" si="0"/>
        <v>1.0289018432576926E-6</v>
      </c>
      <c r="L41" s="91">
        <f>J41/'סכום נכסי הקרן'!$C$42</f>
        <v>6.033747436182511E-8</v>
      </c>
    </row>
    <row r="42" spans="2:12">
      <c r="B42" s="86" t="s">
        <v>2437</v>
      </c>
      <c r="C42" s="87" t="s">
        <v>2464</v>
      </c>
      <c r="D42" s="87">
        <v>10</v>
      </c>
      <c r="E42" s="87" t="s">
        <v>249</v>
      </c>
      <c r="F42" s="87" t="s">
        <v>250</v>
      </c>
      <c r="G42" s="88" t="s">
        <v>138</v>
      </c>
      <c r="H42" s="89">
        <v>0</v>
      </c>
      <c r="I42" s="89">
        <v>0</v>
      </c>
      <c r="J42" s="90">
        <v>1.4015937859999998</v>
      </c>
      <c r="K42" s="91">
        <f t="shared" si="0"/>
        <v>1.2133946578986545E-5</v>
      </c>
      <c r="L42" s="91">
        <f>J42/'סכום נכסי הקרן'!$C$42</f>
        <v>7.1156611820160846E-7</v>
      </c>
    </row>
    <row r="43" spans="2:12">
      <c r="B43" s="86" t="s">
        <v>2437</v>
      </c>
      <c r="C43" s="87" t="s">
        <v>2465</v>
      </c>
      <c r="D43" s="87">
        <v>10</v>
      </c>
      <c r="E43" s="87" t="s">
        <v>249</v>
      </c>
      <c r="F43" s="87" t="s">
        <v>250</v>
      </c>
      <c r="G43" s="88" t="s">
        <v>2429</v>
      </c>
      <c r="H43" s="89">
        <v>0</v>
      </c>
      <c r="I43" s="89">
        <v>0</v>
      </c>
      <c r="J43" s="90">
        <v>2.6501063720000002</v>
      </c>
      <c r="K43" s="91">
        <f t="shared" si="0"/>
        <v>2.2942631073051754E-5</v>
      </c>
      <c r="L43" s="91">
        <f>J43/'סכום נכסי הקרן'!$C$42</f>
        <v>1.3454154283368008E-6</v>
      </c>
    </row>
    <row r="44" spans="2:12">
      <c r="B44" s="86" t="s">
        <v>2437</v>
      </c>
      <c r="C44" s="87" t="s">
        <v>2466</v>
      </c>
      <c r="D44" s="87">
        <v>10</v>
      </c>
      <c r="E44" s="87" t="s">
        <v>249</v>
      </c>
      <c r="F44" s="87" t="s">
        <v>250</v>
      </c>
      <c r="G44" s="88" t="s">
        <v>130</v>
      </c>
      <c r="H44" s="89">
        <v>0</v>
      </c>
      <c r="I44" s="89">
        <v>0</v>
      </c>
      <c r="J44" s="90">
        <v>25746.565943850001</v>
      </c>
      <c r="K44" s="91">
        <f t="shared" si="0"/>
        <v>0.22289443551730345</v>
      </c>
      <c r="L44" s="91">
        <f>J44/'סכום נכסי הקרן'!$C$42</f>
        <v>1.307110816891641E-2</v>
      </c>
    </row>
    <row r="45" spans="2:12">
      <c r="B45" s="86" t="s">
        <v>2437</v>
      </c>
      <c r="C45" s="87" t="s">
        <v>2467</v>
      </c>
      <c r="D45" s="87">
        <v>10</v>
      </c>
      <c r="E45" s="87" t="s">
        <v>249</v>
      </c>
      <c r="F45" s="87" t="s">
        <v>250</v>
      </c>
      <c r="G45" s="88" t="s">
        <v>130</v>
      </c>
      <c r="H45" s="89">
        <v>0</v>
      </c>
      <c r="I45" s="89">
        <v>0</v>
      </c>
      <c r="J45" s="90">
        <v>1.8019932000000002E-2</v>
      </c>
      <c r="K45" s="91">
        <f t="shared" si="0"/>
        <v>1.5600304055926389E-7</v>
      </c>
      <c r="L45" s="91">
        <f>J45/'סכום נכסי הקרן'!$C$42</f>
        <v>9.1484231676644655E-9</v>
      </c>
    </row>
    <row r="46" spans="2:12">
      <c r="B46" s="86" t="s">
        <v>2437</v>
      </c>
      <c r="C46" s="87" t="s">
        <v>2468</v>
      </c>
      <c r="D46" s="87">
        <v>10</v>
      </c>
      <c r="E46" s="87" t="s">
        <v>249</v>
      </c>
      <c r="F46" s="87" t="s">
        <v>250</v>
      </c>
      <c r="G46" s="88" t="s">
        <v>136</v>
      </c>
      <c r="H46" s="89">
        <v>0</v>
      </c>
      <c r="I46" s="89">
        <v>0</v>
      </c>
      <c r="J46" s="90">
        <v>2.5405615999999999E-2</v>
      </c>
      <c r="K46" s="91">
        <f t="shared" si="0"/>
        <v>2.1994274691386642E-7</v>
      </c>
      <c r="L46" s="91">
        <f>J46/'סכום נכסי הקרן'!$C$42</f>
        <v>1.2898013488796016E-8</v>
      </c>
    </row>
    <row r="47" spans="2:12">
      <c r="B47" s="86" t="s">
        <v>2440</v>
      </c>
      <c r="C47" s="87" t="s">
        <v>2469</v>
      </c>
      <c r="D47" s="87">
        <v>20</v>
      </c>
      <c r="E47" s="87" t="s">
        <v>249</v>
      </c>
      <c r="F47" s="87" t="s">
        <v>250</v>
      </c>
      <c r="G47" s="88" t="s">
        <v>139</v>
      </c>
      <c r="H47" s="89">
        <v>0</v>
      </c>
      <c r="I47" s="89">
        <v>0</v>
      </c>
      <c r="J47" s="90">
        <v>0.14744047199999999</v>
      </c>
      <c r="K47" s="91">
        <f t="shared" si="0"/>
        <v>1.2764288973728096E-6</v>
      </c>
      <c r="L47" s="91">
        <f>J47/'סכום נכסי הקרן'!$C$42</f>
        <v>7.4853103213496234E-8</v>
      </c>
    </row>
    <row r="48" spans="2:12">
      <c r="B48" s="86" t="s">
        <v>2440</v>
      </c>
      <c r="C48" s="87" t="s">
        <v>2470</v>
      </c>
      <c r="D48" s="87">
        <v>20</v>
      </c>
      <c r="E48" s="87" t="s">
        <v>249</v>
      </c>
      <c r="F48" s="87" t="s">
        <v>250</v>
      </c>
      <c r="G48" s="88" t="s">
        <v>130</v>
      </c>
      <c r="H48" s="89">
        <v>0</v>
      </c>
      <c r="I48" s="89">
        <v>0</v>
      </c>
      <c r="J48" s="90">
        <v>5355.3737222180007</v>
      </c>
      <c r="K48" s="91">
        <f t="shared" si="0"/>
        <v>4.6362804476575752E-2</v>
      </c>
      <c r="L48" s="91">
        <f>J48/'סכום נכסי הקרן'!$C$42</f>
        <v>2.7188351782815069E-3</v>
      </c>
    </row>
    <row r="49" spans="2:12">
      <c r="B49" s="86" t="s">
        <v>2440</v>
      </c>
      <c r="C49" s="87" t="s">
        <v>2471</v>
      </c>
      <c r="D49" s="87">
        <v>20</v>
      </c>
      <c r="E49" s="87" t="s">
        <v>249</v>
      </c>
      <c r="F49" s="87" t="s">
        <v>250</v>
      </c>
      <c r="G49" s="88" t="s">
        <v>134</v>
      </c>
      <c r="H49" s="89">
        <v>0</v>
      </c>
      <c r="I49" s="89">
        <v>0</v>
      </c>
      <c r="J49" s="90">
        <v>404.41177397799999</v>
      </c>
      <c r="K49" s="91">
        <f t="shared" si="0"/>
        <v>3.5010934768529528E-3</v>
      </c>
      <c r="L49" s="91">
        <f>J49/'סכום נכסי הקרן'!$C$42</f>
        <v>2.0531320774887606E-4</v>
      </c>
    </row>
    <row r="50" spans="2:12">
      <c r="B50" s="86" t="s">
        <v>2440</v>
      </c>
      <c r="C50" s="87" t="s">
        <v>2472</v>
      </c>
      <c r="D50" s="87">
        <v>20</v>
      </c>
      <c r="E50" s="87" t="s">
        <v>249</v>
      </c>
      <c r="F50" s="87" t="s">
        <v>250</v>
      </c>
      <c r="G50" s="88" t="s">
        <v>136</v>
      </c>
      <c r="H50" s="89">
        <v>0</v>
      </c>
      <c r="I50" s="89">
        <v>0</v>
      </c>
      <c r="J50" s="90">
        <v>2.9949999999999997E-6</v>
      </c>
      <c r="K50" s="91">
        <f t="shared" si="0"/>
        <v>2.5928461132649958E-11</v>
      </c>
      <c r="L50" s="91">
        <f>J50/'סכום נכסי הקרן'!$C$42</f>
        <v>1.5205122520526196E-12</v>
      </c>
    </row>
    <row r="51" spans="2:12">
      <c r="B51" s="86" t="s">
        <v>2440</v>
      </c>
      <c r="C51" s="87" t="s">
        <v>2473</v>
      </c>
      <c r="D51" s="87">
        <v>20</v>
      </c>
      <c r="E51" s="87" t="s">
        <v>249</v>
      </c>
      <c r="F51" s="87" t="s">
        <v>250</v>
      </c>
      <c r="G51" s="88" t="s">
        <v>132</v>
      </c>
      <c r="H51" s="89">
        <v>0</v>
      </c>
      <c r="I51" s="89">
        <v>0</v>
      </c>
      <c r="J51" s="90">
        <v>0.72526523399999998</v>
      </c>
      <c r="K51" s="91">
        <f t="shared" si="0"/>
        <v>6.2788018132324797E-6</v>
      </c>
      <c r="L51" s="91">
        <f>J51/'סכום נכסי הקרן'!$C$42</f>
        <v>3.682052334840769E-7</v>
      </c>
    </row>
    <row r="52" spans="2:12">
      <c r="B52" s="86" t="s">
        <v>2440</v>
      </c>
      <c r="C52" s="87" t="s">
        <v>2474</v>
      </c>
      <c r="D52" s="87">
        <v>20</v>
      </c>
      <c r="E52" s="87" t="s">
        <v>249</v>
      </c>
      <c r="F52" s="87" t="s">
        <v>250</v>
      </c>
      <c r="G52" s="88" t="s">
        <v>138</v>
      </c>
      <c r="H52" s="89">
        <v>0</v>
      </c>
      <c r="I52" s="89">
        <v>0</v>
      </c>
      <c r="J52" s="90">
        <v>405.44871341900006</v>
      </c>
      <c r="K52" s="91">
        <f t="shared" si="0"/>
        <v>3.5100705199223622E-3</v>
      </c>
      <c r="L52" s="91">
        <f>J52/'סכום נכסי הקרן'!$C$42</f>
        <v>2.0583964485227412E-4</v>
      </c>
    </row>
    <row r="53" spans="2:12">
      <c r="B53" s="86" t="s">
        <v>2442</v>
      </c>
      <c r="C53" s="87" t="s">
        <v>2475</v>
      </c>
      <c r="D53" s="87">
        <v>26</v>
      </c>
      <c r="E53" s="87" t="s">
        <v>249</v>
      </c>
      <c r="F53" s="87" t="s">
        <v>250</v>
      </c>
      <c r="G53" s="88" t="s">
        <v>139</v>
      </c>
      <c r="H53" s="89">
        <v>0</v>
      </c>
      <c r="I53" s="89">
        <v>0</v>
      </c>
      <c r="J53" s="90">
        <v>1.1E-4</v>
      </c>
      <c r="K53" s="91">
        <f t="shared" si="0"/>
        <v>9.5229740387028245E-10</v>
      </c>
      <c r="L53" s="91">
        <f>J53/'סכום נכסי הקרן'!$C$42</f>
        <v>5.584519122730824E-11</v>
      </c>
    </row>
    <row r="54" spans="2:12">
      <c r="B54" s="93"/>
      <c r="C54" s="93"/>
      <c r="D54" s="93"/>
      <c r="E54" s="94"/>
      <c r="F54" s="94"/>
      <c r="G54" s="94"/>
      <c r="H54" s="94"/>
      <c r="I54" s="94"/>
      <c r="J54" s="94"/>
      <c r="K54" s="94"/>
      <c r="L54" s="94"/>
    </row>
    <row r="55" spans="2:12">
      <c r="B55" s="79" t="s">
        <v>194</v>
      </c>
      <c r="C55" s="80"/>
      <c r="D55" s="80"/>
      <c r="E55" s="80"/>
      <c r="F55" s="80"/>
      <c r="G55" s="81"/>
      <c r="H55" s="82"/>
      <c r="I55" s="82"/>
      <c r="J55" s="83">
        <f>J56</f>
        <v>3831.9107524820001</v>
      </c>
      <c r="K55" s="84">
        <f t="shared" si="0"/>
        <v>3.3173806013192988E-2</v>
      </c>
      <c r="L55" s="84">
        <f>J55/'סכום נכסי הקרן'!$C$42</f>
        <v>1.9453980794394174E-3</v>
      </c>
    </row>
    <row r="56" spans="2:12">
      <c r="B56" s="85" t="s">
        <v>42</v>
      </c>
      <c r="C56" s="87"/>
      <c r="D56" s="87"/>
      <c r="E56" s="87"/>
      <c r="F56" s="87"/>
      <c r="G56" s="88"/>
      <c r="H56" s="89"/>
      <c r="I56" s="89"/>
      <c r="J56" s="90">
        <f>SUM(J57:J58)</f>
        <v>3831.9107524820001</v>
      </c>
      <c r="K56" s="91">
        <f t="shared" si="0"/>
        <v>3.3173806013192988E-2</v>
      </c>
      <c r="L56" s="91">
        <f>J56/'סכום נכסי הקרן'!$C$42</f>
        <v>1.9453980794394174E-3</v>
      </c>
    </row>
    <row r="57" spans="2:12">
      <c r="B57" s="86" t="s">
        <v>2476</v>
      </c>
      <c r="C57" s="87" t="s">
        <v>2477</v>
      </c>
      <c r="D57" s="87">
        <v>85</v>
      </c>
      <c r="E57" s="87" t="s">
        <v>2478</v>
      </c>
      <c r="F57" s="87" t="s">
        <v>2479</v>
      </c>
      <c r="G57" s="88" t="s">
        <v>132</v>
      </c>
      <c r="H57" s="89">
        <v>0</v>
      </c>
      <c r="I57" s="89">
        <v>0</v>
      </c>
      <c r="J57" s="90">
        <v>611.52183851700011</v>
      </c>
      <c r="K57" s="91">
        <f>IFERROR(J57/$J$10,0)</f>
        <v>5.2940969020883752E-3</v>
      </c>
      <c r="L57" s="91">
        <f>J57/'סכום נכסי הקרן'!$C$42</f>
        <v>3.1045958192415439E-4</v>
      </c>
    </row>
    <row r="58" spans="2:12">
      <c r="B58" s="86" t="s">
        <v>2476</v>
      </c>
      <c r="C58" s="87" t="s">
        <v>2480</v>
      </c>
      <c r="D58" s="87">
        <v>85</v>
      </c>
      <c r="E58" s="87" t="s">
        <v>2478</v>
      </c>
      <c r="F58" s="87" t="s">
        <v>2479</v>
      </c>
      <c r="G58" s="88" t="s">
        <v>130</v>
      </c>
      <c r="H58" s="89">
        <v>0</v>
      </c>
      <c r="I58" s="89">
        <v>0</v>
      </c>
      <c r="J58" s="90">
        <v>3220.388913965</v>
      </c>
      <c r="K58" s="91">
        <f>IFERROR(J58/$J$10,0)</f>
        <v>2.7879709111104614E-2</v>
      </c>
      <c r="L58" s="91">
        <f>J58/'סכום נכסי הקרן'!$C$42</f>
        <v>1.634938497515263E-3</v>
      </c>
    </row>
    <row r="59" spans="2:12">
      <c r="B59" s="93"/>
      <c r="C59" s="93"/>
      <c r="D59" s="94"/>
      <c r="E59" s="94"/>
      <c r="F59" s="94"/>
      <c r="G59" s="94"/>
      <c r="H59" s="94"/>
      <c r="I59" s="94"/>
      <c r="J59" s="94"/>
      <c r="K59" s="94"/>
      <c r="L59" s="94"/>
    </row>
    <row r="60" spans="2:12">
      <c r="B60" s="93"/>
      <c r="C60" s="93"/>
      <c r="D60" s="94"/>
      <c r="E60" s="94"/>
      <c r="F60" s="94"/>
      <c r="G60" s="94"/>
      <c r="H60" s="94"/>
      <c r="I60" s="94"/>
      <c r="J60" s="94"/>
      <c r="K60" s="94"/>
      <c r="L60" s="94"/>
    </row>
    <row r="61" spans="2:12">
      <c r="B61" s="95" t="s">
        <v>217</v>
      </c>
      <c r="C61" s="93"/>
      <c r="D61" s="94"/>
      <c r="E61" s="94"/>
      <c r="F61" s="94"/>
      <c r="G61" s="94"/>
      <c r="H61" s="94"/>
      <c r="I61" s="94"/>
      <c r="J61" s="94"/>
      <c r="K61" s="94"/>
      <c r="L61" s="94"/>
    </row>
    <row r="62" spans="2:12">
      <c r="B62" s="96"/>
      <c r="C62" s="93"/>
      <c r="D62" s="94"/>
      <c r="E62" s="94"/>
      <c r="F62" s="94"/>
      <c r="G62" s="94"/>
      <c r="H62" s="94"/>
      <c r="I62" s="94"/>
      <c r="J62" s="94"/>
      <c r="K62" s="94"/>
      <c r="L62" s="94"/>
    </row>
    <row r="63" spans="2:12">
      <c r="B63" s="93"/>
      <c r="C63" s="93"/>
      <c r="D63" s="94"/>
      <c r="E63" s="94"/>
      <c r="F63" s="94"/>
      <c r="G63" s="94"/>
      <c r="H63" s="94"/>
      <c r="I63" s="94"/>
      <c r="J63" s="94"/>
      <c r="K63" s="94"/>
      <c r="L63" s="94"/>
    </row>
    <row r="64" spans="2:12">
      <c r="B64" s="93"/>
      <c r="C64" s="93"/>
      <c r="D64" s="94"/>
      <c r="E64" s="94"/>
      <c r="F64" s="94"/>
      <c r="G64" s="94"/>
      <c r="H64" s="94"/>
      <c r="I64" s="94"/>
      <c r="J64" s="94"/>
      <c r="K64" s="94"/>
      <c r="L64" s="94"/>
    </row>
    <row r="65" spans="2:12">
      <c r="B65" s="93"/>
      <c r="C65" s="93"/>
      <c r="D65" s="94"/>
      <c r="E65" s="94"/>
      <c r="F65" s="94"/>
      <c r="G65" s="94"/>
      <c r="H65" s="94"/>
      <c r="I65" s="94"/>
      <c r="J65" s="94"/>
      <c r="K65" s="94"/>
      <c r="L65" s="94"/>
    </row>
    <row r="66" spans="2:12">
      <c r="B66" s="93"/>
      <c r="C66" s="93"/>
      <c r="D66" s="94"/>
      <c r="E66" s="94"/>
      <c r="F66" s="94"/>
      <c r="G66" s="94"/>
      <c r="H66" s="94"/>
      <c r="I66" s="94"/>
      <c r="J66" s="94"/>
      <c r="K66" s="94"/>
      <c r="L66" s="94"/>
    </row>
    <row r="67" spans="2:12">
      <c r="B67" s="93"/>
      <c r="C67" s="93"/>
      <c r="D67" s="94"/>
      <c r="E67" s="94"/>
      <c r="F67" s="94"/>
      <c r="G67" s="94"/>
      <c r="H67" s="94"/>
      <c r="I67" s="94"/>
      <c r="J67" s="94"/>
      <c r="K67" s="94"/>
      <c r="L67" s="94"/>
    </row>
    <row r="68" spans="2:12">
      <c r="B68" s="93"/>
      <c r="C68" s="93"/>
      <c r="D68" s="94"/>
      <c r="E68" s="94"/>
      <c r="F68" s="94"/>
      <c r="G68" s="94"/>
      <c r="H68" s="94"/>
      <c r="I68" s="94"/>
      <c r="J68" s="94"/>
      <c r="K68" s="94"/>
      <c r="L68" s="94"/>
    </row>
    <row r="69" spans="2:12">
      <c r="B69" s="93"/>
      <c r="C69" s="93"/>
      <c r="D69" s="94"/>
      <c r="E69" s="94"/>
      <c r="F69" s="94"/>
      <c r="G69" s="94"/>
      <c r="H69" s="94"/>
      <c r="I69" s="94"/>
      <c r="J69" s="94"/>
      <c r="K69" s="94"/>
      <c r="L69" s="94"/>
    </row>
    <row r="70" spans="2:12">
      <c r="B70" s="93"/>
      <c r="C70" s="93"/>
      <c r="D70" s="94"/>
      <c r="E70" s="94"/>
      <c r="F70" s="94"/>
      <c r="G70" s="94"/>
      <c r="H70" s="94"/>
      <c r="I70" s="94"/>
      <c r="J70" s="94"/>
      <c r="K70" s="94"/>
      <c r="L70" s="94"/>
    </row>
    <row r="71" spans="2:12">
      <c r="B71" s="93"/>
      <c r="C71" s="93"/>
      <c r="D71" s="94"/>
      <c r="E71" s="94"/>
      <c r="F71" s="94"/>
      <c r="G71" s="94"/>
      <c r="H71" s="94"/>
      <c r="I71" s="94"/>
      <c r="J71" s="94"/>
      <c r="K71" s="94"/>
      <c r="L71" s="94"/>
    </row>
    <row r="72" spans="2:12">
      <c r="B72" s="93"/>
      <c r="C72" s="93"/>
      <c r="D72" s="94"/>
      <c r="E72" s="94"/>
      <c r="F72" s="94"/>
      <c r="G72" s="94"/>
      <c r="H72" s="94"/>
      <c r="I72" s="94"/>
      <c r="J72" s="94"/>
      <c r="K72" s="94"/>
      <c r="L72" s="94"/>
    </row>
    <row r="73" spans="2:12">
      <c r="B73" s="93"/>
      <c r="C73" s="93"/>
      <c r="D73" s="94"/>
      <c r="E73" s="94"/>
      <c r="F73" s="94"/>
      <c r="G73" s="94"/>
      <c r="H73" s="94"/>
      <c r="I73" s="94"/>
      <c r="J73" s="94"/>
      <c r="K73" s="94"/>
      <c r="L73" s="94"/>
    </row>
    <row r="74" spans="2:12">
      <c r="B74" s="93"/>
      <c r="C74" s="93"/>
      <c r="D74" s="94"/>
      <c r="E74" s="94"/>
      <c r="F74" s="94"/>
      <c r="G74" s="94"/>
      <c r="H74" s="94"/>
      <c r="I74" s="94"/>
      <c r="J74" s="94"/>
      <c r="K74" s="94"/>
      <c r="L74" s="94"/>
    </row>
    <row r="75" spans="2:12">
      <c r="B75" s="93"/>
      <c r="C75" s="93"/>
      <c r="D75" s="94"/>
      <c r="E75" s="94"/>
      <c r="F75" s="94"/>
      <c r="G75" s="94"/>
      <c r="H75" s="94"/>
      <c r="I75" s="94"/>
      <c r="J75" s="94"/>
      <c r="K75" s="94"/>
      <c r="L75" s="94"/>
    </row>
    <row r="76" spans="2:12">
      <c r="B76" s="93"/>
      <c r="C76" s="93"/>
      <c r="D76" s="94"/>
      <c r="E76" s="94"/>
      <c r="F76" s="94"/>
      <c r="G76" s="94"/>
      <c r="H76" s="94"/>
      <c r="I76" s="94"/>
      <c r="J76" s="94"/>
      <c r="K76" s="94"/>
      <c r="L76" s="94"/>
    </row>
    <row r="77" spans="2:12">
      <c r="B77" s="93"/>
      <c r="C77" s="93"/>
      <c r="D77" s="94"/>
      <c r="E77" s="94"/>
      <c r="F77" s="94"/>
      <c r="G77" s="94"/>
      <c r="H77" s="94"/>
      <c r="I77" s="94"/>
      <c r="J77" s="94"/>
      <c r="K77" s="94"/>
      <c r="L77" s="94"/>
    </row>
    <row r="78" spans="2:12">
      <c r="B78" s="93"/>
      <c r="C78" s="93"/>
      <c r="D78" s="94"/>
      <c r="E78" s="94"/>
      <c r="F78" s="94"/>
      <c r="G78" s="94"/>
      <c r="H78" s="94"/>
      <c r="I78" s="94"/>
      <c r="J78" s="94"/>
      <c r="K78" s="94"/>
      <c r="L78" s="94"/>
    </row>
    <row r="79" spans="2:12">
      <c r="B79" s="93"/>
      <c r="C79" s="93"/>
      <c r="D79" s="94"/>
      <c r="E79" s="94"/>
      <c r="F79" s="94"/>
      <c r="G79" s="94"/>
      <c r="H79" s="94"/>
      <c r="I79" s="94"/>
      <c r="J79" s="94"/>
      <c r="K79" s="94"/>
      <c r="L79" s="94"/>
    </row>
    <row r="80" spans="2:12">
      <c r="B80" s="93"/>
      <c r="C80" s="93"/>
      <c r="D80" s="94"/>
      <c r="E80" s="94"/>
      <c r="F80" s="94"/>
      <c r="G80" s="94"/>
      <c r="H80" s="94"/>
      <c r="I80" s="94"/>
      <c r="J80" s="94"/>
      <c r="K80" s="94"/>
      <c r="L80" s="94"/>
    </row>
    <row r="81" spans="2:12">
      <c r="B81" s="93"/>
      <c r="C81" s="93"/>
      <c r="D81" s="94"/>
      <c r="E81" s="94"/>
      <c r="F81" s="94"/>
      <c r="G81" s="94"/>
      <c r="H81" s="94"/>
      <c r="I81" s="94"/>
      <c r="J81" s="94"/>
      <c r="K81" s="94"/>
      <c r="L81" s="94"/>
    </row>
    <row r="82" spans="2:12">
      <c r="B82" s="93"/>
      <c r="C82" s="93"/>
      <c r="D82" s="94"/>
      <c r="E82" s="94"/>
      <c r="F82" s="94"/>
      <c r="G82" s="94"/>
      <c r="H82" s="94"/>
      <c r="I82" s="94"/>
      <c r="J82" s="94"/>
      <c r="K82" s="94"/>
      <c r="L82" s="94"/>
    </row>
    <row r="83" spans="2:12">
      <c r="B83" s="93"/>
      <c r="C83" s="93"/>
      <c r="D83" s="94"/>
      <c r="E83" s="94"/>
      <c r="F83" s="94"/>
      <c r="G83" s="94"/>
      <c r="H83" s="94"/>
      <c r="I83" s="94"/>
      <c r="J83" s="94"/>
      <c r="K83" s="94"/>
      <c r="L83" s="94"/>
    </row>
    <row r="84" spans="2:12">
      <c r="B84" s="93"/>
      <c r="C84" s="93"/>
      <c r="D84" s="94"/>
      <c r="E84" s="94"/>
      <c r="F84" s="94"/>
      <c r="G84" s="94"/>
      <c r="H84" s="94"/>
      <c r="I84" s="94"/>
      <c r="J84" s="94"/>
      <c r="K84" s="94"/>
      <c r="L84" s="94"/>
    </row>
    <row r="85" spans="2:12">
      <c r="B85" s="93"/>
      <c r="C85" s="93"/>
      <c r="D85" s="94"/>
      <c r="E85" s="94"/>
      <c r="F85" s="94"/>
      <c r="G85" s="94"/>
      <c r="H85" s="94"/>
      <c r="I85" s="94"/>
      <c r="J85" s="94"/>
      <c r="K85" s="94"/>
      <c r="L85" s="94"/>
    </row>
    <row r="86" spans="2:12">
      <c r="B86" s="93"/>
      <c r="C86" s="93"/>
      <c r="D86" s="94"/>
      <c r="E86" s="94"/>
      <c r="F86" s="94"/>
      <c r="G86" s="94"/>
      <c r="H86" s="94"/>
      <c r="I86" s="94"/>
      <c r="J86" s="94"/>
      <c r="K86" s="94"/>
      <c r="L86" s="94"/>
    </row>
    <row r="87" spans="2:12">
      <c r="B87" s="93"/>
      <c r="C87" s="93"/>
      <c r="D87" s="94"/>
      <c r="E87" s="94"/>
      <c r="F87" s="94"/>
      <c r="G87" s="94"/>
      <c r="H87" s="94"/>
      <c r="I87" s="94"/>
      <c r="J87" s="94"/>
      <c r="K87" s="94"/>
      <c r="L87" s="94"/>
    </row>
    <row r="88" spans="2:12">
      <c r="B88" s="93"/>
      <c r="C88" s="93"/>
      <c r="D88" s="94"/>
      <c r="E88" s="94"/>
      <c r="F88" s="94"/>
      <c r="G88" s="94"/>
      <c r="H88" s="94"/>
      <c r="I88" s="94"/>
      <c r="J88" s="94"/>
      <c r="K88" s="94"/>
      <c r="L88" s="94"/>
    </row>
    <row r="89" spans="2:12">
      <c r="B89" s="93"/>
      <c r="C89" s="93"/>
      <c r="D89" s="94"/>
      <c r="E89" s="94"/>
      <c r="F89" s="94"/>
      <c r="G89" s="94"/>
      <c r="H89" s="94"/>
      <c r="I89" s="94"/>
      <c r="J89" s="94"/>
      <c r="K89" s="94"/>
      <c r="L89" s="94"/>
    </row>
    <row r="90" spans="2:12">
      <c r="B90" s="93"/>
      <c r="C90" s="93"/>
      <c r="D90" s="94"/>
      <c r="E90" s="94"/>
      <c r="F90" s="94"/>
      <c r="G90" s="94"/>
      <c r="H90" s="94"/>
      <c r="I90" s="94"/>
      <c r="J90" s="94"/>
      <c r="K90" s="94"/>
      <c r="L90" s="94"/>
    </row>
    <row r="91" spans="2:12">
      <c r="B91" s="93"/>
      <c r="C91" s="93"/>
      <c r="D91" s="94"/>
      <c r="E91" s="94"/>
      <c r="F91" s="94"/>
      <c r="G91" s="94"/>
      <c r="H91" s="94"/>
      <c r="I91" s="94"/>
      <c r="J91" s="94"/>
      <c r="K91" s="94"/>
      <c r="L91" s="94"/>
    </row>
    <row r="92" spans="2:12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</row>
    <row r="93" spans="2:12">
      <c r="B93" s="93"/>
      <c r="C93" s="93"/>
      <c r="D93" s="94"/>
      <c r="E93" s="94"/>
      <c r="F93" s="94"/>
      <c r="G93" s="94"/>
      <c r="H93" s="94"/>
      <c r="I93" s="94"/>
      <c r="J93" s="94"/>
      <c r="K93" s="94"/>
      <c r="L93" s="94"/>
    </row>
    <row r="94" spans="2:12"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</row>
    <row r="95" spans="2:12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</row>
    <row r="96" spans="2:12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</row>
    <row r="97" spans="2:12">
      <c r="B97" s="93"/>
      <c r="C97" s="93"/>
      <c r="D97" s="94"/>
      <c r="E97" s="94"/>
      <c r="F97" s="94"/>
      <c r="G97" s="94"/>
      <c r="H97" s="94"/>
      <c r="I97" s="94"/>
      <c r="J97" s="94"/>
      <c r="K97" s="94"/>
      <c r="L97" s="94"/>
    </row>
    <row r="98" spans="2:12">
      <c r="B98" s="93"/>
      <c r="C98" s="93"/>
      <c r="D98" s="94"/>
      <c r="E98" s="94"/>
      <c r="F98" s="94"/>
      <c r="G98" s="94"/>
      <c r="H98" s="94"/>
      <c r="I98" s="94"/>
      <c r="J98" s="94"/>
      <c r="K98" s="94"/>
      <c r="L98" s="94"/>
    </row>
    <row r="99" spans="2:12">
      <c r="B99" s="93"/>
      <c r="C99" s="93"/>
      <c r="D99" s="94"/>
      <c r="E99" s="94"/>
      <c r="F99" s="94"/>
      <c r="G99" s="94"/>
      <c r="H99" s="94"/>
      <c r="I99" s="94"/>
      <c r="J99" s="94"/>
      <c r="K99" s="94"/>
      <c r="L99" s="94"/>
    </row>
    <row r="100" spans="2:12">
      <c r="B100" s="93"/>
      <c r="C100" s="93"/>
      <c r="D100" s="94"/>
      <c r="E100" s="94"/>
      <c r="F100" s="94"/>
      <c r="G100" s="94"/>
      <c r="H100" s="94"/>
      <c r="I100" s="94"/>
      <c r="J100" s="94"/>
      <c r="K100" s="94"/>
      <c r="L100" s="94"/>
    </row>
    <row r="101" spans="2:12">
      <c r="B101" s="93"/>
      <c r="C101" s="93"/>
      <c r="D101" s="94"/>
      <c r="E101" s="94"/>
      <c r="F101" s="94"/>
      <c r="G101" s="94"/>
      <c r="H101" s="94"/>
      <c r="I101" s="94"/>
      <c r="J101" s="94"/>
      <c r="K101" s="94"/>
      <c r="L101" s="94"/>
    </row>
    <row r="102" spans="2:12">
      <c r="B102" s="93"/>
      <c r="C102" s="93"/>
      <c r="D102" s="94"/>
      <c r="E102" s="94"/>
      <c r="F102" s="94"/>
      <c r="G102" s="94"/>
      <c r="H102" s="94"/>
      <c r="I102" s="94"/>
      <c r="J102" s="94"/>
      <c r="K102" s="94"/>
      <c r="L102" s="94"/>
    </row>
    <row r="103" spans="2:12"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</row>
    <row r="104" spans="2:12">
      <c r="B104" s="93"/>
      <c r="C104" s="93"/>
      <c r="D104" s="94"/>
      <c r="E104" s="94"/>
      <c r="F104" s="94"/>
      <c r="G104" s="94"/>
      <c r="H104" s="94"/>
      <c r="I104" s="94"/>
      <c r="J104" s="94"/>
      <c r="K104" s="94"/>
      <c r="L104" s="94"/>
    </row>
    <row r="105" spans="2:12">
      <c r="B105" s="93"/>
      <c r="C105" s="93"/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2:12">
      <c r="B106" s="93"/>
      <c r="C106" s="93"/>
      <c r="D106" s="94"/>
      <c r="E106" s="94"/>
      <c r="F106" s="94"/>
      <c r="G106" s="94"/>
      <c r="H106" s="94"/>
      <c r="I106" s="94"/>
      <c r="J106" s="94"/>
      <c r="K106" s="94"/>
      <c r="L106" s="94"/>
    </row>
    <row r="107" spans="2:12">
      <c r="B107" s="93"/>
      <c r="C107" s="93"/>
      <c r="D107" s="94"/>
      <c r="E107" s="94"/>
      <c r="F107" s="94"/>
      <c r="G107" s="94"/>
      <c r="H107" s="94"/>
      <c r="I107" s="94"/>
      <c r="J107" s="94"/>
      <c r="K107" s="94"/>
      <c r="L107" s="94"/>
    </row>
    <row r="108" spans="2:12">
      <c r="B108" s="93"/>
      <c r="C108" s="93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2:12">
      <c r="B109" s="93"/>
      <c r="C109" s="93"/>
      <c r="D109" s="94"/>
      <c r="E109" s="94"/>
      <c r="F109" s="94"/>
      <c r="G109" s="94"/>
      <c r="H109" s="94"/>
      <c r="I109" s="94"/>
      <c r="J109" s="94"/>
      <c r="K109" s="94"/>
      <c r="L109" s="94"/>
    </row>
    <row r="110" spans="2:12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</row>
    <row r="111" spans="2:12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3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3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3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3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3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3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3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3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3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3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3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3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3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3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3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3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3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3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3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3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3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</row>
  </sheetData>
  <sheetProtection sheet="1" objects="1" scenarios="1"/>
  <mergeCells count="1">
    <mergeCell ref="B6:L6"/>
  </mergeCells>
  <phoneticPr fontId="4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31.285156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42578125" style="1" bestFit="1" customWidth="1"/>
    <col min="9" max="9" width="9.71093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144</v>
      </c>
      <c r="C1" s="46" t="s" vm="1">
        <v>225</v>
      </c>
    </row>
    <row r="2" spans="2:11">
      <c r="B2" s="46" t="s">
        <v>143</v>
      </c>
      <c r="C2" s="46" t="s">
        <v>226</v>
      </c>
    </row>
    <row r="3" spans="2:11">
      <c r="B3" s="46" t="s">
        <v>145</v>
      </c>
      <c r="C3" s="46" t="s">
        <v>227</v>
      </c>
    </row>
    <row r="4" spans="2:11">
      <c r="B4" s="46" t="s">
        <v>146</v>
      </c>
      <c r="C4" s="46">
        <v>414</v>
      </c>
    </row>
    <row r="6" spans="2:11" ht="26.25" customHeight="1">
      <c r="B6" s="145" t="s">
        <v>172</v>
      </c>
      <c r="C6" s="146"/>
      <c r="D6" s="146"/>
      <c r="E6" s="146"/>
      <c r="F6" s="146"/>
      <c r="G6" s="146"/>
      <c r="H6" s="146"/>
      <c r="I6" s="146"/>
      <c r="J6" s="146"/>
      <c r="K6" s="147"/>
    </row>
    <row r="7" spans="2:11" ht="26.25" customHeight="1">
      <c r="B7" s="145" t="s">
        <v>99</v>
      </c>
      <c r="C7" s="146"/>
      <c r="D7" s="146"/>
      <c r="E7" s="146"/>
      <c r="F7" s="146"/>
      <c r="G7" s="146"/>
      <c r="H7" s="146"/>
      <c r="I7" s="146"/>
      <c r="J7" s="146"/>
      <c r="K7" s="147"/>
    </row>
    <row r="8" spans="2:11" s="3" customFormat="1" ht="63">
      <c r="B8" s="21" t="s">
        <v>114</v>
      </c>
      <c r="C8" s="29" t="s">
        <v>44</v>
      </c>
      <c r="D8" s="29" t="s">
        <v>64</v>
      </c>
      <c r="E8" s="29" t="s">
        <v>101</v>
      </c>
      <c r="F8" s="29" t="s">
        <v>102</v>
      </c>
      <c r="G8" s="29" t="s">
        <v>202</v>
      </c>
      <c r="H8" s="29" t="s">
        <v>201</v>
      </c>
      <c r="I8" s="29" t="s">
        <v>109</v>
      </c>
      <c r="J8" s="29" t="s">
        <v>147</v>
      </c>
      <c r="K8" s="30" t="s">
        <v>149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209</v>
      </c>
      <c r="H9" s="15"/>
      <c r="I9" s="15" t="s">
        <v>205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48</v>
      </c>
      <c r="C11" s="74"/>
      <c r="D11" s="75"/>
      <c r="E11" s="75"/>
      <c r="F11" s="108"/>
      <c r="G11" s="77"/>
      <c r="H11" s="109"/>
      <c r="I11" s="77">
        <v>-7784.0421999309992</v>
      </c>
      <c r="J11" s="78">
        <f>IFERROR(I11/$I$11,0)</f>
        <v>1</v>
      </c>
      <c r="K11" s="78">
        <f>I11/'סכום נכסי הקרן'!$C$42</f>
        <v>-3.9518302288780345E-3</v>
      </c>
    </row>
    <row r="12" spans="2:11" ht="19.5" customHeight="1">
      <c r="B12" s="79" t="s">
        <v>32</v>
      </c>
      <c r="C12" s="80"/>
      <c r="D12" s="81"/>
      <c r="E12" s="81"/>
      <c r="F12" s="99"/>
      <c r="G12" s="83"/>
      <c r="H12" s="100"/>
      <c r="I12" s="83">
        <v>-7565.3748296010008</v>
      </c>
      <c r="J12" s="84">
        <f t="shared" ref="J12:J75" si="0">IFERROR(I12/$I$11,0)</f>
        <v>0.9719082496325705</v>
      </c>
      <c r="K12" s="84">
        <f>I12/'סכום נכסי הקרן'!$C$42</f>
        <v>-3.8408164005939308E-3</v>
      </c>
    </row>
    <row r="13" spans="2:11">
      <c r="B13" s="85" t="s">
        <v>189</v>
      </c>
      <c r="C13" s="80"/>
      <c r="D13" s="81"/>
      <c r="E13" s="81"/>
      <c r="F13" s="99"/>
      <c r="G13" s="83"/>
      <c r="H13" s="100"/>
      <c r="I13" s="83">
        <v>-104.02354529199999</v>
      </c>
      <c r="J13" s="84">
        <f t="shared" si="0"/>
        <v>1.3363692361909613E-2</v>
      </c>
      <c r="K13" s="84">
        <f>I13/'סכום נכסי הקרן'!$C$42</f>
        <v>-5.2811043445220904E-5</v>
      </c>
    </row>
    <row r="14" spans="2:11">
      <c r="B14" s="86" t="s">
        <v>1890</v>
      </c>
      <c r="C14" s="87" t="s">
        <v>1891</v>
      </c>
      <c r="D14" s="88" t="s">
        <v>482</v>
      </c>
      <c r="E14" s="88" t="s">
        <v>131</v>
      </c>
      <c r="F14" s="97">
        <v>44952</v>
      </c>
      <c r="G14" s="90">
        <v>295150.78991600004</v>
      </c>
      <c r="H14" s="98">
        <v>-27.116361999999999</v>
      </c>
      <c r="I14" s="90">
        <v>-80.034157011999994</v>
      </c>
      <c r="J14" s="91">
        <f t="shared" si="0"/>
        <v>1.0281824655666622E-2</v>
      </c>
      <c r="K14" s="91">
        <f>I14/'סכום נכסי הקרן'!$C$42</f>
        <v>-4.063202548228684E-5</v>
      </c>
    </row>
    <row r="15" spans="2:11">
      <c r="B15" s="86" t="s">
        <v>651</v>
      </c>
      <c r="C15" s="87" t="s">
        <v>1892</v>
      </c>
      <c r="D15" s="88" t="s">
        <v>482</v>
      </c>
      <c r="E15" s="88" t="s">
        <v>131</v>
      </c>
      <c r="F15" s="97">
        <v>44952</v>
      </c>
      <c r="G15" s="90">
        <v>491242.50212200003</v>
      </c>
      <c r="H15" s="98">
        <v>-12.664854999999999</v>
      </c>
      <c r="I15" s="90">
        <v>-62.215148994999993</v>
      </c>
      <c r="J15" s="91">
        <f t="shared" si="0"/>
        <v>7.9926530968127962E-3</v>
      </c>
      <c r="K15" s="91">
        <f>I15/'סכום נכסי הקרן'!$C$42</f>
        <v>-3.1585608116920443E-5</v>
      </c>
    </row>
    <row r="16" spans="2:11" s="6" customFormat="1">
      <c r="B16" s="86" t="s">
        <v>661</v>
      </c>
      <c r="C16" s="87" t="s">
        <v>1893</v>
      </c>
      <c r="D16" s="88" t="s">
        <v>482</v>
      </c>
      <c r="E16" s="88" t="s">
        <v>131</v>
      </c>
      <c r="F16" s="97">
        <v>44882</v>
      </c>
      <c r="G16" s="90">
        <v>132787.038822</v>
      </c>
      <c r="H16" s="98">
        <v>-7.2972849999999996</v>
      </c>
      <c r="I16" s="90">
        <v>-9.6898489050000016</v>
      </c>
      <c r="J16" s="91">
        <f t="shared" si="0"/>
        <v>1.2448350941732943E-3</v>
      </c>
      <c r="K16" s="91">
        <f>I16/'סכום נכסי הקרן'!$C$42</f>
        <v>-4.9193769551222584E-6</v>
      </c>
    </row>
    <row r="17" spans="2:11" s="6" customFormat="1">
      <c r="B17" s="86" t="s">
        <v>661</v>
      </c>
      <c r="C17" s="87" t="s">
        <v>1894</v>
      </c>
      <c r="D17" s="88" t="s">
        <v>482</v>
      </c>
      <c r="E17" s="88" t="s">
        <v>131</v>
      </c>
      <c r="F17" s="97">
        <v>44965</v>
      </c>
      <c r="G17" s="90">
        <v>138048.28552800001</v>
      </c>
      <c r="H17" s="98">
        <v>-6.2907599999999997</v>
      </c>
      <c r="I17" s="90">
        <v>-8.6842860860000002</v>
      </c>
      <c r="J17" s="91">
        <f t="shared" si="0"/>
        <v>1.1156524930038252E-3</v>
      </c>
      <c r="K17" s="91">
        <f>I17/'סכום נכסי הקרן'!$C$42</f>
        <v>-4.4088692467756567E-6</v>
      </c>
    </row>
    <row r="18" spans="2:11" s="6" customFormat="1">
      <c r="B18" s="86" t="s">
        <v>770</v>
      </c>
      <c r="C18" s="87" t="s">
        <v>1895</v>
      </c>
      <c r="D18" s="88" t="s">
        <v>482</v>
      </c>
      <c r="E18" s="88" t="s">
        <v>131</v>
      </c>
      <c r="F18" s="97">
        <v>44965</v>
      </c>
      <c r="G18" s="90">
        <v>118057.98663</v>
      </c>
      <c r="H18" s="98">
        <v>15.568617</v>
      </c>
      <c r="I18" s="90">
        <v>18.379996038000002</v>
      </c>
      <c r="J18" s="91">
        <f t="shared" si="0"/>
        <v>-2.3612405439121242E-3</v>
      </c>
      <c r="K18" s="91">
        <f>I18/'סכום נכסי הקרן'!$C$42</f>
        <v>9.3312217590843445E-6</v>
      </c>
    </row>
    <row r="19" spans="2:11">
      <c r="B19" s="86" t="s">
        <v>770</v>
      </c>
      <c r="C19" s="87" t="s">
        <v>1896</v>
      </c>
      <c r="D19" s="88" t="s">
        <v>482</v>
      </c>
      <c r="E19" s="88" t="s">
        <v>131</v>
      </c>
      <c r="F19" s="97">
        <v>44952</v>
      </c>
      <c r="G19" s="90">
        <v>339899.385832</v>
      </c>
      <c r="H19" s="98">
        <v>27.412662000000001</v>
      </c>
      <c r="I19" s="90">
        <v>93.175471301000016</v>
      </c>
      <c r="J19" s="91">
        <f t="shared" si="0"/>
        <v>-1.1970062456987446E-2</v>
      </c>
      <c r="K19" s="91">
        <f>I19/'סכום נכסי הקרן'!$C$42</f>
        <v>4.7303654659081059E-5</v>
      </c>
    </row>
    <row r="20" spans="2:11">
      <c r="B20" s="86" t="s">
        <v>697</v>
      </c>
      <c r="C20" s="87" t="s">
        <v>1897</v>
      </c>
      <c r="D20" s="88" t="s">
        <v>482</v>
      </c>
      <c r="E20" s="88" t="s">
        <v>131</v>
      </c>
      <c r="F20" s="97">
        <v>44917</v>
      </c>
      <c r="G20" s="90">
        <v>467592.72305100004</v>
      </c>
      <c r="H20" s="98">
        <v>-6.9257999999999997</v>
      </c>
      <c r="I20" s="90">
        <v>-32.384537949999995</v>
      </c>
      <c r="J20" s="91">
        <f t="shared" si="0"/>
        <v>4.1603754345379915E-3</v>
      </c>
      <c r="K20" s="91">
        <f>I20/'סכום נכסי הקרן'!$C$42</f>
        <v>-1.6441097405688821E-5</v>
      </c>
    </row>
    <row r="21" spans="2:11">
      <c r="B21" s="86" t="s">
        <v>697</v>
      </c>
      <c r="C21" s="87" t="s">
        <v>1898</v>
      </c>
      <c r="D21" s="88" t="s">
        <v>482</v>
      </c>
      <c r="E21" s="88" t="s">
        <v>131</v>
      </c>
      <c r="F21" s="97">
        <v>44679</v>
      </c>
      <c r="G21" s="90">
        <v>398159.93321999995</v>
      </c>
      <c r="H21" s="98">
        <v>-5.6688359999999998</v>
      </c>
      <c r="I21" s="90">
        <v>-22.571033683000003</v>
      </c>
      <c r="J21" s="91">
        <f t="shared" si="0"/>
        <v>2.8996545886146507E-3</v>
      </c>
      <c r="K21" s="91">
        <f>I21/'סכום נכסי הקרן'!$C$42</f>
        <v>-1.1458942656592278E-5</v>
      </c>
    </row>
    <row r="22" spans="2:11">
      <c r="B22" s="92"/>
      <c r="C22" s="87"/>
      <c r="D22" s="87"/>
      <c r="E22" s="87"/>
      <c r="F22" s="87"/>
      <c r="G22" s="90"/>
      <c r="H22" s="98"/>
      <c r="I22" s="87"/>
      <c r="J22" s="91"/>
      <c r="K22" s="87"/>
    </row>
    <row r="23" spans="2:11">
      <c r="B23" s="85" t="s">
        <v>1899</v>
      </c>
      <c r="C23" s="80"/>
      <c r="D23" s="81"/>
      <c r="E23" s="81"/>
      <c r="F23" s="99"/>
      <c r="G23" s="83"/>
      <c r="H23" s="100"/>
      <c r="I23" s="83">
        <v>-5840.4246860220001</v>
      </c>
      <c r="J23" s="84">
        <f t="shared" si="0"/>
        <v>0.75030742845584419</v>
      </c>
      <c r="K23" s="84">
        <f>I23/'סכום נכסי הקרן'!$C$42</f>
        <v>-2.9650875767235482E-3</v>
      </c>
    </row>
    <row r="24" spans="2:11">
      <c r="B24" s="86" t="s">
        <v>1900</v>
      </c>
      <c r="C24" s="87" t="s">
        <v>1901</v>
      </c>
      <c r="D24" s="88" t="s">
        <v>482</v>
      </c>
      <c r="E24" s="88" t="s">
        <v>130</v>
      </c>
      <c r="F24" s="97">
        <v>44817</v>
      </c>
      <c r="G24" s="90">
        <v>768362.24701599998</v>
      </c>
      <c r="H24" s="98">
        <v>-9.2818240000000003</v>
      </c>
      <c r="I24" s="90">
        <v>-71.318027766</v>
      </c>
      <c r="J24" s="91">
        <f t="shared" si="0"/>
        <v>9.1620813369475557E-3</v>
      </c>
      <c r="K24" s="91">
        <f>I24/'סכום נכסי הקרן'!$C$42</f>
        <v>-3.6206989986788624E-5</v>
      </c>
    </row>
    <row r="25" spans="2:11">
      <c r="B25" s="86" t="s">
        <v>1902</v>
      </c>
      <c r="C25" s="87" t="s">
        <v>1903</v>
      </c>
      <c r="D25" s="88" t="s">
        <v>482</v>
      </c>
      <c r="E25" s="88" t="s">
        <v>130</v>
      </c>
      <c r="F25" s="97">
        <v>44951</v>
      </c>
      <c r="G25" s="90">
        <v>385532.23345</v>
      </c>
      <c r="H25" s="98">
        <v>-8.2331059999999994</v>
      </c>
      <c r="I25" s="90">
        <v>-31.741279004999996</v>
      </c>
      <c r="J25" s="91">
        <f t="shared" si="0"/>
        <v>4.0777372719383977E-3</v>
      </c>
      <c r="K25" s="91">
        <f>I25/'סכום נכסי הקרן'!$C$42</f>
        <v>-1.611452541666881E-5</v>
      </c>
    </row>
    <row r="26" spans="2:11">
      <c r="B26" s="86" t="s">
        <v>1902</v>
      </c>
      <c r="C26" s="87" t="s">
        <v>1904</v>
      </c>
      <c r="D26" s="88" t="s">
        <v>482</v>
      </c>
      <c r="E26" s="88" t="s">
        <v>130</v>
      </c>
      <c r="F26" s="97">
        <v>44951</v>
      </c>
      <c r="G26" s="90">
        <v>151344.66915</v>
      </c>
      <c r="H26" s="98">
        <v>-8.2331059999999994</v>
      </c>
      <c r="I26" s="90">
        <v>-12.460367649</v>
      </c>
      <c r="J26" s="91">
        <f t="shared" si="0"/>
        <v>1.6007579775338902E-3</v>
      </c>
      <c r="K26" s="91">
        <f>I26/'סכום נכסי הקרן'!$C$42</f>
        <v>-6.3259237647360929E-6</v>
      </c>
    </row>
    <row r="27" spans="2:11">
      <c r="B27" s="86" t="s">
        <v>1905</v>
      </c>
      <c r="C27" s="87" t="s">
        <v>1906</v>
      </c>
      <c r="D27" s="88" t="s">
        <v>482</v>
      </c>
      <c r="E27" s="88" t="s">
        <v>130</v>
      </c>
      <c r="F27" s="97">
        <v>44951</v>
      </c>
      <c r="G27" s="90">
        <v>440608.2668000001</v>
      </c>
      <c r="H27" s="98">
        <v>-8.2331059999999994</v>
      </c>
      <c r="I27" s="90">
        <v>-36.275747434000003</v>
      </c>
      <c r="J27" s="91">
        <f t="shared" si="0"/>
        <v>4.6602711678928928E-3</v>
      </c>
      <c r="K27" s="91">
        <f>I27/'סכום נכסי הקרן'!$C$42</f>
        <v>-1.8416600476047877E-5</v>
      </c>
    </row>
    <row r="28" spans="2:11">
      <c r="B28" s="86" t="s">
        <v>1907</v>
      </c>
      <c r="C28" s="87" t="s">
        <v>1908</v>
      </c>
      <c r="D28" s="88" t="s">
        <v>482</v>
      </c>
      <c r="E28" s="88" t="s">
        <v>130</v>
      </c>
      <c r="F28" s="97">
        <v>44951</v>
      </c>
      <c r="G28" s="90">
        <v>626094.757873</v>
      </c>
      <c r="H28" s="98">
        <v>-8.1840799999999998</v>
      </c>
      <c r="I28" s="90">
        <v>-51.240098279999998</v>
      </c>
      <c r="J28" s="91">
        <f t="shared" si="0"/>
        <v>6.5827107515493959E-3</v>
      </c>
      <c r="K28" s="91">
        <f>I28/'סכום נכסי הקרן'!$C$42</f>
        <v>-2.6013755335933343E-5</v>
      </c>
    </row>
    <row r="29" spans="2:11">
      <c r="B29" s="86" t="s">
        <v>1907</v>
      </c>
      <c r="C29" s="87" t="s">
        <v>1909</v>
      </c>
      <c r="D29" s="88" t="s">
        <v>482</v>
      </c>
      <c r="E29" s="88" t="s">
        <v>130</v>
      </c>
      <c r="F29" s="97">
        <v>44951</v>
      </c>
      <c r="G29" s="90">
        <v>826514.88416300004</v>
      </c>
      <c r="H29" s="98">
        <v>-8.1840799999999998</v>
      </c>
      <c r="I29" s="90">
        <v>-67.642642527000007</v>
      </c>
      <c r="J29" s="91">
        <f t="shared" si="0"/>
        <v>8.6899121034569437E-3</v>
      </c>
      <c r="K29" s="91">
        <f>I29/'סכום נכסי הקרן'!$C$42</f>
        <v>-3.4341057336734253E-5</v>
      </c>
    </row>
    <row r="30" spans="2:11">
      <c r="B30" s="86" t="s">
        <v>1910</v>
      </c>
      <c r="C30" s="87" t="s">
        <v>1911</v>
      </c>
      <c r="D30" s="88" t="s">
        <v>482</v>
      </c>
      <c r="E30" s="88" t="s">
        <v>130</v>
      </c>
      <c r="F30" s="97">
        <v>44816</v>
      </c>
      <c r="G30" s="90">
        <v>110684.52381999999</v>
      </c>
      <c r="H30" s="98">
        <v>-8.3749749999999992</v>
      </c>
      <c r="I30" s="90">
        <v>-9.2698011489999992</v>
      </c>
      <c r="J30" s="91">
        <f t="shared" si="0"/>
        <v>1.1908724170434444E-3</v>
      </c>
      <c r="K30" s="91">
        <f>I30/'סכום נכסי הקרן'!$C$42</f>
        <v>-4.7061256164093324E-6</v>
      </c>
    </row>
    <row r="31" spans="2:11">
      <c r="B31" s="86" t="s">
        <v>1912</v>
      </c>
      <c r="C31" s="87" t="s">
        <v>1913</v>
      </c>
      <c r="D31" s="88" t="s">
        <v>482</v>
      </c>
      <c r="E31" s="88" t="s">
        <v>130</v>
      </c>
      <c r="F31" s="97">
        <v>44816</v>
      </c>
      <c r="G31" s="90">
        <v>553589.01195000007</v>
      </c>
      <c r="H31" s="98">
        <v>-8.3424010000000006</v>
      </c>
      <c r="I31" s="90">
        <v>-46.182612893999995</v>
      </c>
      <c r="J31" s="91">
        <f t="shared" si="0"/>
        <v>5.9329859355604954E-3</v>
      </c>
      <c r="K31" s="91">
        <f>I31/'סכום נכסי הקרן'!$C$42</f>
        <v>-2.344615316765619E-5</v>
      </c>
    </row>
    <row r="32" spans="2:11">
      <c r="B32" s="86" t="s">
        <v>1914</v>
      </c>
      <c r="C32" s="87" t="s">
        <v>1915</v>
      </c>
      <c r="D32" s="88" t="s">
        <v>482</v>
      </c>
      <c r="E32" s="88" t="s">
        <v>130</v>
      </c>
      <c r="F32" s="97">
        <v>44950</v>
      </c>
      <c r="G32" s="90">
        <v>457051.75613999995</v>
      </c>
      <c r="H32" s="98">
        <v>-7.5238060000000004</v>
      </c>
      <c r="I32" s="90">
        <v>-34.387689109</v>
      </c>
      <c r="J32" s="91">
        <f t="shared" si="0"/>
        <v>4.417716171850254E-3</v>
      </c>
      <c r="K32" s="91">
        <f>I32/'סכום נכסי הקרן'!$C$42</f>
        <v>-1.745806431052118E-5</v>
      </c>
    </row>
    <row r="33" spans="2:11">
      <c r="B33" s="86" t="s">
        <v>1916</v>
      </c>
      <c r="C33" s="87" t="s">
        <v>1917</v>
      </c>
      <c r="D33" s="88" t="s">
        <v>482</v>
      </c>
      <c r="E33" s="88" t="s">
        <v>130</v>
      </c>
      <c r="F33" s="97">
        <v>44950</v>
      </c>
      <c r="G33" s="90">
        <v>666063.92283599998</v>
      </c>
      <c r="H33" s="98">
        <v>-7.4013200000000001</v>
      </c>
      <c r="I33" s="90">
        <v>-49.297521422999999</v>
      </c>
      <c r="J33" s="91">
        <f t="shared" si="0"/>
        <v>6.3331518710724602E-3</v>
      </c>
      <c r="K33" s="91">
        <f>I33/'סכום נכסי הקרן'!$C$42</f>
        <v>-2.5027541008179634E-5</v>
      </c>
    </row>
    <row r="34" spans="2:11">
      <c r="B34" s="86" t="s">
        <v>1918</v>
      </c>
      <c r="C34" s="87" t="s">
        <v>1919</v>
      </c>
      <c r="D34" s="88" t="s">
        <v>482</v>
      </c>
      <c r="E34" s="88" t="s">
        <v>130</v>
      </c>
      <c r="F34" s="97">
        <v>44950</v>
      </c>
      <c r="G34" s="90">
        <v>388560.58331999998</v>
      </c>
      <c r="H34" s="98">
        <v>-7.3948809999999998</v>
      </c>
      <c r="I34" s="90">
        <v>-28.733592496999993</v>
      </c>
      <c r="J34" s="91">
        <f t="shared" si="0"/>
        <v>3.6913459304286273E-3</v>
      </c>
      <c r="K34" s="91">
        <f>I34/'סכום נכסי הקרן'!$C$42</f>
        <v>-1.4587572433113763E-5</v>
      </c>
    </row>
    <row r="35" spans="2:11">
      <c r="B35" s="86" t="s">
        <v>1920</v>
      </c>
      <c r="C35" s="87" t="s">
        <v>1921</v>
      </c>
      <c r="D35" s="88" t="s">
        <v>482</v>
      </c>
      <c r="E35" s="88" t="s">
        <v>130</v>
      </c>
      <c r="F35" s="97">
        <v>44952</v>
      </c>
      <c r="G35" s="90">
        <v>522281.86443700001</v>
      </c>
      <c r="H35" s="98">
        <v>-7.2813369999999997</v>
      </c>
      <c r="I35" s="90">
        <v>-38.029104502999992</v>
      </c>
      <c r="J35" s="91">
        <f t="shared" si="0"/>
        <v>4.8855213687481157E-3</v>
      </c>
      <c r="K35" s="91">
        <f>I35/'סכום נכסי הקרן'!$C$42</f>
        <v>-1.9306751028848396E-5</v>
      </c>
    </row>
    <row r="36" spans="2:11">
      <c r="B36" s="86" t="s">
        <v>1922</v>
      </c>
      <c r="C36" s="87" t="s">
        <v>1923</v>
      </c>
      <c r="D36" s="88" t="s">
        <v>482</v>
      </c>
      <c r="E36" s="88" t="s">
        <v>130</v>
      </c>
      <c r="F36" s="97">
        <v>44952</v>
      </c>
      <c r="G36" s="90">
        <v>1055929.0260999999</v>
      </c>
      <c r="H36" s="98">
        <v>-7.2556409999999998</v>
      </c>
      <c r="I36" s="90">
        <v>-76.614421768</v>
      </c>
      <c r="J36" s="91">
        <f t="shared" si="0"/>
        <v>9.8424982547858156E-3</v>
      </c>
      <c r="K36" s="91">
        <f>I36/'סכום נכסי הקרן'!$C$42</f>
        <v>-3.889588213094188E-5</v>
      </c>
    </row>
    <row r="37" spans="2:11">
      <c r="B37" s="86" t="s">
        <v>1924</v>
      </c>
      <c r="C37" s="87" t="s">
        <v>1925</v>
      </c>
      <c r="D37" s="88" t="s">
        <v>482</v>
      </c>
      <c r="E37" s="88" t="s">
        <v>130</v>
      </c>
      <c r="F37" s="97">
        <v>44952</v>
      </c>
      <c r="G37" s="90">
        <v>533729.69251700002</v>
      </c>
      <c r="H37" s="98">
        <v>-7.2139110000000004</v>
      </c>
      <c r="I37" s="90">
        <v>-38.502786409999999</v>
      </c>
      <c r="J37" s="91">
        <f t="shared" si="0"/>
        <v>4.9463743156918268E-3</v>
      </c>
      <c r="K37" s="91">
        <f>I37/'סכום נכסי הקרן'!$C$42</f>
        <v>-1.9547231544096861E-5</v>
      </c>
    </row>
    <row r="38" spans="2:11">
      <c r="B38" s="86" t="s">
        <v>1926</v>
      </c>
      <c r="C38" s="87" t="s">
        <v>1927</v>
      </c>
      <c r="D38" s="88" t="s">
        <v>482</v>
      </c>
      <c r="E38" s="88" t="s">
        <v>130</v>
      </c>
      <c r="F38" s="97">
        <v>44900</v>
      </c>
      <c r="G38" s="90">
        <v>153567.46725599997</v>
      </c>
      <c r="H38" s="98">
        <v>-7.827007</v>
      </c>
      <c r="I38" s="90">
        <v>-12.019736999999999</v>
      </c>
      <c r="J38" s="91">
        <f t="shared" si="0"/>
        <v>1.5441510581875502E-3</v>
      </c>
      <c r="K38" s="91">
        <f>I38/'סכום נכסי הקרן'!$C$42</f>
        <v>-6.1022228296995657E-6</v>
      </c>
    </row>
    <row r="39" spans="2:11">
      <c r="B39" s="86" t="s">
        <v>1926</v>
      </c>
      <c r="C39" s="87" t="s">
        <v>1928</v>
      </c>
      <c r="D39" s="88" t="s">
        <v>482</v>
      </c>
      <c r="E39" s="88" t="s">
        <v>130</v>
      </c>
      <c r="F39" s="97">
        <v>44900</v>
      </c>
      <c r="G39" s="90">
        <v>334050.28566000005</v>
      </c>
      <c r="H39" s="98">
        <v>-7.827007</v>
      </c>
      <c r="I39" s="90">
        <v>-26.146140517999999</v>
      </c>
      <c r="J39" s="91">
        <f t="shared" si="0"/>
        <v>3.3589412603944732E-3</v>
      </c>
      <c r="K39" s="91">
        <f>I39/'סכום נכסי הקרן'!$C$42</f>
        <v>-1.3273965609852564E-5</v>
      </c>
    </row>
    <row r="40" spans="2:11">
      <c r="B40" s="86" t="s">
        <v>1929</v>
      </c>
      <c r="C40" s="87" t="s">
        <v>1930</v>
      </c>
      <c r="D40" s="88" t="s">
        <v>482</v>
      </c>
      <c r="E40" s="88" t="s">
        <v>130</v>
      </c>
      <c r="F40" s="97">
        <v>44900</v>
      </c>
      <c r="G40" s="90">
        <v>401099.94849599997</v>
      </c>
      <c r="H40" s="98">
        <v>-7.7625950000000001</v>
      </c>
      <c r="I40" s="90">
        <v>-31.135762911</v>
      </c>
      <c r="J40" s="91">
        <f t="shared" si="0"/>
        <v>3.9999478563047869E-3</v>
      </c>
      <c r="K40" s="91">
        <f>I40/'סכום נכסי הקרן'!$C$42</f>
        <v>-1.5807114852481149E-5</v>
      </c>
    </row>
    <row r="41" spans="2:11">
      <c r="B41" s="86" t="s">
        <v>1931</v>
      </c>
      <c r="C41" s="87" t="s">
        <v>1932</v>
      </c>
      <c r="D41" s="88" t="s">
        <v>482</v>
      </c>
      <c r="E41" s="88" t="s">
        <v>130</v>
      </c>
      <c r="F41" s="97">
        <v>44810</v>
      </c>
      <c r="G41" s="90">
        <v>446398.73797999998</v>
      </c>
      <c r="H41" s="98">
        <v>-7.5199540000000002</v>
      </c>
      <c r="I41" s="90">
        <v>-33.568981031999996</v>
      </c>
      <c r="J41" s="91">
        <f t="shared" si="0"/>
        <v>4.3125384176742471E-3</v>
      </c>
      <c r="K41" s="91">
        <f>I41/'סכום נכסי הקרן'!$C$42</f>
        <v>-1.7042419682162934E-5</v>
      </c>
    </row>
    <row r="42" spans="2:11">
      <c r="B42" s="86" t="s">
        <v>1933</v>
      </c>
      <c r="C42" s="87" t="s">
        <v>1934</v>
      </c>
      <c r="D42" s="88" t="s">
        <v>482</v>
      </c>
      <c r="E42" s="88" t="s">
        <v>130</v>
      </c>
      <c r="F42" s="97">
        <v>44810</v>
      </c>
      <c r="G42" s="90">
        <v>558081.6189</v>
      </c>
      <c r="H42" s="98">
        <v>-7.5039259999999999</v>
      </c>
      <c r="I42" s="90">
        <v>-41.878029863999998</v>
      </c>
      <c r="J42" s="91">
        <f t="shared" si="0"/>
        <v>5.3799849472002123E-3</v>
      </c>
      <c r="K42" s="91">
        <f>I42/'סכום נכסי הקרן'!$C$42</f>
        <v>-2.1260787145254593E-5</v>
      </c>
    </row>
    <row r="43" spans="2:11">
      <c r="B43" s="86" t="s">
        <v>1935</v>
      </c>
      <c r="C43" s="87" t="s">
        <v>1936</v>
      </c>
      <c r="D43" s="88" t="s">
        <v>482</v>
      </c>
      <c r="E43" s="88" t="s">
        <v>130</v>
      </c>
      <c r="F43" s="97">
        <v>44881</v>
      </c>
      <c r="G43" s="90">
        <v>390820.19822300004</v>
      </c>
      <c r="H43" s="98">
        <v>-7.5780830000000003</v>
      </c>
      <c r="I43" s="90">
        <v>-29.616679352999999</v>
      </c>
      <c r="J43" s="91">
        <f t="shared" si="0"/>
        <v>3.8047942948282749E-3</v>
      </c>
      <c r="K43" s="91">
        <f>I43/'סכום נכסי הקרן'!$C$42</f>
        <v>-1.503590110896506E-5</v>
      </c>
    </row>
    <row r="44" spans="2:11">
      <c r="B44" s="86" t="s">
        <v>1937</v>
      </c>
      <c r="C44" s="87" t="s">
        <v>1938</v>
      </c>
      <c r="D44" s="88" t="s">
        <v>482</v>
      </c>
      <c r="E44" s="88" t="s">
        <v>130</v>
      </c>
      <c r="F44" s="97">
        <v>44949</v>
      </c>
      <c r="G44" s="90">
        <v>1652237.9213909998</v>
      </c>
      <c r="H44" s="98">
        <v>-7.348668</v>
      </c>
      <c r="I44" s="90">
        <v>-121.41747214199999</v>
      </c>
      <c r="J44" s="91">
        <f t="shared" si="0"/>
        <v>1.5598254611604788E-2</v>
      </c>
      <c r="K44" s="91">
        <f>I44/'סכום נכסי הקרן'!$C$42</f>
        <v>-6.1641654091876001E-5</v>
      </c>
    </row>
    <row r="45" spans="2:11">
      <c r="B45" s="86" t="s">
        <v>1939</v>
      </c>
      <c r="C45" s="87" t="s">
        <v>1940</v>
      </c>
      <c r="D45" s="88" t="s">
        <v>482</v>
      </c>
      <c r="E45" s="88" t="s">
        <v>130</v>
      </c>
      <c r="F45" s="97">
        <v>44949</v>
      </c>
      <c r="G45" s="90">
        <v>614523.36959999998</v>
      </c>
      <c r="H45" s="98">
        <v>-7.3007439999999999</v>
      </c>
      <c r="I45" s="90">
        <v>-44.864778327000003</v>
      </c>
      <c r="J45" s="91">
        <f t="shared" si="0"/>
        <v>5.7636864208415652E-3</v>
      </c>
      <c r="K45" s="91">
        <f>I45/'סכום נכסי הקרן'!$C$42</f>
        <v>-2.2777110227655541E-5</v>
      </c>
    </row>
    <row r="46" spans="2:11">
      <c r="B46" s="86" t="s">
        <v>1941</v>
      </c>
      <c r="C46" s="87" t="s">
        <v>1942</v>
      </c>
      <c r="D46" s="88" t="s">
        <v>482</v>
      </c>
      <c r="E46" s="88" t="s">
        <v>130</v>
      </c>
      <c r="F46" s="97">
        <v>44810</v>
      </c>
      <c r="G46" s="90">
        <v>335457.969171</v>
      </c>
      <c r="H46" s="98">
        <v>-7.3087609999999996</v>
      </c>
      <c r="I46" s="90">
        <v>-24.517820088000001</v>
      </c>
      <c r="J46" s="91">
        <f t="shared" si="0"/>
        <v>3.1497542611237817E-3</v>
      </c>
      <c r="K46" s="91">
        <f>I46/'סכום נכסי הקרן'!$C$42</f>
        <v>-1.2447294102646358E-5</v>
      </c>
    </row>
    <row r="47" spans="2:11">
      <c r="B47" s="86" t="s">
        <v>1943</v>
      </c>
      <c r="C47" s="87" t="s">
        <v>1944</v>
      </c>
      <c r="D47" s="88" t="s">
        <v>482</v>
      </c>
      <c r="E47" s="88" t="s">
        <v>130</v>
      </c>
      <c r="F47" s="97">
        <v>44881</v>
      </c>
      <c r="G47" s="90">
        <v>1510189.8262429996</v>
      </c>
      <c r="H47" s="98">
        <v>-7.3828649999999998</v>
      </c>
      <c r="I47" s="90">
        <v>-111.495272981</v>
      </c>
      <c r="J47" s="91">
        <f t="shared" si="0"/>
        <v>1.4323569954693763E-2</v>
      </c>
      <c r="K47" s="91">
        <f>I47/'סכום נכסי הקרן'!$C$42</f>
        <v>-5.660431673240799E-5</v>
      </c>
    </row>
    <row r="48" spans="2:11">
      <c r="B48" s="86" t="s">
        <v>1945</v>
      </c>
      <c r="C48" s="87" t="s">
        <v>1946</v>
      </c>
      <c r="D48" s="88" t="s">
        <v>482</v>
      </c>
      <c r="E48" s="88" t="s">
        <v>130</v>
      </c>
      <c r="F48" s="97">
        <v>44949</v>
      </c>
      <c r="G48" s="90">
        <v>391705.40818499995</v>
      </c>
      <c r="H48" s="98">
        <v>-7.205025</v>
      </c>
      <c r="I48" s="90">
        <v>-28.222473662999995</v>
      </c>
      <c r="J48" s="91">
        <f t="shared" si="0"/>
        <v>3.6256835379502657E-3</v>
      </c>
      <c r="K48" s="91">
        <f>I48/'סכום נכסי הקרן'!$C$42</f>
        <v>-1.432808580561732E-5</v>
      </c>
    </row>
    <row r="49" spans="2:11">
      <c r="B49" s="86" t="s">
        <v>1945</v>
      </c>
      <c r="C49" s="87" t="s">
        <v>1947</v>
      </c>
      <c r="D49" s="88" t="s">
        <v>482</v>
      </c>
      <c r="E49" s="88" t="s">
        <v>130</v>
      </c>
      <c r="F49" s="97">
        <v>44949</v>
      </c>
      <c r="G49" s="90">
        <v>3699300</v>
      </c>
      <c r="H49" s="98">
        <v>-7.205025</v>
      </c>
      <c r="I49" s="90">
        <v>-266.53550000000001</v>
      </c>
      <c r="J49" s="91">
        <f t="shared" si="0"/>
        <v>3.4241271199989473E-2</v>
      </c>
      <c r="K49" s="91">
        <f>I49/'סכום נכסי הקרן'!$C$42</f>
        <v>-1.3531569060332924E-4</v>
      </c>
    </row>
    <row r="50" spans="2:11">
      <c r="B50" s="86" t="s">
        <v>1948</v>
      </c>
      <c r="C50" s="87" t="s">
        <v>1949</v>
      </c>
      <c r="D50" s="88" t="s">
        <v>482</v>
      </c>
      <c r="E50" s="88" t="s">
        <v>130</v>
      </c>
      <c r="F50" s="97">
        <v>44889</v>
      </c>
      <c r="G50" s="90">
        <v>1233636.5899</v>
      </c>
      <c r="H50" s="98">
        <v>-7.0696830000000004</v>
      </c>
      <c r="I50" s="90">
        <v>-87.214202098000015</v>
      </c>
      <c r="J50" s="91">
        <f t="shared" si="0"/>
        <v>1.120423038029947E-2</v>
      </c>
      <c r="K50" s="91">
        <f>I50/'סכום נכסי הקרן'!$C$42</f>
        <v>-4.4277216308181073E-5</v>
      </c>
    </row>
    <row r="51" spans="2:11">
      <c r="B51" s="86" t="s">
        <v>1950</v>
      </c>
      <c r="C51" s="87" t="s">
        <v>1951</v>
      </c>
      <c r="D51" s="88" t="s">
        <v>482</v>
      </c>
      <c r="E51" s="88" t="s">
        <v>130</v>
      </c>
      <c r="F51" s="97">
        <v>44889</v>
      </c>
      <c r="G51" s="90">
        <v>83607.328055999998</v>
      </c>
      <c r="H51" s="98">
        <v>-7.0665060000000004</v>
      </c>
      <c r="I51" s="90">
        <v>-5.9081172079999993</v>
      </c>
      <c r="J51" s="91">
        <f t="shared" si="0"/>
        <v>7.5900374847047609E-4</v>
      </c>
      <c r="K51" s="91">
        <f>I51/'סכום נכסי הקרן'!$C$42</f>
        <v>-2.9994539570373673E-6</v>
      </c>
    </row>
    <row r="52" spans="2:11">
      <c r="B52" s="86" t="s">
        <v>1952</v>
      </c>
      <c r="C52" s="87" t="s">
        <v>1953</v>
      </c>
      <c r="D52" s="88" t="s">
        <v>482</v>
      </c>
      <c r="E52" s="88" t="s">
        <v>130</v>
      </c>
      <c r="F52" s="97">
        <v>44889</v>
      </c>
      <c r="G52" s="90">
        <v>392544.02814900002</v>
      </c>
      <c r="H52" s="98">
        <v>-7.0633299999999997</v>
      </c>
      <c r="I52" s="90">
        <v>-27.726678411999998</v>
      </c>
      <c r="J52" s="91">
        <f t="shared" si="0"/>
        <v>3.5619897348765374E-3</v>
      </c>
      <c r="K52" s="91">
        <f>I52/'סכום נכסי הקרן'!$C$42</f>
        <v>-1.4076378709238355E-5</v>
      </c>
    </row>
    <row r="53" spans="2:11">
      <c r="B53" s="86" t="s">
        <v>1954</v>
      </c>
      <c r="C53" s="87" t="s">
        <v>1955</v>
      </c>
      <c r="D53" s="88" t="s">
        <v>482</v>
      </c>
      <c r="E53" s="88" t="s">
        <v>130</v>
      </c>
      <c r="F53" s="97">
        <v>44901</v>
      </c>
      <c r="G53" s="90">
        <v>897296.73862399999</v>
      </c>
      <c r="H53" s="98">
        <v>-7.0199379999999998</v>
      </c>
      <c r="I53" s="90">
        <v>-62.989677296000004</v>
      </c>
      <c r="J53" s="91">
        <f t="shared" si="0"/>
        <v>8.0921551654175722E-3</v>
      </c>
      <c r="K53" s="91">
        <f>I53/'סכום נכסי הקרן'!$C$42</f>
        <v>-3.1978823399468696E-5</v>
      </c>
    </row>
    <row r="54" spans="2:11">
      <c r="B54" s="86" t="s">
        <v>1956</v>
      </c>
      <c r="C54" s="87" t="s">
        <v>1957</v>
      </c>
      <c r="D54" s="88" t="s">
        <v>482</v>
      </c>
      <c r="E54" s="88" t="s">
        <v>130</v>
      </c>
      <c r="F54" s="97">
        <v>44889</v>
      </c>
      <c r="G54" s="90">
        <v>449034.40072400006</v>
      </c>
      <c r="H54" s="98">
        <v>-6.9649400000000004</v>
      </c>
      <c r="I54" s="90">
        <v>-31.274978183999995</v>
      </c>
      <c r="J54" s="91">
        <f t="shared" si="0"/>
        <v>4.0178325580348508E-3</v>
      </c>
      <c r="K54" s="91">
        <f>I54/'סכום נכסי הקרן'!$C$42</f>
        <v>-1.5877792157412481E-5</v>
      </c>
    </row>
    <row r="55" spans="2:11">
      <c r="B55" s="86" t="s">
        <v>1958</v>
      </c>
      <c r="C55" s="87" t="s">
        <v>1959</v>
      </c>
      <c r="D55" s="88" t="s">
        <v>482</v>
      </c>
      <c r="E55" s="88" t="s">
        <v>130</v>
      </c>
      <c r="F55" s="97">
        <v>44959</v>
      </c>
      <c r="G55" s="90">
        <v>696065.21926299995</v>
      </c>
      <c r="H55" s="98">
        <v>-6.1505979999999996</v>
      </c>
      <c r="I55" s="90">
        <v>-42.81217426700001</v>
      </c>
      <c r="J55" s="91">
        <f t="shared" si="0"/>
        <v>5.4999925703613879E-3</v>
      </c>
      <c r="K55" s="91">
        <f>I55/'סכום נכסי הקרן'!$C$42</f>
        <v>-2.1735036898158734E-5</v>
      </c>
    </row>
    <row r="56" spans="2:11">
      <c r="B56" s="86" t="s">
        <v>1960</v>
      </c>
      <c r="C56" s="87" t="s">
        <v>1961</v>
      </c>
      <c r="D56" s="88" t="s">
        <v>482</v>
      </c>
      <c r="E56" s="88" t="s">
        <v>130</v>
      </c>
      <c r="F56" s="97">
        <v>44959</v>
      </c>
      <c r="G56" s="90">
        <v>561858.73659500002</v>
      </c>
      <c r="H56" s="98">
        <v>-6.0531459999999999</v>
      </c>
      <c r="I56" s="90">
        <v>-34.010129143</v>
      </c>
      <c r="J56" s="91">
        <f t="shared" si="0"/>
        <v>4.3692118143066434E-3</v>
      </c>
      <c r="K56" s="91">
        <f>I56/'סכום נכסי הקרן'!$C$42</f>
        <v>-1.7266383324148035E-5</v>
      </c>
    </row>
    <row r="57" spans="2:11">
      <c r="B57" s="86" t="s">
        <v>1960</v>
      </c>
      <c r="C57" s="87" t="s">
        <v>1962</v>
      </c>
      <c r="D57" s="88" t="s">
        <v>482</v>
      </c>
      <c r="E57" s="88" t="s">
        <v>130</v>
      </c>
      <c r="F57" s="97">
        <v>44959</v>
      </c>
      <c r="G57" s="90">
        <v>411718.46470800007</v>
      </c>
      <c r="H57" s="98">
        <v>-6.0531459999999999</v>
      </c>
      <c r="I57" s="90">
        <v>-24.921919414000001</v>
      </c>
      <c r="J57" s="91">
        <f t="shared" si="0"/>
        <v>3.2016680760313604E-3</v>
      </c>
      <c r="K57" s="91">
        <f>I57/'סכום נכסי הקרן'!$C$42</f>
        <v>-1.2652448685694507E-5</v>
      </c>
    </row>
    <row r="58" spans="2:11">
      <c r="B58" s="86" t="s">
        <v>1963</v>
      </c>
      <c r="C58" s="87" t="s">
        <v>1964</v>
      </c>
      <c r="D58" s="88" t="s">
        <v>482</v>
      </c>
      <c r="E58" s="88" t="s">
        <v>130</v>
      </c>
      <c r="F58" s="97">
        <v>44944</v>
      </c>
      <c r="G58" s="90">
        <v>751564.21478299994</v>
      </c>
      <c r="H58" s="98">
        <v>-6.9058479999999998</v>
      </c>
      <c r="I58" s="90">
        <v>-51.901878689999997</v>
      </c>
      <c r="J58" s="91">
        <f t="shared" si="0"/>
        <v>6.6677283289214538E-3</v>
      </c>
      <c r="K58" s="91">
        <f>I58/'סכום נכסי הקרן'!$C$42</f>
        <v>-2.634973036817822E-5</v>
      </c>
    </row>
    <row r="59" spans="2:11">
      <c r="B59" s="86" t="s">
        <v>1963</v>
      </c>
      <c r="C59" s="87" t="s">
        <v>1965</v>
      </c>
      <c r="D59" s="88" t="s">
        <v>482</v>
      </c>
      <c r="E59" s="88" t="s">
        <v>130</v>
      </c>
      <c r="F59" s="97">
        <v>44944</v>
      </c>
      <c r="G59" s="90">
        <v>67439.022104999996</v>
      </c>
      <c r="H59" s="98">
        <v>-6.9058479999999998</v>
      </c>
      <c r="I59" s="90">
        <v>-4.6572360360000005</v>
      </c>
      <c r="J59" s="91">
        <f t="shared" si="0"/>
        <v>5.9830559963321931E-4</v>
      </c>
      <c r="K59" s="91">
        <f>I59/'סכום נכסי הקרן'!$C$42</f>
        <v>-2.3644021547375549E-6</v>
      </c>
    </row>
    <row r="60" spans="2:11">
      <c r="B60" s="86" t="s">
        <v>1966</v>
      </c>
      <c r="C60" s="87" t="s">
        <v>1967</v>
      </c>
      <c r="D60" s="88" t="s">
        <v>482</v>
      </c>
      <c r="E60" s="88" t="s">
        <v>130</v>
      </c>
      <c r="F60" s="97">
        <v>44889</v>
      </c>
      <c r="G60" s="90">
        <v>1406061.180713</v>
      </c>
      <c r="H60" s="98">
        <v>-6.7497509999999998</v>
      </c>
      <c r="I60" s="90">
        <v>-94.905628359000005</v>
      </c>
      <c r="J60" s="91">
        <f t="shared" si="0"/>
        <v>1.2192332199823028E-2</v>
      </c>
      <c r="K60" s="91">
        <f>I60/'סכום נכסי הקרן'!$C$42</f>
        <v>-4.8182026947783666E-5</v>
      </c>
    </row>
    <row r="61" spans="2:11">
      <c r="B61" s="86" t="s">
        <v>1968</v>
      </c>
      <c r="C61" s="87" t="s">
        <v>1969</v>
      </c>
      <c r="D61" s="88" t="s">
        <v>482</v>
      </c>
      <c r="E61" s="88" t="s">
        <v>130</v>
      </c>
      <c r="F61" s="97">
        <v>44907</v>
      </c>
      <c r="G61" s="90">
        <v>282085.79860500002</v>
      </c>
      <c r="H61" s="98">
        <v>-6.3767969999999998</v>
      </c>
      <c r="I61" s="90">
        <v>-17.988037721000001</v>
      </c>
      <c r="J61" s="91">
        <f t="shared" si="0"/>
        <v>2.3108864596288357E-3</v>
      </c>
      <c r="K61" s="91">
        <f>I61/'סכום נכסי הקרן'!$C$42</f>
        <v>-9.1322309666661722E-6</v>
      </c>
    </row>
    <row r="62" spans="2:11">
      <c r="B62" s="86" t="s">
        <v>1970</v>
      </c>
      <c r="C62" s="87" t="s">
        <v>1971</v>
      </c>
      <c r="D62" s="88" t="s">
        <v>482</v>
      </c>
      <c r="E62" s="88" t="s">
        <v>130</v>
      </c>
      <c r="F62" s="97">
        <v>44882</v>
      </c>
      <c r="G62" s="90">
        <v>902860.91552799998</v>
      </c>
      <c r="H62" s="98">
        <v>-6.4340130000000002</v>
      </c>
      <c r="I62" s="90">
        <v>-58.090184452000003</v>
      </c>
      <c r="J62" s="91">
        <f t="shared" si="0"/>
        <v>7.4627273285485188E-3</v>
      </c>
      <c r="K62" s="91">
        <f>I62/'סכום נכסי הקרן'!$C$42</f>
        <v>-2.9491431446832257E-5</v>
      </c>
    </row>
    <row r="63" spans="2:11">
      <c r="B63" s="86" t="s">
        <v>1972</v>
      </c>
      <c r="C63" s="87" t="s">
        <v>1973</v>
      </c>
      <c r="D63" s="88" t="s">
        <v>482</v>
      </c>
      <c r="E63" s="88" t="s">
        <v>130</v>
      </c>
      <c r="F63" s="97">
        <v>44958</v>
      </c>
      <c r="G63" s="90">
        <v>310142.263095</v>
      </c>
      <c r="H63" s="98">
        <v>-5.5955769999999996</v>
      </c>
      <c r="I63" s="90">
        <v>-17.354248138999999</v>
      </c>
      <c r="J63" s="91">
        <f t="shared" si="0"/>
        <v>2.2294648067496133E-3</v>
      </c>
      <c r="K63" s="91">
        <f>I63/'סכום נכסי הקרן'!$C$42</f>
        <v>-8.8104664175328466E-6</v>
      </c>
    </row>
    <row r="64" spans="2:11">
      <c r="B64" s="86" t="s">
        <v>1972</v>
      </c>
      <c r="C64" s="87" t="s">
        <v>1974</v>
      </c>
      <c r="D64" s="88" t="s">
        <v>482</v>
      </c>
      <c r="E64" s="88" t="s">
        <v>130</v>
      </c>
      <c r="F64" s="97">
        <v>44958</v>
      </c>
      <c r="G64" s="90">
        <v>812622.74511600006</v>
      </c>
      <c r="H64" s="98">
        <v>-5.5955769999999996</v>
      </c>
      <c r="I64" s="90">
        <v>-45.470928811</v>
      </c>
      <c r="J64" s="91">
        <f t="shared" si="0"/>
        <v>5.8415573352625285E-3</v>
      </c>
      <c r="K64" s="91">
        <f>I64/'סכום נכסי הקרן'!$C$42</f>
        <v>-2.3084842861214679E-5</v>
      </c>
    </row>
    <row r="65" spans="2:11">
      <c r="B65" s="86" t="s">
        <v>1975</v>
      </c>
      <c r="C65" s="87" t="s">
        <v>1976</v>
      </c>
      <c r="D65" s="88" t="s">
        <v>482</v>
      </c>
      <c r="E65" s="88" t="s">
        <v>130</v>
      </c>
      <c r="F65" s="97">
        <v>44959</v>
      </c>
      <c r="G65" s="90">
        <v>4748520</v>
      </c>
      <c r="H65" s="98">
        <v>-6.407807</v>
      </c>
      <c r="I65" s="90">
        <v>-304.27600000000001</v>
      </c>
      <c r="J65" s="91">
        <f t="shared" si="0"/>
        <v>3.9089716137805271E-2</v>
      </c>
      <c r="K65" s="91">
        <f>I65/'סכום נכסי הקרן'!$C$42</f>
        <v>-1.5447592187164039E-4</v>
      </c>
    </row>
    <row r="66" spans="2:11">
      <c r="B66" s="86" t="s">
        <v>1977</v>
      </c>
      <c r="C66" s="87" t="s">
        <v>1978</v>
      </c>
      <c r="D66" s="88" t="s">
        <v>482</v>
      </c>
      <c r="E66" s="88" t="s">
        <v>130</v>
      </c>
      <c r="F66" s="97">
        <v>44903</v>
      </c>
      <c r="G66" s="90">
        <v>1129141.8801</v>
      </c>
      <c r="H66" s="98">
        <v>-6.2626980000000003</v>
      </c>
      <c r="I66" s="90">
        <v>-70.714742568000005</v>
      </c>
      <c r="J66" s="91">
        <f t="shared" si="0"/>
        <v>9.0845785199657383E-3</v>
      </c>
      <c r="K66" s="91">
        <f>I66/'סכום נכסי הקרן'!$C$42</f>
        <v>-3.5900712011816678E-5</v>
      </c>
    </row>
    <row r="67" spans="2:11">
      <c r="B67" s="86" t="s">
        <v>1979</v>
      </c>
      <c r="C67" s="87" t="s">
        <v>1980</v>
      </c>
      <c r="D67" s="88" t="s">
        <v>482</v>
      </c>
      <c r="E67" s="88" t="s">
        <v>130</v>
      </c>
      <c r="F67" s="97">
        <v>44958</v>
      </c>
      <c r="G67" s="90">
        <v>508113.84604500001</v>
      </c>
      <c r="H67" s="98">
        <v>-5.5488939999999998</v>
      </c>
      <c r="I67" s="90">
        <v>-28.194700168000001</v>
      </c>
      <c r="J67" s="91">
        <f t="shared" si="0"/>
        <v>3.6221155337839675E-3</v>
      </c>
      <c r="K67" s="91">
        <f>I67/'סכום נכסי הקרן'!$C$42</f>
        <v>-1.431398565889618E-5</v>
      </c>
    </row>
    <row r="68" spans="2:11">
      <c r="B68" s="86" t="s">
        <v>1981</v>
      </c>
      <c r="C68" s="87" t="s">
        <v>1982</v>
      </c>
      <c r="D68" s="88" t="s">
        <v>482</v>
      </c>
      <c r="E68" s="88" t="s">
        <v>130</v>
      </c>
      <c r="F68" s="97">
        <v>44958</v>
      </c>
      <c r="G68" s="90">
        <v>417819.43485000002</v>
      </c>
      <c r="H68" s="98">
        <v>-5.5395630000000002</v>
      </c>
      <c r="I68" s="90">
        <v>-23.145369797000001</v>
      </c>
      <c r="J68" s="91">
        <f t="shared" si="0"/>
        <v>2.9734383759128604E-3</v>
      </c>
      <c r="K68" s="91">
        <f>I68/'סכום נכסי הקרן'!$C$42</f>
        <v>-1.175052365763845E-5</v>
      </c>
    </row>
    <row r="69" spans="2:11">
      <c r="B69" s="86" t="s">
        <v>1983</v>
      </c>
      <c r="C69" s="87" t="s">
        <v>1984</v>
      </c>
      <c r="D69" s="88" t="s">
        <v>482</v>
      </c>
      <c r="E69" s="88" t="s">
        <v>130</v>
      </c>
      <c r="F69" s="97">
        <v>44907</v>
      </c>
      <c r="G69" s="90">
        <v>112934.15515199998</v>
      </c>
      <c r="H69" s="98">
        <v>-6.2827580000000003</v>
      </c>
      <c r="I69" s="90">
        <v>-7.0953793850000002</v>
      </c>
      <c r="J69" s="91">
        <f t="shared" si="0"/>
        <v>9.1152889498246768E-4</v>
      </c>
      <c r="K69" s="91">
        <f>I69/'סכום נכסי הקרן'!$C$42</f>
        <v>-3.6022074416875068E-6</v>
      </c>
    </row>
    <row r="70" spans="2:11">
      <c r="B70" s="86" t="s">
        <v>1983</v>
      </c>
      <c r="C70" s="87" t="s">
        <v>1985</v>
      </c>
      <c r="D70" s="88" t="s">
        <v>482</v>
      </c>
      <c r="E70" s="88" t="s">
        <v>130</v>
      </c>
      <c r="F70" s="97">
        <v>44907</v>
      </c>
      <c r="G70" s="90">
        <v>382745.638699</v>
      </c>
      <c r="H70" s="98">
        <v>-6.2827580000000003</v>
      </c>
      <c r="I70" s="90">
        <v>-24.046981281000001</v>
      </c>
      <c r="J70" s="91">
        <f t="shared" si="0"/>
        <v>3.08926656142912E-3</v>
      </c>
      <c r="K70" s="91">
        <f>I70/'סכום נכסי הקרן'!$C$42</f>
        <v>-1.2208256982517698E-5</v>
      </c>
    </row>
    <row r="71" spans="2:11">
      <c r="B71" s="86" t="s">
        <v>1986</v>
      </c>
      <c r="C71" s="87" t="s">
        <v>1987</v>
      </c>
      <c r="D71" s="88" t="s">
        <v>482</v>
      </c>
      <c r="E71" s="88" t="s">
        <v>130</v>
      </c>
      <c r="F71" s="97">
        <v>44963</v>
      </c>
      <c r="G71" s="90">
        <v>508338.47639300005</v>
      </c>
      <c r="H71" s="98">
        <v>-5.4761220000000002</v>
      </c>
      <c r="I71" s="90">
        <v>-27.837234348000006</v>
      </c>
      <c r="J71" s="91">
        <f t="shared" si="0"/>
        <v>3.5761926301281829E-3</v>
      </c>
      <c r="K71" s="91">
        <f>I71/'סכום נכסי הקרן'!$C$42</f>
        <v>-1.4132506140031396E-5</v>
      </c>
    </row>
    <row r="72" spans="2:11">
      <c r="B72" s="86" t="s">
        <v>1988</v>
      </c>
      <c r="C72" s="87" t="s">
        <v>1989</v>
      </c>
      <c r="D72" s="88" t="s">
        <v>482</v>
      </c>
      <c r="E72" s="88" t="s">
        <v>130</v>
      </c>
      <c r="F72" s="97">
        <v>44894</v>
      </c>
      <c r="G72" s="90">
        <v>451922.98060000001</v>
      </c>
      <c r="H72" s="98">
        <v>-6.2759939999999999</v>
      </c>
      <c r="I72" s="90">
        <v>-28.362659639000004</v>
      </c>
      <c r="J72" s="91">
        <f t="shared" si="0"/>
        <v>3.643692943911766E-3</v>
      </c>
      <c r="K72" s="91">
        <f>I72/'סכום נכסי הקרן'!$C$42</f>
        <v>-1.4399255920500114E-5</v>
      </c>
    </row>
    <row r="73" spans="2:11">
      <c r="B73" s="86" t="s">
        <v>1990</v>
      </c>
      <c r="C73" s="87" t="s">
        <v>1991</v>
      </c>
      <c r="D73" s="88" t="s">
        <v>482</v>
      </c>
      <c r="E73" s="88" t="s">
        <v>130</v>
      </c>
      <c r="F73" s="97">
        <v>44903</v>
      </c>
      <c r="G73" s="90">
        <v>564986.92217500007</v>
      </c>
      <c r="H73" s="98">
        <v>-6.1844599999999996</v>
      </c>
      <c r="I73" s="90">
        <v>-34.941389158999996</v>
      </c>
      <c r="J73" s="91">
        <f t="shared" si="0"/>
        <v>4.4888488861622219E-3</v>
      </c>
      <c r="K73" s="91">
        <f>I73/'סכום נכסי הקרן'!$C$42</f>
        <v>-1.7739168721201362E-5</v>
      </c>
    </row>
    <row r="74" spans="2:11">
      <c r="B74" s="86" t="s">
        <v>1992</v>
      </c>
      <c r="C74" s="87" t="s">
        <v>1993</v>
      </c>
      <c r="D74" s="88" t="s">
        <v>482</v>
      </c>
      <c r="E74" s="88" t="s">
        <v>130</v>
      </c>
      <c r="F74" s="97">
        <v>44902</v>
      </c>
      <c r="G74" s="90">
        <v>248630.85218399999</v>
      </c>
      <c r="H74" s="98">
        <v>-6.2131920000000003</v>
      </c>
      <c r="I74" s="90">
        <v>-15.447912194000001</v>
      </c>
      <c r="J74" s="91">
        <f t="shared" si="0"/>
        <v>1.9845617222035276E-3</v>
      </c>
      <c r="K74" s="91">
        <f>I74/'סכום נכסי הקרן'!$C$42</f>
        <v>-7.8426510048781521E-6</v>
      </c>
    </row>
    <row r="75" spans="2:11">
      <c r="B75" s="86" t="s">
        <v>1992</v>
      </c>
      <c r="C75" s="87" t="s">
        <v>1994</v>
      </c>
      <c r="D75" s="88" t="s">
        <v>482</v>
      </c>
      <c r="E75" s="88" t="s">
        <v>130</v>
      </c>
      <c r="F75" s="97">
        <v>44902</v>
      </c>
      <c r="G75" s="90">
        <v>414071.69903999998</v>
      </c>
      <c r="H75" s="98">
        <v>-6.2131920000000003</v>
      </c>
      <c r="I75" s="90">
        <v>-25.727069639999996</v>
      </c>
      <c r="J75" s="91">
        <f t="shared" si="0"/>
        <v>3.3051040807856938E-3</v>
      </c>
      <c r="K75" s="91">
        <f>I75/'סכום נכסי הקרן'!$C$42</f>
        <v>-1.3061210216037055E-5</v>
      </c>
    </row>
    <row r="76" spans="2:11">
      <c r="B76" s="86" t="s">
        <v>1995</v>
      </c>
      <c r="C76" s="87" t="s">
        <v>1996</v>
      </c>
      <c r="D76" s="88" t="s">
        <v>482</v>
      </c>
      <c r="E76" s="88" t="s">
        <v>130</v>
      </c>
      <c r="F76" s="97">
        <v>44963</v>
      </c>
      <c r="G76" s="90">
        <v>452189.20915999991</v>
      </c>
      <c r="H76" s="98">
        <v>-5.3984969999999999</v>
      </c>
      <c r="I76" s="90">
        <v>-24.411422609000002</v>
      </c>
      <c r="J76" s="91">
        <f t="shared" ref="J76:J139" si="1">IFERROR(I76/$I$11,0)</f>
        <v>3.1360855943479335E-3</v>
      </c>
      <c r="K76" s="91">
        <f>I76/'סכום נכסי הקרן'!$C$42</f>
        <v>-1.2393277852093099E-5</v>
      </c>
    </row>
    <row r="77" spans="2:11">
      <c r="B77" s="86" t="s">
        <v>1997</v>
      </c>
      <c r="C77" s="87" t="s">
        <v>1998</v>
      </c>
      <c r="D77" s="88" t="s">
        <v>482</v>
      </c>
      <c r="E77" s="88" t="s">
        <v>130</v>
      </c>
      <c r="F77" s="97">
        <v>44894</v>
      </c>
      <c r="G77" s="90">
        <v>84274.678320000006</v>
      </c>
      <c r="H77" s="98">
        <v>-6.2134239999999998</v>
      </c>
      <c r="I77" s="90">
        <v>-5.2363427590000002</v>
      </c>
      <c r="J77" s="91">
        <f t="shared" si="1"/>
        <v>6.7270225732414676E-4</v>
      </c>
      <c r="K77" s="91">
        <f>I77/'סכום נכסי הקרן'!$C$42</f>
        <v>-2.6584051155280529E-6</v>
      </c>
    </row>
    <row r="78" spans="2:11">
      <c r="B78" s="86" t="s">
        <v>1999</v>
      </c>
      <c r="C78" s="87" t="s">
        <v>2000</v>
      </c>
      <c r="D78" s="88" t="s">
        <v>482</v>
      </c>
      <c r="E78" s="88" t="s">
        <v>130</v>
      </c>
      <c r="F78" s="97">
        <v>44902</v>
      </c>
      <c r="G78" s="90">
        <v>565236.51144999999</v>
      </c>
      <c r="H78" s="98">
        <v>-6.1819249999999997</v>
      </c>
      <c r="I78" s="90">
        <v>-34.942498499999999</v>
      </c>
      <c r="J78" s="91">
        <f t="shared" si="1"/>
        <v>4.4889914009343043E-3</v>
      </c>
      <c r="K78" s="91">
        <f>I78/'סכום נכסי הקרן'!$C$42</f>
        <v>-1.7739731915385738E-5</v>
      </c>
    </row>
    <row r="79" spans="2:11">
      <c r="B79" s="86" t="s">
        <v>2001</v>
      </c>
      <c r="C79" s="87" t="s">
        <v>2002</v>
      </c>
      <c r="D79" s="88" t="s">
        <v>482</v>
      </c>
      <c r="E79" s="88" t="s">
        <v>130</v>
      </c>
      <c r="F79" s="97">
        <v>44894</v>
      </c>
      <c r="G79" s="90">
        <v>1413507.2607499999</v>
      </c>
      <c r="H79" s="98">
        <v>-6.1821659999999996</v>
      </c>
      <c r="I79" s="90">
        <v>-87.385364999000032</v>
      </c>
      <c r="J79" s="91">
        <f t="shared" si="1"/>
        <v>1.1226219328535327E-2</v>
      </c>
      <c r="K79" s="91">
        <f>I79/'סכום נכסי הקרן'!$C$42</f>
        <v>-4.4364112898520777E-5</v>
      </c>
    </row>
    <row r="80" spans="2:11">
      <c r="B80" s="86" t="s">
        <v>2003</v>
      </c>
      <c r="C80" s="87" t="s">
        <v>2004</v>
      </c>
      <c r="D80" s="88" t="s">
        <v>482</v>
      </c>
      <c r="E80" s="88" t="s">
        <v>130</v>
      </c>
      <c r="F80" s="97">
        <v>44902</v>
      </c>
      <c r="G80" s="90">
        <v>3398200</v>
      </c>
      <c r="H80" s="98">
        <v>-6.2074040000000004</v>
      </c>
      <c r="I80" s="90">
        <v>-210.94</v>
      </c>
      <c r="J80" s="91">
        <f t="shared" si="1"/>
        <v>2.7099030886789111E-2</v>
      </c>
      <c r="K80" s="91">
        <f>I80/'סכום נכסי הקרן'!$C$42</f>
        <v>-1.0709076943171273E-4</v>
      </c>
    </row>
    <row r="81" spans="2:11">
      <c r="B81" s="86" t="s">
        <v>2005</v>
      </c>
      <c r="C81" s="87" t="s">
        <v>2006</v>
      </c>
      <c r="D81" s="88" t="s">
        <v>482</v>
      </c>
      <c r="E81" s="88" t="s">
        <v>130</v>
      </c>
      <c r="F81" s="97">
        <v>44882</v>
      </c>
      <c r="G81" s="90">
        <v>452588.55200000003</v>
      </c>
      <c r="H81" s="98">
        <v>-6.1616669999999996</v>
      </c>
      <c r="I81" s="90">
        <v>-27.886997990000001</v>
      </c>
      <c r="J81" s="91">
        <f t="shared" si="1"/>
        <v>3.5825856635575797E-3</v>
      </c>
      <c r="K81" s="91">
        <f>I81/'סכום נכסי הקרן'!$C$42</f>
        <v>-1.4157770322791915E-5</v>
      </c>
    </row>
    <row r="82" spans="2:11">
      <c r="B82" s="86" t="s">
        <v>2007</v>
      </c>
      <c r="C82" s="87" t="s">
        <v>2008</v>
      </c>
      <c r="D82" s="88" t="s">
        <v>482</v>
      </c>
      <c r="E82" s="88" t="s">
        <v>130</v>
      </c>
      <c r="F82" s="97">
        <v>44882</v>
      </c>
      <c r="G82" s="90">
        <v>678882.82799999998</v>
      </c>
      <c r="H82" s="98">
        <v>-6.1616669999999996</v>
      </c>
      <c r="I82" s="90">
        <v>-41.830496984999996</v>
      </c>
      <c r="J82" s="91">
        <f t="shared" si="1"/>
        <v>5.3738784953363686E-3</v>
      </c>
      <c r="K82" s="91">
        <f>I82/'סכום נכסי הקרן'!$C$42</f>
        <v>-2.1236655484187868E-5</v>
      </c>
    </row>
    <row r="83" spans="2:11">
      <c r="B83" s="86" t="s">
        <v>2009</v>
      </c>
      <c r="C83" s="87" t="s">
        <v>2010</v>
      </c>
      <c r="D83" s="88" t="s">
        <v>482</v>
      </c>
      <c r="E83" s="88" t="s">
        <v>130</v>
      </c>
      <c r="F83" s="97">
        <v>44963</v>
      </c>
      <c r="G83" s="90">
        <v>701512.25560000003</v>
      </c>
      <c r="H83" s="98">
        <v>-5.3054990000000002</v>
      </c>
      <c r="I83" s="90">
        <v>-37.218723636</v>
      </c>
      <c r="J83" s="91">
        <f t="shared" si="1"/>
        <v>4.7814133942297903E-3</v>
      </c>
      <c r="K83" s="91">
        <f>I83/'סכום נכסי הקרן'!$C$42</f>
        <v>-1.8895333988079609E-5</v>
      </c>
    </row>
    <row r="84" spans="2:11">
      <c r="B84" s="86" t="s">
        <v>2011</v>
      </c>
      <c r="C84" s="87" t="s">
        <v>2012</v>
      </c>
      <c r="D84" s="88" t="s">
        <v>482</v>
      </c>
      <c r="E84" s="88" t="s">
        <v>130</v>
      </c>
      <c r="F84" s="97">
        <v>44943</v>
      </c>
      <c r="G84" s="90">
        <v>680080.85652000015</v>
      </c>
      <c r="H84" s="98">
        <v>-6.0165389999999999</v>
      </c>
      <c r="I84" s="90">
        <v>-40.917332892000005</v>
      </c>
      <c r="J84" s="91">
        <f t="shared" si="1"/>
        <v>5.2565661697418229E-3</v>
      </c>
      <c r="K84" s="91">
        <f>I84/'סכום נכסי הקרן'!$C$42</f>
        <v>-2.0773057089683359E-5</v>
      </c>
    </row>
    <row r="85" spans="2:11">
      <c r="B85" s="86" t="s">
        <v>2011</v>
      </c>
      <c r="C85" s="87" t="s">
        <v>2013</v>
      </c>
      <c r="D85" s="88" t="s">
        <v>482</v>
      </c>
      <c r="E85" s="88" t="s">
        <v>130</v>
      </c>
      <c r="F85" s="97">
        <v>44943</v>
      </c>
      <c r="G85" s="90">
        <v>95060.199779999995</v>
      </c>
      <c r="H85" s="98">
        <v>-6.0165389999999999</v>
      </c>
      <c r="I85" s="90">
        <v>-5.7193344059999998</v>
      </c>
      <c r="J85" s="91">
        <f t="shared" si="1"/>
        <v>7.3475120754749998E-4</v>
      </c>
      <c r="K85" s="91">
        <f>I85/'סכום נכסי הקרן'!$C$42</f>
        <v>-2.903612032690849E-6</v>
      </c>
    </row>
    <row r="86" spans="2:11">
      <c r="B86" s="86" t="s">
        <v>2014</v>
      </c>
      <c r="C86" s="87" t="s">
        <v>2015</v>
      </c>
      <c r="D86" s="88" t="s">
        <v>482</v>
      </c>
      <c r="E86" s="88" t="s">
        <v>130</v>
      </c>
      <c r="F86" s="97">
        <v>44943</v>
      </c>
      <c r="G86" s="90">
        <v>340040.42826000007</v>
      </c>
      <c r="H86" s="98">
        <v>-6.0165389999999999</v>
      </c>
      <c r="I86" s="90">
        <v>-20.458666446000002</v>
      </c>
      <c r="J86" s="91">
        <f t="shared" si="1"/>
        <v>2.6282830848709114E-3</v>
      </c>
      <c r="K86" s="91">
        <f>I86/'סכום נכסי הקרן'!$C$42</f>
        <v>-1.0386528544841679E-5</v>
      </c>
    </row>
    <row r="87" spans="2:11">
      <c r="B87" s="86" t="s">
        <v>2016</v>
      </c>
      <c r="C87" s="87" t="s">
        <v>2017</v>
      </c>
      <c r="D87" s="88" t="s">
        <v>482</v>
      </c>
      <c r="E87" s="88" t="s">
        <v>130</v>
      </c>
      <c r="F87" s="97">
        <v>44943</v>
      </c>
      <c r="G87" s="90">
        <v>340040.42826000007</v>
      </c>
      <c r="H87" s="98">
        <v>-6.0165389999999999</v>
      </c>
      <c r="I87" s="90">
        <v>-20.458666446000002</v>
      </c>
      <c r="J87" s="91">
        <f t="shared" si="1"/>
        <v>2.6282830848709114E-3</v>
      </c>
      <c r="K87" s="91">
        <f>I87/'סכום נכסי הקרן'!$C$42</f>
        <v>-1.0386528544841679E-5</v>
      </c>
    </row>
    <row r="88" spans="2:11">
      <c r="B88" s="86" t="s">
        <v>2018</v>
      </c>
      <c r="C88" s="87" t="s">
        <v>2019</v>
      </c>
      <c r="D88" s="88" t="s">
        <v>482</v>
      </c>
      <c r="E88" s="88" t="s">
        <v>130</v>
      </c>
      <c r="F88" s="97">
        <v>44825</v>
      </c>
      <c r="G88" s="90">
        <v>113479.92369999998</v>
      </c>
      <c r="H88" s="98">
        <v>-5.9976539999999998</v>
      </c>
      <c r="I88" s="90">
        <v>-6.8061331369999998</v>
      </c>
      <c r="J88" s="91">
        <f t="shared" si="1"/>
        <v>8.7437002038097021E-4</v>
      </c>
      <c r="K88" s="91">
        <f>I88/'סכום נכסי הקרן'!$C$42</f>
        <v>-3.455361877766221E-6</v>
      </c>
    </row>
    <row r="89" spans="2:11">
      <c r="B89" s="86" t="s">
        <v>2020</v>
      </c>
      <c r="C89" s="87" t="s">
        <v>2021</v>
      </c>
      <c r="D89" s="88" t="s">
        <v>482</v>
      </c>
      <c r="E89" s="88" t="s">
        <v>130</v>
      </c>
      <c r="F89" s="97">
        <v>44943</v>
      </c>
      <c r="G89" s="90">
        <v>1191539.19885</v>
      </c>
      <c r="H89" s="98">
        <v>-5.8921799999999998</v>
      </c>
      <c r="I89" s="90">
        <v>-70.207632637000003</v>
      </c>
      <c r="J89" s="91">
        <f t="shared" si="1"/>
        <v>9.019431143066305E-3</v>
      </c>
      <c r="K89" s="91">
        <f>I89/'סכום נכסי הקרן'!$C$42</f>
        <v>-3.5643260638453383E-5</v>
      </c>
    </row>
    <row r="90" spans="2:11">
      <c r="B90" s="86" t="s">
        <v>2022</v>
      </c>
      <c r="C90" s="87" t="s">
        <v>2023</v>
      </c>
      <c r="D90" s="88" t="s">
        <v>482</v>
      </c>
      <c r="E90" s="88" t="s">
        <v>130</v>
      </c>
      <c r="F90" s="97">
        <v>44825</v>
      </c>
      <c r="G90" s="90">
        <v>416242.03951199999</v>
      </c>
      <c r="H90" s="98">
        <v>-5.8796650000000001</v>
      </c>
      <c r="I90" s="90">
        <v>-24.473637052999997</v>
      </c>
      <c r="J90" s="91">
        <f t="shared" si="1"/>
        <v>3.1440781568754781E-3</v>
      </c>
      <c r="K90" s="91">
        <f>I90/'סכום נכסי הקרן'!$C$42</f>
        <v>-1.2424863102295648E-5</v>
      </c>
    </row>
    <row r="91" spans="2:11">
      <c r="B91" s="86" t="s">
        <v>2022</v>
      </c>
      <c r="C91" s="87" t="s">
        <v>2024</v>
      </c>
      <c r="D91" s="88" t="s">
        <v>482</v>
      </c>
      <c r="E91" s="88" t="s">
        <v>130</v>
      </c>
      <c r="F91" s="97">
        <v>44825</v>
      </c>
      <c r="G91" s="90">
        <v>227212.764532</v>
      </c>
      <c r="H91" s="98">
        <v>-5.8796650000000001</v>
      </c>
      <c r="I91" s="90">
        <v>-13.359349141000003</v>
      </c>
      <c r="J91" s="91">
        <f t="shared" si="1"/>
        <v>1.7162482933505197E-3</v>
      </c>
      <c r="K91" s="91">
        <f>I91/'סכום נכסי הקרן'!$C$42</f>
        <v>-6.7823218859229203E-6</v>
      </c>
    </row>
    <row r="92" spans="2:11">
      <c r="B92" s="86" t="s">
        <v>2022</v>
      </c>
      <c r="C92" s="87" t="s">
        <v>2025</v>
      </c>
      <c r="D92" s="88" t="s">
        <v>482</v>
      </c>
      <c r="E92" s="88" t="s">
        <v>130</v>
      </c>
      <c r="F92" s="97">
        <v>44825</v>
      </c>
      <c r="G92" s="90">
        <v>52932.163829999998</v>
      </c>
      <c r="H92" s="98">
        <v>-5.8796650000000001</v>
      </c>
      <c r="I92" s="90">
        <v>-3.1122338519999992</v>
      </c>
      <c r="J92" s="91">
        <f t="shared" si="1"/>
        <v>3.9982232522166788E-4</v>
      </c>
      <c r="K92" s="91">
        <f>I92/'סכום נכסי הקרן'!$C$42</f>
        <v>-1.5800299509912917E-6</v>
      </c>
    </row>
    <row r="93" spans="2:11">
      <c r="B93" s="86" t="s">
        <v>2026</v>
      </c>
      <c r="C93" s="87" t="s">
        <v>2027</v>
      </c>
      <c r="D93" s="88" t="s">
        <v>482</v>
      </c>
      <c r="E93" s="88" t="s">
        <v>130</v>
      </c>
      <c r="F93" s="97">
        <v>44886</v>
      </c>
      <c r="G93" s="90">
        <v>1375039.8961150004</v>
      </c>
      <c r="H93" s="98">
        <v>-5.696332</v>
      </c>
      <c r="I93" s="90">
        <v>-78.326832718999995</v>
      </c>
      <c r="J93" s="91">
        <f t="shared" si="1"/>
        <v>1.0062488191507275E-2</v>
      </c>
      <c r="K93" s="91">
        <f>I93/'סכום נכסי הקרן'!$C$42</f>
        <v>-3.9765245012926712E-5</v>
      </c>
    </row>
    <row r="94" spans="2:11">
      <c r="B94" s="86" t="s">
        <v>2028</v>
      </c>
      <c r="C94" s="87" t="s">
        <v>2029</v>
      </c>
      <c r="D94" s="88" t="s">
        <v>482</v>
      </c>
      <c r="E94" s="88" t="s">
        <v>130</v>
      </c>
      <c r="F94" s="97">
        <v>44825</v>
      </c>
      <c r="G94" s="90">
        <v>364542.51763700001</v>
      </c>
      <c r="H94" s="98">
        <v>-5.7836049999999997</v>
      </c>
      <c r="I94" s="90">
        <v>-21.083699358000001</v>
      </c>
      <c r="J94" s="91">
        <f t="shared" si="1"/>
        <v>2.7085797862435655E-3</v>
      </c>
      <c r="K94" s="91">
        <f>I94/'סכום נכסי הקרן'!$C$42</f>
        <v>-1.0703847476605327E-5</v>
      </c>
    </row>
    <row r="95" spans="2:11">
      <c r="B95" s="86" t="s">
        <v>2028</v>
      </c>
      <c r="C95" s="87" t="s">
        <v>2030</v>
      </c>
      <c r="D95" s="88" t="s">
        <v>482</v>
      </c>
      <c r="E95" s="88" t="s">
        <v>130</v>
      </c>
      <c r="F95" s="97">
        <v>44825</v>
      </c>
      <c r="G95" s="90">
        <v>966531.13958100008</v>
      </c>
      <c r="H95" s="98">
        <v>-5.7836049999999997</v>
      </c>
      <c r="I95" s="90">
        <v>-55.90034352899999</v>
      </c>
      <c r="J95" s="91">
        <f t="shared" si="1"/>
        <v>7.1814029386294328E-3</v>
      </c>
      <c r="K95" s="91">
        <f>I95/'סכום נכסי הקרן'!$C$42</f>
        <v>-2.8379685218629339E-5</v>
      </c>
    </row>
    <row r="96" spans="2:11">
      <c r="B96" s="86" t="s">
        <v>2031</v>
      </c>
      <c r="C96" s="87" t="s">
        <v>2032</v>
      </c>
      <c r="D96" s="88" t="s">
        <v>482</v>
      </c>
      <c r="E96" s="88" t="s">
        <v>130</v>
      </c>
      <c r="F96" s="97">
        <v>44887</v>
      </c>
      <c r="G96" s="90">
        <v>738765.07484000002</v>
      </c>
      <c r="H96" s="98">
        <v>-5.5612750000000002</v>
      </c>
      <c r="I96" s="90">
        <v>-41.084759089999999</v>
      </c>
      <c r="J96" s="91">
        <f t="shared" si="1"/>
        <v>5.2780750713766929E-3</v>
      </c>
      <c r="K96" s="91">
        <f>I96/'סכום נכסי הקרן'!$C$42</f>
        <v>-2.0858056617354003E-5</v>
      </c>
    </row>
    <row r="97" spans="2:11">
      <c r="B97" s="86" t="s">
        <v>2031</v>
      </c>
      <c r="C97" s="87" t="s">
        <v>2033</v>
      </c>
      <c r="D97" s="88" t="s">
        <v>482</v>
      </c>
      <c r="E97" s="88" t="s">
        <v>130</v>
      </c>
      <c r="F97" s="97">
        <v>44887</v>
      </c>
      <c r="G97" s="90">
        <v>227558.86166000002</v>
      </c>
      <c r="H97" s="98">
        <v>-5.5612750000000002</v>
      </c>
      <c r="I97" s="90">
        <v>-12.655174598999999</v>
      </c>
      <c r="J97" s="91">
        <f t="shared" si="1"/>
        <v>1.6257844284441544E-3</v>
      </c>
      <c r="K97" s="91">
        <f>I97/'סכום נכסי הקרן'!$C$42</f>
        <v>-6.4248240499648071E-6</v>
      </c>
    </row>
    <row r="98" spans="2:11">
      <c r="B98" s="86" t="s">
        <v>2034</v>
      </c>
      <c r="C98" s="87" t="s">
        <v>2035</v>
      </c>
      <c r="D98" s="88" t="s">
        <v>482</v>
      </c>
      <c r="E98" s="88" t="s">
        <v>130</v>
      </c>
      <c r="F98" s="97">
        <v>44886</v>
      </c>
      <c r="G98" s="90">
        <v>260623.75049999999</v>
      </c>
      <c r="H98" s="98">
        <v>-5.5356240000000003</v>
      </c>
      <c r="I98" s="90">
        <v>-14.427150303000001</v>
      </c>
      <c r="J98" s="91">
        <f t="shared" si="1"/>
        <v>1.8534265273032421E-3</v>
      </c>
      <c r="K98" s="91">
        <f>I98/'סכום נכסי הקרן'!$C$42</f>
        <v>-7.3244269776013913E-6</v>
      </c>
    </row>
    <row r="99" spans="2:11">
      <c r="B99" s="86" t="s">
        <v>2036</v>
      </c>
      <c r="C99" s="87" t="s">
        <v>2037</v>
      </c>
      <c r="D99" s="88" t="s">
        <v>482</v>
      </c>
      <c r="E99" s="88" t="s">
        <v>130</v>
      </c>
      <c r="F99" s="97">
        <v>44887</v>
      </c>
      <c r="G99" s="90">
        <v>5474400</v>
      </c>
      <c r="H99" s="98">
        <v>-5.4841439999999997</v>
      </c>
      <c r="I99" s="90">
        <v>-300.22399999999999</v>
      </c>
      <c r="J99" s="91">
        <f t="shared" si="1"/>
        <v>3.8569163975326511E-2</v>
      </c>
      <c r="K99" s="91">
        <f>I99/'סכום נכסי הקרן'!$C$42</f>
        <v>-1.5241878810024899E-4</v>
      </c>
    </row>
    <row r="100" spans="2:11">
      <c r="B100" s="86" t="s">
        <v>2038</v>
      </c>
      <c r="C100" s="87" t="s">
        <v>2039</v>
      </c>
      <c r="D100" s="88" t="s">
        <v>482</v>
      </c>
      <c r="E100" s="88" t="s">
        <v>130</v>
      </c>
      <c r="F100" s="97">
        <v>44887</v>
      </c>
      <c r="G100" s="90">
        <v>569313.13627500006</v>
      </c>
      <c r="H100" s="98">
        <v>-5.5941349999999996</v>
      </c>
      <c r="I100" s="90">
        <v>-31.848146077000003</v>
      </c>
      <c r="J100" s="91">
        <f t="shared" si="1"/>
        <v>4.0914662663676616E-3</v>
      </c>
      <c r="K100" s="91">
        <f>I100/'סכום נכסי הקרן'!$C$42</f>
        <v>-1.6168780071866472E-5</v>
      </c>
    </row>
    <row r="101" spans="2:11">
      <c r="B101" s="86" t="s">
        <v>2040</v>
      </c>
      <c r="C101" s="87" t="s">
        <v>2041</v>
      </c>
      <c r="D101" s="88" t="s">
        <v>482</v>
      </c>
      <c r="E101" s="88" t="s">
        <v>130</v>
      </c>
      <c r="F101" s="97">
        <v>44886</v>
      </c>
      <c r="G101" s="90">
        <v>647175.70774499991</v>
      </c>
      <c r="H101" s="98">
        <v>-5.44313</v>
      </c>
      <c r="I101" s="90">
        <v>-35.226613823999998</v>
      </c>
      <c r="J101" s="91">
        <f t="shared" si="1"/>
        <v>4.5254911162110941E-3</v>
      </c>
      <c r="K101" s="91">
        <f>I101/'סכום נכסי הקרן'!$C$42</f>
        <v>-1.7883972593561997E-5</v>
      </c>
    </row>
    <row r="102" spans="2:11">
      <c r="B102" s="86" t="s">
        <v>2042</v>
      </c>
      <c r="C102" s="87" t="s">
        <v>2043</v>
      </c>
      <c r="D102" s="88" t="s">
        <v>482</v>
      </c>
      <c r="E102" s="88" t="s">
        <v>130</v>
      </c>
      <c r="F102" s="97">
        <v>44964</v>
      </c>
      <c r="G102" s="90">
        <v>554900.29820700001</v>
      </c>
      <c r="H102" s="98">
        <v>-4.55396</v>
      </c>
      <c r="I102" s="90">
        <v>-25.269937561999996</v>
      </c>
      <c r="J102" s="91">
        <f t="shared" si="1"/>
        <v>3.2463772565652325E-3</v>
      </c>
      <c r="K102" s="91">
        <f>I102/'סכום נכסי הקרן'!$C$42</f>
        <v>-1.2829131776836629E-5</v>
      </c>
    </row>
    <row r="103" spans="2:11">
      <c r="B103" s="86" t="s">
        <v>2044</v>
      </c>
      <c r="C103" s="87" t="s">
        <v>2045</v>
      </c>
      <c r="D103" s="88" t="s">
        <v>482</v>
      </c>
      <c r="E103" s="88" t="s">
        <v>130</v>
      </c>
      <c r="F103" s="97">
        <v>44964</v>
      </c>
      <c r="G103" s="90">
        <v>93444.418267000001</v>
      </c>
      <c r="H103" s="98">
        <v>-4.5509069999999996</v>
      </c>
      <c r="I103" s="90">
        <v>-4.2525682070000004</v>
      </c>
      <c r="J103" s="91">
        <f t="shared" si="1"/>
        <v>5.463187503065819E-4</v>
      </c>
      <c r="K103" s="91">
        <f>I103/'סכום נכסי הקרן'!$C$42</f>
        <v>-2.1589589520644213E-6</v>
      </c>
    </row>
    <row r="104" spans="2:11">
      <c r="B104" s="86" t="s">
        <v>2046</v>
      </c>
      <c r="C104" s="87" t="s">
        <v>2047</v>
      </c>
      <c r="D104" s="88" t="s">
        <v>482</v>
      </c>
      <c r="E104" s="88" t="s">
        <v>130</v>
      </c>
      <c r="F104" s="97">
        <v>44964</v>
      </c>
      <c r="G104" s="90">
        <v>227978.171642</v>
      </c>
      <c r="H104" s="98">
        <v>-4.5173310000000004</v>
      </c>
      <c r="I104" s="90">
        <v>-10.29852897</v>
      </c>
      <c r="J104" s="91">
        <f t="shared" si="1"/>
        <v>1.3230309786978402E-3</v>
      </c>
      <c r="K104" s="91">
        <f>I104/'סכום נכסי הקרן'!$C$42</f>
        <v>-5.2283938153602159E-6</v>
      </c>
    </row>
    <row r="105" spans="2:11">
      <c r="B105" s="86" t="s">
        <v>2046</v>
      </c>
      <c r="C105" s="87" t="s">
        <v>2048</v>
      </c>
      <c r="D105" s="88" t="s">
        <v>482</v>
      </c>
      <c r="E105" s="88" t="s">
        <v>130</v>
      </c>
      <c r="F105" s="97">
        <v>44964</v>
      </c>
      <c r="G105" s="90">
        <v>208822.11288599999</v>
      </c>
      <c r="H105" s="98">
        <v>-4.5173310000000004</v>
      </c>
      <c r="I105" s="90">
        <v>-9.4331863610000006</v>
      </c>
      <c r="J105" s="91">
        <f t="shared" si="1"/>
        <v>1.2118621814619171E-3</v>
      </c>
      <c r="K105" s="91">
        <f>I105/'סכום נכסי הקרן'!$C$42</f>
        <v>-4.7890736019352818E-6</v>
      </c>
    </row>
    <row r="106" spans="2:11">
      <c r="B106" s="86" t="s">
        <v>2049</v>
      </c>
      <c r="C106" s="87" t="s">
        <v>2050</v>
      </c>
      <c r="D106" s="88" t="s">
        <v>482</v>
      </c>
      <c r="E106" s="88" t="s">
        <v>130</v>
      </c>
      <c r="F106" s="97">
        <v>44964</v>
      </c>
      <c r="G106" s="90">
        <v>399381.11035600002</v>
      </c>
      <c r="H106" s="98">
        <v>-4.4127720000000004</v>
      </c>
      <c r="I106" s="90">
        <v>-17.623779079999998</v>
      </c>
      <c r="J106" s="91">
        <f t="shared" si="1"/>
        <v>2.264090896135715E-3</v>
      </c>
      <c r="K106" s="91">
        <f>I106/'סכום נכסי הקרן'!$C$42</f>
        <v>-8.947302844276677E-6</v>
      </c>
    </row>
    <row r="107" spans="2:11">
      <c r="B107" s="86" t="s">
        <v>2051</v>
      </c>
      <c r="C107" s="87" t="s">
        <v>2052</v>
      </c>
      <c r="D107" s="88" t="s">
        <v>482</v>
      </c>
      <c r="E107" s="88" t="s">
        <v>130</v>
      </c>
      <c r="F107" s="97">
        <v>44937</v>
      </c>
      <c r="G107" s="90">
        <v>324118.40223000001</v>
      </c>
      <c r="H107" s="98">
        <v>-5.1493679999999999</v>
      </c>
      <c r="I107" s="90">
        <v>-16.690050278999998</v>
      </c>
      <c r="J107" s="91">
        <f t="shared" si="1"/>
        <v>2.1441366645144786E-3</v>
      </c>
      <c r="K107" s="91">
        <f>I107/'סכום נכסי הקרן'!$C$42</f>
        <v>-8.4732640856740374E-6</v>
      </c>
    </row>
    <row r="108" spans="2:11">
      <c r="B108" s="86" t="s">
        <v>2053</v>
      </c>
      <c r="C108" s="87" t="s">
        <v>2054</v>
      </c>
      <c r="D108" s="88" t="s">
        <v>482</v>
      </c>
      <c r="E108" s="88" t="s">
        <v>130</v>
      </c>
      <c r="F108" s="97">
        <v>44956</v>
      </c>
      <c r="G108" s="90">
        <v>513654.72794999997</v>
      </c>
      <c r="H108" s="98">
        <v>-4.4206649999999996</v>
      </c>
      <c r="I108" s="90">
        <v>-22.706952458</v>
      </c>
      <c r="J108" s="91">
        <f t="shared" si="1"/>
        <v>2.9171157959808187E-3</v>
      </c>
      <c r="K108" s="91">
        <f>I108/'סכום נכסי הקרן'!$C$42</f>
        <v>-1.1527946383694608E-5</v>
      </c>
    </row>
    <row r="109" spans="2:11">
      <c r="B109" s="86" t="s">
        <v>2055</v>
      </c>
      <c r="C109" s="87" t="s">
        <v>2056</v>
      </c>
      <c r="D109" s="88" t="s">
        <v>482</v>
      </c>
      <c r="E109" s="88" t="s">
        <v>130</v>
      </c>
      <c r="F109" s="97">
        <v>44956</v>
      </c>
      <c r="G109" s="90">
        <v>228290.9902</v>
      </c>
      <c r="H109" s="98">
        <v>-4.4206649999999996</v>
      </c>
      <c r="I109" s="90">
        <v>-10.091978869999998</v>
      </c>
      <c r="J109" s="91">
        <f t="shared" si="1"/>
        <v>1.2964959092962598E-3</v>
      </c>
      <c r="K109" s="91">
        <f>I109/'סכום נכסי הקרן'!$C$42</f>
        <v>-5.1235317259736728E-6</v>
      </c>
    </row>
    <row r="110" spans="2:11">
      <c r="B110" s="86" t="s">
        <v>2057</v>
      </c>
      <c r="C110" s="87" t="s">
        <v>2058</v>
      </c>
      <c r="D110" s="88" t="s">
        <v>482</v>
      </c>
      <c r="E110" s="88" t="s">
        <v>130</v>
      </c>
      <c r="F110" s="97">
        <v>44957</v>
      </c>
      <c r="G110" s="90">
        <v>1770286.80972</v>
      </c>
      <c r="H110" s="98">
        <v>-4.3546440000000004</v>
      </c>
      <c r="I110" s="90">
        <v>-77.089691927999993</v>
      </c>
      <c r="J110" s="91">
        <f t="shared" si="1"/>
        <v>9.9035552413479135E-3</v>
      </c>
      <c r="K110" s="91">
        <f>I110/'סכום נכסי הקרן'!$C$42</f>
        <v>-3.9137168976122186E-5</v>
      </c>
    </row>
    <row r="111" spans="2:11">
      <c r="B111" s="86" t="s">
        <v>2059</v>
      </c>
      <c r="C111" s="87" t="s">
        <v>2060</v>
      </c>
      <c r="D111" s="88" t="s">
        <v>482</v>
      </c>
      <c r="E111" s="88" t="s">
        <v>130</v>
      </c>
      <c r="F111" s="97">
        <v>44964</v>
      </c>
      <c r="G111" s="90">
        <v>106428.72240000003</v>
      </c>
      <c r="H111" s="98">
        <v>-4.31846</v>
      </c>
      <c r="I111" s="90">
        <v>-4.5960818919999999</v>
      </c>
      <c r="J111" s="91">
        <f t="shared" si="1"/>
        <v>5.9044925168066811E-4</v>
      </c>
      <c r="K111" s="91">
        <f>I111/'סכום נכסי הקרן'!$C$42</f>
        <v>-2.3333552014100787E-6</v>
      </c>
    </row>
    <row r="112" spans="2:11">
      <c r="B112" s="86" t="s">
        <v>2061</v>
      </c>
      <c r="C112" s="87" t="s">
        <v>2062</v>
      </c>
      <c r="D112" s="88" t="s">
        <v>482</v>
      </c>
      <c r="E112" s="88" t="s">
        <v>130</v>
      </c>
      <c r="F112" s="97">
        <v>44937</v>
      </c>
      <c r="G112" s="90">
        <v>313937.31068999995</v>
      </c>
      <c r="H112" s="98">
        <v>-5.0574810000000001</v>
      </c>
      <c r="I112" s="90">
        <v>-15.877320779</v>
      </c>
      <c r="J112" s="91">
        <f t="shared" si="1"/>
        <v>2.0397269659124845E-3</v>
      </c>
      <c r="K112" s="91">
        <f>I112/'סכום נכסי הקרן'!$C$42</f>
        <v>-8.0606546825506327E-6</v>
      </c>
    </row>
    <row r="113" spans="2:11">
      <c r="B113" s="86" t="s">
        <v>2063</v>
      </c>
      <c r="C113" s="87" t="s">
        <v>2064</v>
      </c>
      <c r="D113" s="88" t="s">
        <v>482</v>
      </c>
      <c r="E113" s="88" t="s">
        <v>130</v>
      </c>
      <c r="F113" s="97">
        <v>44956</v>
      </c>
      <c r="G113" s="90">
        <v>525605.06243699999</v>
      </c>
      <c r="H113" s="98">
        <v>-4.3142209999999999</v>
      </c>
      <c r="I113" s="90">
        <v>-22.675766411000001</v>
      </c>
      <c r="J113" s="91">
        <f t="shared" si="1"/>
        <v>2.9131093882303217E-3</v>
      </c>
      <c r="K113" s="91">
        <f>I113/'סכום נכסי הקרן'!$C$42</f>
        <v>-1.1512113740436983E-5</v>
      </c>
    </row>
    <row r="114" spans="2:11">
      <c r="B114" s="86" t="s">
        <v>2065</v>
      </c>
      <c r="C114" s="87" t="s">
        <v>2066</v>
      </c>
      <c r="D114" s="88" t="s">
        <v>482</v>
      </c>
      <c r="E114" s="88" t="s">
        <v>130</v>
      </c>
      <c r="F114" s="97">
        <v>44956</v>
      </c>
      <c r="G114" s="90">
        <v>411355.07262700005</v>
      </c>
      <c r="H114" s="98">
        <v>-4.3111829999999998</v>
      </c>
      <c r="I114" s="90">
        <v>-17.734271686</v>
      </c>
      <c r="J114" s="91">
        <f t="shared" si="1"/>
        <v>2.2782856555116316E-3</v>
      </c>
      <c r="K114" s="91">
        <f>I114/'סכום נכסי הקרן'!$C$42</f>
        <v>-9.0033981234700738E-6</v>
      </c>
    </row>
    <row r="115" spans="2:11">
      <c r="B115" s="86" t="s">
        <v>2067</v>
      </c>
      <c r="C115" s="87" t="s">
        <v>2068</v>
      </c>
      <c r="D115" s="88" t="s">
        <v>482</v>
      </c>
      <c r="E115" s="88" t="s">
        <v>130</v>
      </c>
      <c r="F115" s="97">
        <v>44852</v>
      </c>
      <c r="G115" s="90">
        <v>403003.48269999993</v>
      </c>
      <c r="H115" s="98">
        <v>-4.3928710000000004</v>
      </c>
      <c r="I115" s="90">
        <v>-17.703422718000002</v>
      </c>
      <c r="J115" s="91">
        <f t="shared" si="1"/>
        <v>2.2743225516116718E-3</v>
      </c>
      <c r="K115" s="91">
        <f>I115/'סכום נכסי הקרן'!$C$42</f>
        <v>-8.9877366096780292E-6</v>
      </c>
    </row>
    <row r="116" spans="2:11">
      <c r="B116" s="86" t="s">
        <v>2069</v>
      </c>
      <c r="C116" s="87" t="s">
        <v>2070</v>
      </c>
      <c r="D116" s="88" t="s">
        <v>482</v>
      </c>
      <c r="E116" s="88" t="s">
        <v>130</v>
      </c>
      <c r="F116" s="97">
        <v>44852</v>
      </c>
      <c r="G116" s="90">
        <v>176038.31664700003</v>
      </c>
      <c r="H116" s="98">
        <v>-4.3506479999999996</v>
      </c>
      <c r="I116" s="90">
        <v>-7.6588076640000002</v>
      </c>
      <c r="J116" s="91">
        <f t="shared" si="1"/>
        <v>9.8391137500101057E-4</v>
      </c>
      <c r="K116" s="91">
        <f>I116/'סכום נכסי הקרן'!$C$42</f>
        <v>-3.8882507142659449E-6</v>
      </c>
    </row>
    <row r="117" spans="2:11">
      <c r="B117" s="86" t="s">
        <v>2069</v>
      </c>
      <c r="C117" s="87" t="s">
        <v>2071</v>
      </c>
      <c r="D117" s="88" t="s">
        <v>482</v>
      </c>
      <c r="E117" s="88" t="s">
        <v>130</v>
      </c>
      <c r="F117" s="97">
        <v>44852</v>
      </c>
      <c r="G117" s="90">
        <v>316534.40350200003</v>
      </c>
      <c r="H117" s="98">
        <v>-4.3506479999999996</v>
      </c>
      <c r="I117" s="90">
        <v>-13.771297981</v>
      </c>
      <c r="J117" s="91">
        <f t="shared" si="1"/>
        <v>1.7691705192865058E-3</v>
      </c>
      <c r="K117" s="91">
        <f>I117/'סכום נכסי הקרן'!$C$42</f>
        <v>-6.9914615381562623E-6</v>
      </c>
    </row>
    <row r="118" spans="2:11">
      <c r="B118" s="86" t="s">
        <v>2072</v>
      </c>
      <c r="C118" s="87" t="s">
        <v>2073</v>
      </c>
      <c r="D118" s="88" t="s">
        <v>482</v>
      </c>
      <c r="E118" s="88" t="s">
        <v>130</v>
      </c>
      <c r="F118" s="97">
        <v>44852</v>
      </c>
      <c r="G118" s="90">
        <v>979118.75868300011</v>
      </c>
      <c r="H118" s="98">
        <v>-4.3506479999999996</v>
      </c>
      <c r="I118" s="90">
        <v>-42.598011594000006</v>
      </c>
      <c r="J118" s="91">
        <f t="shared" si="1"/>
        <v>5.4724795292576409E-3</v>
      </c>
      <c r="K118" s="91">
        <f>I118/'סכום נכסי הקרן'!$C$42</f>
        <v>-2.1626310030636579E-5</v>
      </c>
    </row>
    <row r="119" spans="2:11">
      <c r="B119" s="86" t="s">
        <v>2074</v>
      </c>
      <c r="C119" s="87" t="s">
        <v>2075</v>
      </c>
      <c r="D119" s="88" t="s">
        <v>482</v>
      </c>
      <c r="E119" s="88" t="s">
        <v>130</v>
      </c>
      <c r="F119" s="97">
        <v>44865</v>
      </c>
      <c r="G119" s="90">
        <v>93696.111604999998</v>
      </c>
      <c r="H119" s="98">
        <v>-4.1592159999999998</v>
      </c>
      <c r="I119" s="90">
        <v>-3.897023962</v>
      </c>
      <c r="J119" s="91">
        <f t="shared" si="1"/>
        <v>5.0064270746560762E-4</v>
      </c>
      <c r="K119" s="91">
        <f>I119/'סכום נכסי הקרן'!$C$42</f>
        <v>-1.9784549852299308E-6</v>
      </c>
    </row>
    <row r="120" spans="2:11">
      <c r="B120" s="86" t="s">
        <v>2074</v>
      </c>
      <c r="C120" s="87" t="s">
        <v>2076</v>
      </c>
      <c r="D120" s="88" t="s">
        <v>482</v>
      </c>
      <c r="E120" s="88" t="s">
        <v>130</v>
      </c>
      <c r="F120" s="97">
        <v>44865</v>
      </c>
      <c r="G120" s="90">
        <v>86060.894639999999</v>
      </c>
      <c r="H120" s="98">
        <v>-4.1592159999999998</v>
      </c>
      <c r="I120" s="90">
        <v>-3.5794587719999997</v>
      </c>
      <c r="J120" s="91">
        <f t="shared" si="1"/>
        <v>4.5984575623597332E-4</v>
      </c>
      <c r="K120" s="91">
        <f>I120/'סכום נכסי הקרן'!$C$42</f>
        <v>-1.8172323601145991E-6</v>
      </c>
    </row>
    <row r="121" spans="2:11">
      <c r="B121" s="86" t="s">
        <v>2077</v>
      </c>
      <c r="C121" s="87" t="s">
        <v>2078</v>
      </c>
      <c r="D121" s="88" t="s">
        <v>482</v>
      </c>
      <c r="E121" s="88" t="s">
        <v>130</v>
      </c>
      <c r="F121" s="97">
        <v>44865</v>
      </c>
      <c r="G121" s="90">
        <v>1536281.8890510001</v>
      </c>
      <c r="H121" s="98">
        <v>-4.0991989999999996</v>
      </c>
      <c r="I121" s="90">
        <v>-62.975259223000002</v>
      </c>
      <c r="J121" s="91">
        <f t="shared" si="1"/>
        <v>8.0903029050328427E-3</v>
      </c>
      <c r="K121" s="91">
        <f>I121/'סכום נכסי הקרן'!$C$42</f>
        <v>-3.1971503580888567E-5</v>
      </c>
    </row>
    <row r="122" spans="2:11">
      <c r="B122" s="86" t="s">
        <v>2079</v>
      </c>
      <c r="C122" s="87" t="s">
        <v>2080</v>
      </c>
      <c r="D122" s="88" t="s">
        <v>482</v>
      </c>
      <c r="E122" s="88" t="s">
        <v>130</v>
      </c>
      <c r="F122" s="97">
        <v>44973</v>
      </c>
      <c r="G122" s="90">
        <v>46692150</v>
      </c>
      <c r="H122" s="98">
        <v>-2.9081399999999999</v>
      </c>
      <c r="I122" s="90">
        <v>-1357.8732</v>
      </c>
      <c r="J122" s="91">
        <f t="shared" si="1"/>
        <v>0.1744431961085767</v>
      </c>
      <c r="K122" s="91">
        <f>I122/'סכום נכסי הקרן'!$C$42</f>
        <v>-6.8936989560397239E-4</v>
      </c>
    </row>
    <row r="123" spans="2:11">
      <c r="B123" s="86" t="s">
        <v>2081</v>
      </c>
      <c r="C123" s="87" t="s">
        <v>2082</v>
      </c>
      <c r="D123" s="88" t="s">
        <v>482</v>
      </c>
      <c r="E123" s="88" t="s">
        <v>130</v>
      </c>
      <c r="F123" s="97">
        <v>44867</v>
      </c>
      <c r="G123" s="90">
        <v>926209.16024</v>
      </c>
      <c r="H123" s="98">
        <v>-3.786864</v>
      </c>
      <c r="I123" s="90">
        <v>-35.074281636999999</v>
      </c>
      <c r="J123" s="91">
        <f t="shared" si="1"/>
        <v>4.5059213113349912E-3</v>
      </c>
      <c r="K123" s="91">
        <f>I123/'סכום נכסי הקרן'!$C$42</f>
        <v>-1.780663604707937E-5</v>
      </c>
    </row>
    <row r="124" spans="2:11">
      <c r="B124" s="86" t="s">
        <v>2083</v>
      </c>
      <c r="C124" s="87" t="s">
        <v>2084</v>
      </c>
      <c r="D124" s="88" t="s">
        <v>482</v>
      </c>
      <c r="E124" s="88" t="s">
        <v>130</v>
      </c>
      <c r="F124" s="97">
        <v>44853</v>
      </c>
      <c r="G124" s="90">
        <v>572823.5695199999</v>
      </c>
      <c r="H124" s="98">
        <v>-3.7877869999999998</v>
      </c>
      <c r="I124" s="90">
        <v>-21.697338739999999</v>
      </c>
      <c r="J124" s="91">
        <f t="shared" si="1"/>
        <v>2.787412784092092E-3</v>
      </c>
      <c r="K124" s="91">
        <f>I124/'סכום נכסי הקרן'!$C$42</f>
        <v>-1.1015382100536211E-5</v>
      </c>
    </row>
    <row r="125" spans="2:11">
      <c r="B125" s="86" t="s">
        <v>2085</v>
      </c>
      <c r="C125" s="87" t="s">
        <v>2086</v>
      </c>
      <c r="D125" s="88" t="s">
        <v>482</v>
      </c>
      <c r="E125" s="88" t="s">
        <v>130</v>
      </c>
      <c r="F125" s="97">
        <v>44853</v>
      </c>
      <c r="G125" s="90">
        <v>477352.97460000002</v>
      </c>
      <c r="H125" s="98">
        <v>-3.7877869999999998</v>
      </c>
      <c r="I125" s="90">
        <v>-18.081115616999998</v>
      </c>
      <c r="J125" s="91">
        <f t="shared" si="1"/>
        <v>2.3228439867862324E-3</v>
      </c>
      <c r="K125" s="91">
        <f>I125/'סכום נכסי הקרן'!$C$42</f>
        <v>-9.179485083949403E-6</v>
      </c>
    </row>
    <row r="126" spans="2:11">
      <c r="B126" s="86" t="s">
        <v>2087</v>
      </c>
      <c r="C126" s="87" t="s">
        <v>2088</v>
      </c>
      <c r="D126" s="88" t="s">
        <v>482</v>
      </c>
      <c r="E126" s="88" t="s">
        <v>130</v>
      </c>
      <c r="F126" s="97">
        <v>44865</v>
      </c>
      <c r="G126" s="90">
        <v>212156.87760000001</v>
      </c>
      <c r="H126" s="98">
        <v>-3.762165</v>
      </c>
      <c r="I126" s="90">
        <v>-7.9816912450000004</v>
      </c>
      <c r="J126" s="91">
        <f t="shared" si="1"/>
        <v>1.0253915690578801E-3</v>
      </c>
      <c r="K126" s="91">
        <f>I126/'סכום נכסי הקרן'!$C$42</f>
        <v>-4.0521733990396095E-6</v>
      </c>
    </row>
    <row r="127" spans="2:11">
      <c r="B127" s="86" t="s">
        <v>2087</v>
      </c>
      <c r="C127" s="87" t="s">
        <v>2089</v>
      </c>
      <c r="D127" s="88" t="s">
        <v>482</v>
      </c>
      <c r="E127" s="88" t="s">
        <v>130</v>
      </c>
      <c r="F127" s="97">
        <v>44865</v>
      </c>
      <c r="G127" s="90">
        <v>289523.55900000001</v>
      </c>
      <c r="H127" s="98">
        <v>-3.762165</v>
      </c>
      <c r="I127" s="90">
        <v>-10.892353270999998</v>
      </c>
      <c r="J127" s="91">
        <f t="shared" si="1"/>
        <v>1.3993183735690118E-3</v>
      </c>
      <c r="K127" s="91">
        <f>I127/'סכום נכסי הקרן'!$C$42</f>
        <v>-5.5298686484944665E-6</v>
      </c>
    </row>
    <row r="128" spans="2:11">
      <c r="B128" s="86" t="s">
        <v>2090</v>
      </c>
      <c r="C128" s="87" t="s">
        <v>2091</v>
      </c>
      <c r="D128" s="88" t="s">
        <v>482</v>
      </c>
      <c r="E128" s="88" t="s">
        <v>130</v>
      </c>
      <c r="F128" s="97">
        <v>44859</v>
      </c>
      <c r="G128" s="90">
        <v>521292.15976499999</v>
      </c>
      <c r="H128" s="98">
        <v>-3.5439050000000001</v>
      </c>
      <c r="I128" s="90">
        <v>-18.474098891000001</v>
      </c>
      <c r="J128" s="91">
        <f t="shared" si="1"/>
        <v>2.3733297452015051E-3</v>
      </c>
      <c r="K128" s="91">
        <f>I128/'סכום נכסי הקרן'!$C$42</f>
        <v>-9.3789962301827097E-6</v>
      </c>
    </row>
    <row r="129" spans="2:11">
      <c r="B129" s="86" t="s">
        <v>2092</v>
      </c>
      <c r="C129" s="87" t="s">
        <v>2093</v>
      </c>
      <c r="D129" s="88" t="s">
        <v>482</v>
      </c>
      <c r="E129" s="88" t="s">
        <v>130</v>
      </c>
      <c r="F129" s="97">
        <v>44867</v>
      </c>
      <c r="G129" s="90">
        <v>463623.72581199999</v>
      </c>
      <c r="H129" s="98">
        <v>-3.7326169999999999</v>
      </c>
      <c r="I129" s="90">
        <v>-17.305300069999998</v>
      </c>
      <c r="J129" s="91">
        <f t="shared" si="1"/>
        <v>2.2231765483174538E-3</v>
      </c>
      <c r="K129" s="91">
        <f>I129/'סכום נכסי הקרן'!$C$42</f>
        <v>-8.7856162877736415E-6</v>
      </c>
    </row>
    <row r="130" spans="2:11">
      <c r="B130" s="86" t="s">
        <v>2094</v>
      </c>
      <c r="C130" s="87" t="s">
        <v>2095</v>
      </c>
      <c r="D130" s="88" t="s">
        <v>482</v>
      </c>
      <c r="E130" s="88" t="s">
        <v>130</v>
      </c>
      <c r="F130" s="97">
        <v>44853</v>
      </c>
      <c r="G130" s="90">
        <v>579879.08224999998</v>
      </c>
      <c r="H130" s="98">
        <v>-3.6337640000000002</v>
      </c>
      <c r="I130" s="90">
        <v>-21.071435936999993</v>
      </c>
      <c r="J130" s="91">
        <f t="shared" si="1"/>
        <v>2.7070043295997007E-3</v>
      </c>
      <c r="K130" s="91">
        <f>I130/'סכום נכסי הקרן'!$C$42</f>
        <v>-1.0697621539415815E-5</v>
      </c>
    </row>
    <row r="131" spans="2:11">
      <c r="B131" s="86" t="s">
        <v>2094</v>
      </c>
      <c r="C131" s="87" t="s">
        <v>2096</v>
      </c>
      <c r="D131" s="88" t="s">
        <v>482</v>
      </c>
      <c r="E131" s="88" t="s">
        <v>130</v>
      </c>
      <c r="F131" s="97">
        <v>44853</v>
      </c>
      <c r="G131" s="90">
        <v>637385.10210000002</v>
      </c>
      <c r="H131" s="98">
        <v>-3.6337640000000002</v>
      </c>
      <c r="I131" s="90">
        <v>-23.161068844999999</v>
      </c>
      <c r="J131" s="91">
        <f t="shared" si="1"/>
        <v>2.9754552005390347E-3</v>
      </c>
      <c r="K131" s="91">
        <f>I131/'סכום נכסי הקרן'!$C$42</f>
        <v>-1.175849380616251E-5</v>
      </c>
    </row>
    <row r="132" spans="2:11">
      <c r="B132" s="86" t="s">
        <v>2097</v>
      </c>
      <c r="C132" s="87" t="s">
        <v>2098</v>
      </c>
      <c r="D132" s="88" t="s">
        <v>482</v>
      </c>
      <c r="E132" s="88" t="s">
        <v>130</v>
      </c>
      <c r="F132" s="97">
        <v>44853</v>
      </c>
      <c r="G132" s="90">
        <v>637958.506543</v>
      </c>
      <c r="H132" s="98">
        <v>-3.618897</v>
      </c>
      <c r="I132" s="90">
        <v>-23.087063479000001</v>
      </c>
      <c r="J132" s="91">
        <f t="shared" si="1"/>
        <v>2.9659478823489231E-3</v>
      </c>
      <c r="K132" s="91">
        <f>I132/'סכום נכסי הקרן'!$C$42</f>
        <v>-1.1720922498743267E-5</v>
      </c>
    </row>
    <row r="133" spans="2:11">
      <c r="B133" s="86" t="s">
        <v>2099</v>
      </c>
      <c r="C133" s="87" t="s">
        <v>2100</v>
      </c>
      <c r="D133" s="88" t="s">
        <v>482</v>
      </c>
      <c r="E133" s="88" t="s">
        <v>130</v>
      </c>
      <c r="F133" s="97">
        <v>44867</v>
      </c>
      <c r="G133" s="90">
        <v>463996.44579600001</v>
      </c>
      <c r="H133" s="98">
        <v>-3.6492909999999998</v>
      </c>
      <c r="I133" s="90">
        <v>-16.932580086000002</v>
      </c>
      <c r="J133" s="91">
        <f t="shared" si="1"/>
        <v>2.1752939733741547E-3</v>
      </c>
      <c r="K133" s="91">
        <f>I133/'סכום נכסי הקרן'!$C$42</f>
        <v>-8.5963924806761959E-6</v>
      </c>
    </row>
    <row r="134" spans="2:11">
      <c r="B134" s="86" t="s">
        <v>2101</v>
      </c>
      <c r="C134" s="87" t="s">
        <v>2102</v>
      </c>
      <c r="D134" s="88" t="s">
        <v>482</v>
      </c>
      <c r="E134" s="88" t="s">
        <v>130</v>
      </c>
      <c r="F134" s="97">
        <v>44859</v>
      </c>
      <c r="G134" s="90">
        <v>290022.73755000002</v>
      </c>
      <c r="H134" s="98">
        <v>-3.395391</v>
      </c>
      <c r="I134" s="90">
        <v>-9.8474061399999986</v>
      </c>
      <c r="J134" s="91">
        <f t="shared" si="1"/>
        <v>1.2650761502921053E-3</v>
      </c>
      <c r="K134" s="91">
        <f>I134/'סכום נכסי הקרן'!$C$42</f>
        <v>-4.9993661725569932E-6</v>
      </c>
    </row>
    <row r="135" spans="2:11">
      <c r="B135" s="86" t="s">
        <v>2103</v>
      </c>
      <c r="C135" s="87" t="s">
        <v>2104</v>
      </c>
      <c r="D135" s="88" t="s">
        <v>482</v>
      </c>
      <c r="E135" s="88" t="s">
        <v>130</v>
      </c>
      <c r="F135" s="97">
        <v>44854</v>
      </c>
      <c r="G135" s="90">
        <v>638299.57140000002</v>
      </c>
      <c r="H135" s="98">
        <v>-3.535428</v>
      </c>
      <c r="I135" s="90">
        <v>-22.566620271000001</v>
      </c>
      <c r="J135" s="91">
        <f t="shared" si="1"/>
        <v>2.899087606590833E-3</v>
      </c>
      <c r="K135" s="91">
        <f>I135/'סכום נכסי הקרן'!$C$42</f>
        <v>-1.1456702039891324E-5</v>
      </c>
    </row>
    <row r="136" spans="2:11">
      <c r="B136" s="86" t="s">
        <v>2103</v>
      </c>
      <c r="C136" s="87" t="s">
        <v>2105</v>
      </c>
      <c r="D136" s="88" t="s">
        <v>482</v>
      </c>
      <c r="E136" s="88" t="s">
        <v>130</v>
      </c>
      <c r="F136" s="97">
        <v>44854</v>
      </c>
      <c r="G136" s="90">
        <v>580711.04650000005</v>
      </c>
      <c r="H136" s="98">
        <v>-3.535428</v>
      </c>
      <c r="I136" s="90">
        <v>-20.530619572999999</v>
      </c>
      <c r="J136" s="91">
        <f t="shared" si="1"/>
        <v>2.637526756109055E-3</v>
      </c>
      <c r="K136" s="91">
        <f>I136/'סכום נכסי הקרן'!$C$42</f>
        <v>-1.0423057964266386E-5</v>
      </c>
    </row>
    <row r="137" spans="2:11">
      <c r="B137" s="86" t="s">
        <v>2106</v>
      </c>
      <c r="C137" s="87" t="s">
        <v>2107</v>
      </c>
      <c r="D137" s="88" t="s">
        <v>482</v>
      </c>
      <c r="E137" s="88" t="s">
        <v>130</v>
      </c>
      <c r="F137" s="97">
        <v>44972</v>
      </c>
      <c r="G137" s="90">
        <v>580877.43935</v>
      </c>
      <c r="H137" s="98">
        <v>-2.5452520000000001</v>
      </c>
      <c r="I137" s="90">
        <v>-14.784793258000001</v>
      </c>
      <c r="J137" s="91">
        <f t="shared" si="1"/>
        <v>1.8993721871306221E-3</v>
      </c>
      <c r="K137" s="91">
        <f>I137/'סכום נכסי הקרן'!$C$42</f>
        <v>-7.5059964249929788E-6</v>
      </c>
    </row>
    <row r="138" spans="2:11">
      <c r="B138" s="86" t="s">
        <v>2106</v>
      </c>
      <c r="C138" s="87" t="s">
        <v>2108</v>
      </c>
      <c r="D138" s="88" t="s">
        <v>482</v>
      </c>
      <c r="E138" s="88" t="s">
        <v>130</v>
      </c>
      <c r="F138" s="97">
        <v>44972</v>
      </c>
      <c r="G138" s="90">
        <v>425654.97684000002</v>
      </c>
      <c r="H138" s="98">
        <v>-2.5452520000000001</v>
      </c>
      <c r="I138" s="90">
        <v>-10.833990796</v>
      </c>
      <c r="J138" s="91">
        <f t="shared" si="1"/>
        <v>1.3918206656300036E-3</v>
      </c>
      <c r="K138" s="91">
        <f>I138/'סכום נכסי הקרן'!$C$42</f>
        <v>-5.5002389796137951E-6</v>
      </c>
    </row>
    <row r="139" spans="2:11">
      <c r="B139" s="86" t="s">
        <v>2109</v>
      </c>
      <c r="C139" s="87" t="s">
        <v>2110</v>
      </c>
      <c r="D139" s="88" t="s">
        <v>482</v>
      </c>
      <c r="E139" s="88" t="s">
        <v>130</v>
      </c>
      <c r="F139" s="97">
        <v>44972</v>
      </c>
      <c r="G139" s="90">
        <v>116195.45501199999</v>
      </c>
      <c r="H139" s="98">
        <v>-2.5276299999999998</v>
      </c>
      <c r="I139" s="90">
        <v>-2.9369915100000004</v>
      </c>
      <c r="J139" s="91">
        <f t="shared" si="1"/>
        <v>3.7730929953412059E-4</v>
      </c>
      <c r="K139" s="91">
        <f>I139/'סכום נכסי הקרן'!$C$42</f>
        <v>-1.4910622955357345E-6</v>
      </c>
    </row>
    <row r="140" spans="2:11">
      <c r="B140" s="86" t="s">
        <v>2111</v>
      </c>
      <c r="C140" s="87" t="s">
        <v>2112</v>
      </c>
      <c r="D140" s="88" t="s">
        <v>482</v>
      </c>
      <c r="E140" s="88" t="s">
        <v>130</v>
      </c>
      <c r="F140" s="97">
        <v>44854</v>
      </c>
      <c r="G140" s="90">
        <v>522894.52291100001</v>
      </c>
      <c r="H140" s="98">
        <v>-3.48502</v>
      </c>
      <c r="I140" s="90">
        <v>-18.222976571</v>
      </c>
      <c r="J140" s="91">
        <f t="shared" ref="J140:J203" si="2">IFERROR(I140/$I$11,0)</f>
        <v>2.3410685737497074E-3</v>
      </c>
      <c r="K140" s="91">
        <f>I140/'סכום נכסי הקרן'!$C$42</f>
        <v>-9.2515055576204796E-6</v>
      </c>
    </row>
    <row r="141" spans="2:11">
      <c r="B141" s="86" t="s">
        <v>2113</v>
      </c>
      <c r="C141" s="87" t="s">
        <v>2114</v>
      </c>
      <c r="D141" s="88" t="s">
        <v>482</v>
      </c>
      <c r="E141" s="88" t="s">
        <v>130</v>
      </c>
      <c r="F141" s="97">
        <v>44854</v>
      </c>
      <c r="G141" s="90">
        <v>465087.982892</v>
      </c>
      <c r="H141" s="98">
        <v>-3.4198580000000001</v>
      </c>
      <c r="I141" s="90">
        <v>-15.905349965999999</v>
      </c>
      <c r="J141" s="91">
        <f t="shared" si="2"/>
        <v>2.04332781830769E-3</v>
      </c>
      <c r="K141" s="91">
        <f>I141/'סכום נכסי הקרן'!$C$42</f>
        <v>-8.0748846398957317E-6</v>
      </c>
    </row>
    <row r="142" spans="2:11">
      <c r="B142" s="86" t="s">
        <v>2115</v>
      </c>
      <c r="C142" s="87" t="s">
        <v>2116</v>
      </c>
      <c r="D142" s="88" t="s">
        <v>482</v>
      </c>
      <c r="E142" s="88" t="s">
        <v>130</v>
      </c>
      <c r="F142" s="97">
        <v>44867</v>
      </c>
      <c r="G142" s="90">
        <v>931267.50288000004</v>
      </c>
      <c r="H142" s="98">
        <v>-3.2848290000000002</v>
      </c>
      <c r="I142" s="90">
        <v>-30.590548884</v>
      </c>
      <c r="J142" s="91">
        <f t="shared" si="2"/>
        <v>3.9299053240321805E-3</v>
      </c>
      <c r="K142" s="91">
        <f>I142/'סכום נכסי הקרן'!$C$42</f>
        <v>-1.5530318656139096E-5</v>
      </c>
    </row>
    <row r="143" spans="2:11">
      <c r="B143" s="86" t="s">
        <v>2117</v>
      </c>
      <c r="C143" s="87" t="s">
        <v>2118</v>
      </c>
      <c r="D143" s="88" t="s">
        <v>482</v>
      </c>
      <c r="E143" s="88" t="s">
        <v>130</v>
      </c>
      <c r="F143" s="97">
        <v>44837</v>
      </c>
      <c r="G143" s="90">
        <v>582208.58214999991</v>
      </c>
      <c r="H143" s="98">
        <v>-3.247404</v>
      </c>
      <c r="I143" s="90">
        <v>-18.906664958</v>
      </c>
      <c r="J143" s="91">
        <f t="shared" si="2"/>
        <v>2.4289006241728231E-3</v>
      </c>
      <c r="K143" s="91">
        <f>I143/'סכום נכסי הקרן'!$C$42</f>
        <v>-9.5986029095468878E-6</v>
      </c>
    </row>
    <row r="144" spans="2:11">
      <c r="B144" s="86" t="s">
        <v>2119</v>
      </c>
      <c r="C144" s="87" t="s">
        <v>2120</v>
      </c>
      <c r="D144" s="88" t="s">
        <v>482</v>
      </c>
      <c r="E144" s="88" t="s">
        <v>130</v>
      </c>
      <c r="F144" s="97">
        <v>44973</v>
      </c>
      <c r="G144" s="90">
        <v>582707.76069999998</v>
      </c>
      <c r="H144" s="98">
        <v>-2.1927560000000001</v>
      </c>
      <c r="I144" s="90">
        <v>-12.777357867000001</v>
      </c>
      <c r="J144" s="91">
        <f t="shared" si="2"/>
        <v>1.6414810632852509E-3</v>
      </c>
      <c r="K144" s="91">
        <f>I144/'סכום נכסי הקרן'!$C$42</f>
        <v>-6.4868544860215129E-6</v>
      </c>
    </row>
    <row r="145" spans="2:11">
      <c r="B145" s="86" t="s">
        <v>2119</v>
      </c>
      <c r="C145" s="87" t="s">
        <v>2121</v>
      </c>
      <c r="D145" s="88" t="s">
        <v>482</v>
      </c>
      <c r="E145" s="88" t="s">
        <v>130</v>
      </c>
      <c r="F145" s="97">
        <v>44973</v>
      </c>
      <c r="G145" s="90">
        <v>1751000</v>
      </c>
      <c r="H145" s="98">
        <v>-2.1927560000000001</v>
      </c>
      <c r="I145" s="90">
        <v>-38.395150000000001</v>
      </c>
      <c r="J145" s="91">
        <f t="shared" si="2"/>
        <v>4.9325464859813258E-3</v>
      </c>
      <c r="K145" s="91">
        <f>I145/'סכום נכסי הקרן'!$C$42</f>
        <v>-1.9492586308647129E-5</v>
      </c>
    </row>
    <row r="146" spans="2:11">
      <c r="B146" s="86" t="s">
        <v>2122</v>
      </c>
      <c r="C146" s="87" t="s">
        <v>2123</v>
      </c>
      <c r="D146" s="88" t="s">
        <v>482</v>
      </c>
      <c r="E146" s="88" t="s">
        <v>130</v>
      </c>
      <c r="F146" s="97">
        <v>44973</v>
      </c>
      <c r="G146" s="90">
        <v>1445280.3082429999</v>
      </c>
      <c r="H146" s="98">
        <v>-2.1810849999999999</v>
      </c>
      <c r="I146" s="90">
        <v>-31.522785790999997</v>
      </c>
      <c r="J146" s="91">
        <f t="shared" si="2"/>
        <v>4.0496678950789127E-3</v>
      </c>
      <c r="K146" s="91">
        <f>I146/'סכום נכסי הקרן'!$C$42</f>
        <v>-1.6003600004689727E-5</v>
      </c>
    </row>
    <row r="147" spans="2:11">
      <c r="B147" s="86" t="s">
        <v>2124</v>
      </c>
      <c r="C147" s="87" t="s">
        <v>2125</v>
      </c>
      <c r="D147" s="88" t="s">
        <v>482</v>
      </c>
      <c r="E147" s="88" t="s">
        <v>130</v>
      </c>
      <c r="F147" s="97">
        <v>44977</v>
      </c>
      <c r="G147" s="90">
        <v>1017125.215123</v>
      </c>
      <c r="H147" s="98">
        <v>-1.8648169999999999</v>
      </c>
      <c r="I147" s="90">
        <v>-18.967527967999999</v>
      </c>
      <c r="J147" s="91">
        <f t="shared" si="2"/>
        <v>2.4367195707351297E-3</v>
      </c>
      <c r="K147" s="91">
        <f>I147/'סכום נכסי הקרן'!$C$42</f>
        <v>-9.6295020589297935E-6</v>
      </c>
    </row>
    <row r="148" spans="2:11">
      <c r="B148" s="86" t="s">
        <v>2126</v>
      </c>
      <c r="C148" s="87" t="s">
        <v>2127</v>
      </c>
      <c r="D148" s="88" t="s">
        <v>482</v>
      </c>
      <c r="E148" s="88" t="s">
        <v>130</v>
      </c>
      <c r="F148" s="97">
        <v>44977</v>
      </c>
      <c r="G148" s="90">
        <v>1006965.4311099999</v>
      </c>
      <c r="H148" s="98">
        <v>-1.8300339999999999</v>
      </c>
      <c r="I148" s="90">
        <v>-18.427814094999999</v>
      </c>
      <c r="J148" s="91">
        <f t="shared" si="2"/>
        <v>2.3673836320110583E-3</v>
      </c>
      <c r="K148" s="91">
        <f>I148/'סכום נכסי הקרן'!$C$42</f>
        <v>-9.3554982003323739E-6</v>
      </c>
    </row>
    <row r="149" spans="2:11">
      <c r="B149" s="86" t="s">
        <v>2128</v>
      </c>
      <c r="C149" s="87" t="s">
        <v>2129</v>
      </c>
      <c r="D149" s="88" t="s">
        <v>482</v>
      </c>
      <c r="E149" s="88" t="s">
        <v>130</v>
      </c>
      <c r="F149" s="97">
        <v>45013</v>
      </c>
      <c r="G149" s="90">
        <v>585203.65344999998</v>
      </c>
      <c r="H149" s="98">
        <v>-1.6812400000000001</v>
      </c>
      <c r="I149" s="90">
        <v>-9.8386797670000004</v>
      </c>
      <c r="J149" s="91">
        <f t="shared" si="2"/>
        <v>1.2639550909792363E-3</v>
      </c>
      <c r="K149" s="91">
        <f>I149/'סכום נכסי הקרן'!$C$42</f>
        <v>-4.9949359364760318E-6</v>
      </c>
    </row>
    <row r="150" spans="2:11">
      <c r="B150" s="86" t="s">
        <v>2128</v>
      </c>
      <c r="C150" s="87" t="s">
        <v>2130</v>
      </c>
      <c r="D150" s="88" t="s">
        <v>482</v>
      </c>
      <c r="E150" s="88" t="s">
        <v>130</v>
      </c>
      <c r="F150" s="97">
        <v>45013</v>
      </c>
      <c r="G150" s="90">
        <v>160809.42640500001</v>
      </c>
      <c r="H150" s="98">
        <v>-1.6812400000000001</v>
      </c>
      <c r="I150" s="90">
        <v>-2.703592913</v>
      </c>
      <c r="J150" s="91">
        <f t="shared" si="2"/>
        <v>3.4732505856969347E-4</v>
      </c>
      <c r="K150" s="91">
        <f>I150/'סכום נכסי הקרן'!$C$42</f>
        <v>-1.3725696657025486E-6</v>
      </c>
    </row>
    <row r="151" spans="2:11">
      <c r="B151" s="86" t="s">
        <v>2131</v>
      </c>
      <c r="C151" s="87" t="s">
        <v>2132</v>
      </c>
      <c r="D151" s="88" t="s">
        <v>482</v>
      </c>
      <c r="E151" s="88" t="s">
        <v>130</v>
      </c>
      <c r="F151" s="97">
        <v>44868</v>
      </c>
      <c r="G151" s="90">
        <v>409991.98239999992</v>
      </c>
      <c r="H151" s="98">
        <v>-2.6852269999999998</v>
      </c>
      <c r="I151" s="90">
        <v>-11.009216528000001</v>
      </c>
      <c r="J151" s="91">
        <f t="shared" si="2"/>
        <v>1.4143315574647825E-3</v>
      </c>
      <c r="K151" s="91">
        <f>I151/'סכום נכסי הקרן'!$C$42</f>
        <v>-5.5891982024454782E-6</v>
      </c>
    </row>
    <row r="152" spans="2:11">
      <c r="B152" s="86" t="s">
        <v>2133</v>
      </c>
      <c r="C152" s="87" t="s">
        <v>2134</v>
      </c>
      <c r="D152" s="88" t="s">
        <v>482</v>
      </c>
      <c r="E152" s="88" t="s">
        <v>130</v>
      </c>
      <c r="F152" s="97">
        <v>44868</v>
      </c>
      <c r="G152" s="90">
        <v>585702.83200000005</v>
      </c>
      <c r="H152" s="98">
        <v>-2.6852269999999998</v>
      </c>
      <c r="I152" s="90">
        <v>-15.727452182</v>
      </c>
      <c r="J152" s="91">
        <f t="shared" si="2"/>
        <v>2.020473653411002E-3</v>
      </c>
      <c r="K152" s="91">
        <f>I152/'סכום נכסי הקרן'!$C$42</f>
        <v>-7.9845688602012388E-6</v>
      </c>
    </row>
    <row r="153" spans="2:11">
      <c r="B153" s="86" t="s">
        <v>2135</v>
      </c>
      <c r="C153" s="87" t="s">
        <v>2136</v>
      </c>
      <c r="D153" s="88" t="s">
        <v>482</v>
      </c>
      <c r="E153" s="88" t="s">
        <v>130</v>
      </c>
      <c r="F153" s="97">
        <v>45013</v>
      </c>
      <c r="G153" s="90">
        <v>199138.96287999998</v>
      </c>
      <c r="H153" s="98">
        <v>-1.5945800000000001</v>
      </c>
      <c r="I153" s="90">
        <v>-3.1754304009999994</v>
      </c>
      <c r="J153" s="91">
        <f t="shared" si="2"/>
        <v>4.0794105677229595E-4</v>
      </c>
      <c r="K153" s="91">
        <f>I153/'סכום נכסי הקרן'!$C$42</f>
        <v>-1.6121137997532096E-6</v>
      </c>
    </row>
    <row r="154" spans="2:11">
      <c r="B154" s="86" t="s">
        <v>2137</v>
      </c>
      <c r="C154" s="87" t="s">
        <v>2138</v>
      </c>
      <c r="D154" s="88" t="s">
        <v>482</v>
      </c>
      <c r="E154" s="88" t="s">
        <v>130</v>
      </c>
      <c r="F154" s="97">
        <v>44868</v>
      </c>
      <c r="G154" s="90">
        <v>268335.77493000001</v>
      </c>
      <c r="H154" s="98">
        <v>-2.6502330000000001</v>
      </c>
      <c r="I154" s="90">
        <v>-7.1115229229999999</v>
      </c>
      <c r="J154" s="91">
        <f t="shared" si="2"/>
        <v>9.1360282233092711E-4</v>
      </c>
      <c r="K154" s="91">
        <f>I154/'סכום נכסי הקרן'!$C$42</f>
        <v>-3.6104032504756458E-6</v>
      </c>
    </row>
    <row r="155" spans="2:11">
      <c r="B155" s="86" t="s">
        <v>2137</v>
      </c>
      <c r="C155" s="87" t="s">
        <v>2139</v>
      </c>
      <c r="D155" s="88" t="s">
        <v>482</v>
      </c>
      <c r="E155" s="88" t="s">
        <v>130</v>
      </c>
      <c r="F155" s="97">
        <v>44868</v>
      </c>
      <c r="G155" s="90">
        <v>644492.75376200001</v>
      </c>
      <c r="H155" s="98">
        <v>-2.6502330000000001</v>
      </c>
      <c r="I155" s="90">
        <v>-17.080558837999998</v>
      </c>
      <c r="J155" s="91">
        <f t="shared" si="2"/>
        <v>2.194304501349107E-3</v>
      </c>
      <c r="K155" s="91">
        <f>I155/'סכום נכסי הקרן'!$C$42</f>
        <v>-8.671518859794543E-6</v>
      </c>
    </row>
    <row r="156" spans="2:11">
      <c r="B156" s="86" t="s">
        <v>2140</v>
      </c>
      <c r="C156" s="87" t="s">
        <v>2141</v>
      </c>
      <c r="D156" s="88" t="s">
        <v>482</v>
      </c>
      <c r="E156" s="88" t="s">
        <v>130</v>
      </c>
      <c r="F156" s="97">
        <v>44868</v>
      </c>
      <c r="G156" s="90">
        <v>410224.93238999997</v>
      </c>
      <c r="H156" s="98">
        <v>-2.6269170000000002</v>
      </c>
      <c r="I156" s="90">
        <v>-10.776266538</v>
      </c>
      <c r="J156" s="91">
        <f t="shared" si="2"/>
        <v>1.3844049481252201E-3</v>
      </c>
      <c r="K156" s="91">
        <f>I156/'סכום נכסי הקרן'!$C$42</f>
        <v>-5.4709333230095718E-6</v>
      </c>
    </row>
    <row r="157" spans="2:11">
      <c r="B157" s="86" t="s">
        <v>2142</v>
      </c>
      <c r="C157" s="87" t="s">
        <v>2143</v>
      </c>
      <c r="D157" s="88" t="s">
        <v>482</v>
      </c>
      <c r="E157" s="88" t="s">
        <v>130</v>
      </c>
      <c r="F157" s="97">
        <v>45013</v>
      </c>
      <c r="G157" s="90">
        <v>234547.36136000001</v>
      </c>
      <c r="H157" s="98">
        <v>-1.479263</v>
      </c>
      <c r="I157" s="90">
        <v>-3.4695719270000001</v>
      </c>
      <c r="J157" s="91">
        <f t="shared" si="2"/>
        <v>4.4572881773826404E-4</v>
      </c>
      <c r="K157" s="91">
        <f>I157/'סכום נכסי הקרן'!$C$42</f>
        <v>-1.7614446158201396E-6</v>
      </c>
    </row>
    <row r="158" spans="2:11">
      <c r="B158" s="86" t="s">
        <v>2144</v>
      </c>
      <c r="C158" s="87" t="s">
        <v>2145</v>
      </c>
      <c r="D158" s="88" t="s">
        <v>482</v>
      </c>
      <c r="E158" s="88" t="s">
        <v>130</v>
      </c>
      <c r="F158" s="97">
        <v>45014</v>
      </c>
      <c r="G158" s="90">
        <v>268701.56264999998</v>
      </c>
      <c r="H158" s="98">
        <v>-1.3965449999999999</v>
      </c>
      <c r="I158" s="90">
        <v>-3.7525395559999999</v>
      </c>
      <c r="J158" s="91">
        <f t="shared" si="2"/>
        <v>4.8208109098294252E-4</v>
      </c>
      <c r="K158" s="91">
        <f>I158/'סכום נכסי הקרן'!$C$42</f>
        <v>-1.9051026281168941E-6</v>
      </c>
    </row>
    <row r="159" spans="2:11">
      <c r="B159" s="86" t="s">
        <v>2144</v>
      </c>
      <c r="C159" s="87" t="s">
        <v>2146</v>
      </c>
      <c r="D159" s="88" t="s">
        <v>482</v>
      </c>
      <c r="E159" s="88" t="s">
        <v>130</v>
      </c>
      <c r="F159" s="97">
        <v>45014</v>
      </c>
      <c r="G159" s="90">
        <v>199478.40429399998</v>
      </c>
      <c r="H159" s="98">
        <v>-1.3965449999999999</v>
      </c>
      <c r="I159" s="90">
        <v>-2.785806666</v>
      </c>
      <c r="J159" s="91">
        <f t="shared" si="2"/>
        <v>3.5788689146940835E-4</v>
      </c>
      <c r="K159" s="91">
        <f>I159/'סכום נכסי הקרן'!$C$42</f>
        <v>-1.4143082362280003E-6</v>
      </c>
    </row>
    <row r="160" spans="2:11">
      <c r="B160" s="86" t="s">
        <v>2147</v>
      </c>
      <c r="C160" s="87" t="s">
        <v>2148</v>
      </c>
      <c r="D160" s="88" t="s">
        <v>482</v>
      </c>
      <c r="E160" s="88" t="s">
        <v>130</v>
      </c>
      <c r="F160" s="97">
        <v>45012</v>
      </c>
      <c r="G160" s="90">
        <v>821731.08972500009</v>
      </c>
      <c r="H160" s="98">
        <v>-1.3584579999999999</v>
      </c>
      <c r="I160" s="90">
        <v>-11.162870341</v>
      </c>
      <c r="J160" s="91">
        <f t="shared" si="2"/>
        <v>1.4340711489332562E-3</v>
      </c>
      <c r="K160" s="91">
        <f>I160/'סכום נכסי הקרן'!$C$42</f>
        <v>-5.6672057167162956E-6</v>
      </c>
    </row>
    <row r="161" spans="2:11">
      <c r="B161" s="86" t="s">
        <v>2149</v>
      </c>
      <c r="C161" s="87" t="s">
        <v>2150</v>
      </c>
      <c r="D161" s="88" t="s">
        <v>482</v>
      </c>
      <c r="E161" s="88" t="s">
        <v>130</v>
      </c>
      <c r="F161" s="97">
        <v>45014</v>
      </c>
      <c r="G161" s="90">
        <v>997957.75715999992</v>
      </c>
      <c r="H161" s="98">
        <v>-1.339064</v>
      </c>
      <c r="I161" s="90">
        <v>-13.36329761</v>
      </c>
      <c r="J161" s="91">
        <f t="shared" si="2"/>
        <v>1.7167555450969237E-3</v>
      </c>
      <c r="K161" s="91">
        <f>I161/'סכום נכסי הקרן'!$C$42</f>
        <v>-6.7843264587080107E-6</v>
      </c>
    </row>
    <row r="162" spans="2:11">
      <c r="B162" s="86" t="s">
        <v>2151</v>
      </c>
      <c r="C162" s="87" t="s">
        <v>2152</v>
      </c>
      <c r="D162" s="88" t="s">
        <v>482</v>
      </c>
      <c r="E162" s="88" t="s">
        <v>130</v>
      </c>
      <c r="F162" s="97">
        <v>45012</v>
      </c>
      <c r="G162" s="90">
        <v>352420.05630000005</v>
      </c>
      <c r="H162" s="98">
        <v>-1.2866740000000001</v>
      </c>
      <c r="I162" s="90">
        <v>-4.5344980139999995</v>
      </c>
      <c r="J162" s="91">
        <f t="shared" si="2"/>
        <v>5.8253769667900761E-4</v>
      </c>
      <c r="K162" s="91">
        <f>I162/'סכום נכסי הקרן'!$C$42</f>
        <v>-2.3020900791970856E-6</v>
      </c>
    </row>
    <row r="163" spans="2:11">
      <c r="B163" s="86" t="s">
        <v>2151</v>
      </c>
      <c r="C163" s="87" t="s">
        <v>2153</v>
      </c>
      <c r="D163" s="88" t="s">
        <v>482</v>
      </c>
      <c r="E163" s="88" t="s">
        <v>130</v>
      </c>
      <c r="F163" s="97">
        <v>45012</v>
      </c>
      <c r="G163" s="90">
        <v>1059000</v>
      </c>
      <c r="H163" s="98">
        <v>-1.2866740000000001</v>
      </c>
      <c r="I163" s="90">
        <v>-13.625879999999999</v>
      </c>
      <c r="J163" s="91">
        <f t="shared" si="2"/>
        <v>1.7504889683307193E-3</v>
      </c>
      <c r="K163" s="91">
        <f>I163/'סכום נכסי הקרן'!$C$42</f>
        <v>-6.9176352203668609E-6</v>
      </c>
    </row>
    <row r="164" spans="2:11">
      <c r="B164" s="86" t="s">
        <v>2154</v>
      </c>
      <c r="C164" s="87" t="s">
        <v>2155</v>
      </c>
      <c r="D164" s="88" t="s">
        <v>482</v>
      </c>
      <c r="E164" s="88" t="s">
        <v>130</v>
      </c>
      <c r="F164" s="97">
        <v>44993</v>
      </c>
      <c r="G164" s="90">
        <v>331963.05374900001</v>
      </c>
      <c r="H164" s="98">
        <v>-0.38971600000000001</v>
      </c>
      <c r="I164" s="90">
        <v>-1.293714126</v>
      </c>
      <c r="J164" s="91">
        <f t="shared" si="2"/>
        <v>1.6620081093746743E-4</v>
      </c>
      <c r="K164" s="91">
        <f>I164/'סכום נכסי הקרן'!$C$42</f>
        <v>-6.567973887267268E-7</v>
      </c>
    </row>
    <row r="165" spans="2:11">
      <c r="B165" s="86" t="s">
        <v>2156</v>
      </c>
      <c r="C165" s="87" t="s">
        <v>2157</v>
      </c>
      <c r="D165" s="88" t="s">
        <v>482</v>
      </c>
      <c r="E165" s="88" t="s">
        <v>130</v>
      </c>
      <c r="F165" s="97">
        <v>44993</v>
      </c>
      <c r="G165" s="90">
        <v>415303.24217199994</v>
      </c>
      <c r="H165" s="98">
        <v>-0.30525099999999999</v>
      </c>
      <c r="I165" s="90">
        <v>-1.2677177049999999</v>
      </c>
      <c r="J165" s="91">
        <f t="shared" si="2"/>
        <v>1.6286110383769984E-4</v>
      </c>
      <c r="K165" s="91">
        <f>I165/'סכום נכסי הקרן'!$C$42</f>
        <v>-6.4359943325426661E-7</v>
      </c>
    </row>
    <row r="166" spans="2:11">
      <c r="B166" s="86" t="s">
        <v>2158</v>
      </c>
      <c r="C166" s="87" t="s">
        <v>2159</v>
      </c>
      <c r="D166" s="88" t="s">
        <v>482</v>
      </c>
      <c r="E166" s="88" t="s">
        <v>130</v>
      </c>
      <c r="F166" s="97">
        <v>44993</v>
      </c>
      <c r="G166" s="90">
        <v>106151.85887099997</v>
      </c>
      <c r="H166" s="98">
        <v>-0.30243799999999998</v>
      </c>
      <c r="I166" s="90">
        <v>-0.32104359299999996</v>
      </c>
      <c r="J166" s="91">
        <f t="shared" si="2"/>
        <v>4.1243814557280511E-5</v>
      </c>
      <c r="K166" s="91">
        <f>I166/'סכום נכסי הקרן'!$C$42</f>
        <v>-1.6298855312170106E-7</v>
      </c>
    </row>
    <row r="167" spans="2:11">
      <c r="B167" s="86" t="s">
        <v>2158</v>
      </c>
      <c r="C167" s="87" t="s">
        <v>2160</v>
      </c>
      <c r="D167" s="88" t="s">
        <v>482</v>
      </c>
      <c r="E167" s="88" t="s">
        <v>130</v>
      </c>
      <c r="F167" s="97">
        <v>44993</v>
      </c>
      <c r="G167" s="90">
        <v>978911.13767800003</v>
      </c>
      <c r="H167" s="98">
        <v>-0.30243799999999998</v>
      </c>
      <c r="I167" s="90">
        <v>-2.960599593</v>
      </c>
      <c r="J167" s="91">
        <f t="shared" si="2"/>
        <v>3.8034218172998136E-4</v>
      </c>
      <c r="K167" s="91">
        <f>I167/'סכום נכסי הקרן'!$C$42</f>
        <v>-1.5030477310779631E-6</v>
      </c>
    </row>
    <row r="168" spans="2:11">
      <c r="B168" s="86" t="s">
        <v>2161</v>
      </c>
      <c r="C168" s="87" t="s">
        <v>2162</v>
      </c>
      <c r="D168" s="88" t="s">
        <v>482</v>
      </c>
      <c r="E168" s="88" t="s">
        <v>130</v>
      </c>
      <c r="F168" s="97">
        <v>44986</v>
      </c>
      <c r="G168" s="90">
        <v>89578.190255000009</v>
      </c>
      <c r="H168" s="98">
        <v>-0.31822299999999998</v>
      </c>
      <c r="I168" s="90">
        <v>-0.28505836100000004</v>
      </c>
      <c r="J168" s="91">
        <f t="shared" si="2"/>
        <v>3.6620865313721825E-5</v>
      </c>
      <c r="K168" s="91">
        <f>I168/'סכום נכסי הקרן'!$C$42</f>
        <v>-1.4471944255443699E-7</v>
      </c>
    </row>
    <row r="169" spans="2:11">
      <c r="B169" s="86" t="s">
        <v>2161</v>
      </c>
      <c r="C169" s="87" t="s">
        <v>2163</v>
      </c>
      <c r="D169" s="88" t="s">
        <v>482</v>
      </c>
      <c r="E169" s="88" t="s">
        <v>130</v>
      </c>
      <c r="F169" s="97">
        <v>44986</v>
      </c>
      <c r="G169" s="90">
        <v>605257.98530399997</v>
      </c>
      <c r="H169" s="98">
        <v>-0.31822299999999998</v>
      </c>
      <c r="I169" s="90">
        <v>-1.926069853</v>
      </c>
      <c r="J169" s="91">
        <f t="shared" si="2"/>
        <v>2.474382593939526E-4</v>
      </c>
      <c r="K169" s="91">
        <f>I169/'סכום נכסי הקרן'!$C$42</f>
        <v>-9.7783399325398616E-7</v>
      </c>
    </row>
    <row r="170" spans="2:11">
      <c r="B170" s="86" t="s">
        <v>2164</v>
      </c>
      <c r="C170" s="87" t="s">
        <v>2165</v>
      </c>
      <c r="D170" s="88" t="s">
        <v>482</v>
      </c>
      <c r="E170" s="88" t="s">
        <v>130</v>
      </c>
      <c r="F170" s="97">
        <v>44986</v>
      </c>
      <c r="G170" s="90">
        <v>546072.04855900002</v>
      </c>
      <c r="H170" s="98">
        <v>-0.290101</v>
      </c>
      <c r="I170" s="90">
        <v>-1.5841580369999999</v>
      </c>
      <c r="J170" s="91">
        <f t="shared" si="2"/>
        <v>2.0351354685796058E-4</v>
      </c>
      <c r="K170" s="91">
        <f>I170/'סכום נכסי הקרן'!$C$42</f>
        <v>-8.0425098645947487E-7</v>
      </c>
    </row>
    <row r="171" spans="2:11">
      <c r="B171" s="86" t="s">
        <v>2166</v>
      </c>
      <c r="C171" s="87" t="s">
        <v>2167</v>
      </c>
      <c r="D171" s="88" t="s">
        <v>482</v>
      </c>
      <c r="E171" s="88" t="s">
        <v>130</v>
      </c>
      <c r="F171" s="97">
        <v>44993</v>
      </c>
      <c r="G171" s="90">
        <v>249412.56579299999</v>
      </c>
      <c r="H171" s="98">
        <v>-0.54893000000000003</v>
      </c>
      <c r="I171" s="90">
        <v>-1.3690995049999997</v>
      </c>
      <c r="J171" s="91">
        <f t="shared" si="2"/>
        <v>1.7588541657856581E-4</v>
      </c>
      <c r="K171" s="91">
        <f>I171/'סכום נכסי הקרן'!$C$42</f>
        <v>-6.9506930605398211E-7</v>
      </c>
    </row>
    <row r="172" spans="2:11">
      <c r="B172" s="86" t="s">
        <v>2168</v>
      </c>
      <c r="C172" s="87" t="s">
        <v>2169</v>
      </c>
      <c r="D172" s="88" t="s">
        <v>482</v>
      </c>
      <c r="E172" s="88" t="s">
        <v>130</v>
      </c>
      <c r="F172" s="97">
        <v>44993</v>
      </c>
      <c r="G172" s="90">
        <v>712826.96940000018</v>
      </c>
      <c r="H172" s="98">
        <v>-0.18162600000000001</v>
      </c>
      <c r="I172" s="90">
        <v>-1.2946760769999999</v>
      </c>
      <c r="J172" s="91">
        <f t="shared" si="2"/>
        <v>1.6632439081734119E-4</v>
      </c>
      <c r="K172" s="91">
        <f>I172/'סכום נכסי הקרן'!$C$42</f>
        <v>-6.5728575543169313E-7</v>
      </c>
    </row>
    <row r="173" spans="2:11">
      <c r="B173" s="86" t="s">
        <v>2168</v>
      </c>
      <c r="C173" s="87" t="s">
        <v>2170</v>
      </c>
      <c r="D173" s="88" t="s">
        <v>482</v>
      </c>
      <c r="E173" s="88" t="s">
        <v>130</v>
      </c>
      <c r="F173" s="97">
        <v>44993</v>
      </c>
      <c r="G173" s="90">
        <v>108821.84669999999</v>
      </c>
      <c r="H173" s="98">
        <v>-0.18162600000000001</v>
      </c>
      <c r="I173" s="90">
        <v>-0.19764830400000002</v>
      </c>
      <c r="J173" s="91">
        <f t="shared" si="2"/>
        <v>2.5391473854259431E-5</v>
      </c>
      <c r="K173" s="91">
        <f>I173/'סכום נכסי הקרן'!$C$42</f>
        <v>-1.0034279393302867E-7</v>
      </c>
    </row>
    <row r="174" spans="2:11">
      <c r="B174" s="86" t="s">
        <v>2171</v>
      </c>
      <c r="C174" s="87" t="s">
        <v>2172</v>
      </c>
      <c r="D174" s="88" t="s">
        <v>482</v>
      </c>
      <c r="E174" s="88" t="s">
        <v>130</v>
      </c>
      <c r="F174" s="97">
        <v>44980</v>
      </c>
      <c r="G174" s="90">
        <v>489931.49982199998</v>
      </c>
      <c r="H174" s="98">
        <v>-0.173679</v>
      </c>
      <c r="I174" s="90">
        <v>-0.85090609299999997</v>
      </c>
      <c r="J174" s="91">
        <f t="shared" si="2"/>
        <v>1.0931416751665898E-4</v>
      </c>
      <c r="K174" s="91">
        <f>I174/'סכום נכסי הקרן'!$C$42</f>
        <v>-4.3199103163697023E-7</v>
      </c>
    </row>
    <row r="175" spans="2:11">
      <c r="B175" s="86" t="s">
        <v>2171</v>
      </c>
      <c r="C175" s="87" t="s">
        <v>2173</v>
      </c>
      <c r="D175" s="88" t="s">
        <v>482</v>
      </c>
      <c r="E175" s="88" t="s">
        <v>130</v>
      </c>
      <c r="F175" s="97">
        <v>44980</v>
      </c>
      <c r="G175" s="90">
        <v>475444.27387600002</v>
      </c>
      <c r="H175" s="98">
        <v>-0.173679</v>
      </c>
      <c r="I175" s="90">
        <v>-0.82574488400000012</v>
      </c>
      <c r="J175" s="91">
        <f t="shared" si="2"/>
        <v>1.0608175839634063E-4</v>
      </c>
      <c r="K175" s="91">
        <f>I175/'סכום נכסי הקרן'!$C$42</f>
        <v>-4.1921709956319515E-7</v>
      </c>
    </row>
    <row r="176" spans="2:11">
      <c r="B176" s="86" t="s">
        <v>2174</v>
      </c>
      <c r="C176" s="87" t="s">
        <v>2175</v>
      </c>
      <c r="D176" s="88" t="s">
        <v>482</v>
      </c>
      <c r="E176" s="88" t="s">
        <v>130</v>
      </c>
      <c r="F176" s="97">
        <v>44998</v>
      </c>
      <c r="G176" s="90">
        <v>356613.15612000006</v>
      </c>
      <c r="H176" s="98">
        <v>2.3463999999999999E-2</v>
      </c>
      <c r="I176" s="90">
        <v>8.3675603000000001E-2</v>
      </c>
      <c r="J176" s="91">
        <f t="shared" si="2"/>
        <v>-1.0749633782913168E-5</v>
      </c>
      <c r="K176" s="91">
        <f>I176/'סכום נכסי הקרן'!$C$42</f>
        <v>4.2480727732684794E-8</v>
      </c>
    </row>
    <row r="177" spans="2:11">
      <c r="B177" s="86" t="s">
        <v>2176</v>
      </c>
      <c r="C177" s="87" t="s">
        <v>2177</v>
      </c>
      <c r="D177" s="88" t="s">
        <v>482</v>
      </c>
      <c r="E177" s="88" t="s">
        <v>130</v>
      </c>
      <c r="F177" s="97">
        <v>44980</v>
      </c>
      <c r="G177" s="90">
        <v>357631.480362</v>
      </c>
      <c r="H177" s="98">
        <v>-0.180252</v>
      </c>
      <c r="I177" s="90">
        <v>-0.64463917900000001</v>
      </c>
      <c r="J177" s="91">
        <f t="shared" si="2"/>
        <v>8.2815478441999491E-5</v>
      </c>
      <c r="K177" s="91">
        <f>I177/'סכום נכסי הקרן'!$C$42</f>
        <v>-3.2727271112609079E-7</v>
      </c>
    </row>
    <row r="178" spans="2:11">
      <c r="B178" s="86" t="s">
        <v>2178</v>
      </c>
      <c r="C178" s="87" t="s">
        <v>2179</v>
      </c>
      <c r="D178" s="88" t="s">
        <v>482</v>
      </c>
      <c r="E178" s="88" t="s">
        <v>130</v>
      </c>
      <c r="F178" s="97">
        <v>44980</v>
      </c>
      <c r="G178" s="90">
        <v>1014137.797894</v>
      </c>
      <c r="H178" s="98">
        <v>-9.6423999999999996E-2</v>
      </c>
      <c r="I178" s="90">
        <v>-0.97787414000000006</v>
      </c>
      <c r="J178" s="91">
        <f t="shared" si="2"/>
        <v>1.256254931414257E-4</v>
      </c>
      <c r="K178" s="91">
        <f>I178/'סכום נכסי הקרן'!$C$42</f>
        <v>-4.9645062131399634E-7</v>
      </c>
    </row>
    <row r="179" spans="2:11">
      <c r="B179" s="86" t="s">
        <v>2180</v>
      </c>
      <c r="C179" s="87" t="s">
        <v>2181</v>
      </c>
      <c r="D179" s="88" t="s">
        <v>482</v>
      </c>
      <c r="E179" s="88" t="s">
        <v>130</v>
      </c>
      <c r="F179" s="97">
        <v>44998</v>
      </c>
      <c r="G179" s="90">
        <v>597050.82436999993</v>
      </c>
      <c r="H179" s="98">
        <v>0.47483799999999998</v>
      </c>
      <c r="I179" s="90">
        <v>2.8350235089999996</v>
      </c>
      <c r="J179" s="91">
        <f t="shared" si="2"/>
        <v>-3.6420967874828972E-4</v>
      </c>
      <c r="K179" s="91">
        <f>I179/'סכום נכסי הקרן'!$C$42</f>
        <v>1.439294818127449E-6</v>
      </c>
    </row>
    <row r="180" spans="2:11">
      <c r="B180" s="86" t="s">
        <v>2180</v>
      </c>
      <c r="C180" s="87" t="s">
        <v>2182</v>
      </c>
      <c r="D180" s="88" t="s">
        <v>482</v>
      </c>
      <c r="E180" s="88" t="s">
        <v>130</v>
      </c>
      <c r="F180" s="97">
        <v>44998</v>
      </c>
      <c r="G180" s="90">
        <v>546883.12371000007</v>
      </c>
      <c r="H180" s="98">
        <v>0.47483799999999998</v>
      </c>
      <c r="I180" s="90">
        <v>2.5968082589999999</v>
      </c>
      <c r="J180" s="91">
        <f t="shared" si="2"/>
        <v>-3.3360665221252511E-4</v>
      </c>
      <c r="K180" s="91">
        <f>I180/'סכום נכסי הקרן'!$C$42</f>
        <v>1.318356852768258E-6</v>
      </c>
    </row>
    <row r="181" spans="2:11">
      <c r="B181" s="86" t="s">
        <v>2183</v>
      </c>
      <c r="C181" s="87" t="s">
        <v>2184</v>
      </c>
      <c r="D181" s="88" t="s">
        <v>482</v>
      </c>
      <c r="E181" s="88" t="s">
        <v>130</v>
      </c>
      <c r="F181" s="97">
        <v>44998</v>
      </c>
      <c r="G181" s="90">
        <v>1436000</v>
      </c>
      <c r="H181" s="98">
        <v>0.30236400000000002</v>
      </c>
      <c r="I181" s="90">
        <v>4.3419499999999998</v>
      </c>
      <c r="J181" s="91">
        <f t="shared" si="2"/>
        <v>-5.5780144666205545E-4</v>
      </c>
      <c r="K181" s="91">
        <f>I181/'סכום נכסי הקרן'!$C$42</f>
        <v>2.2043366186310089E-6</v>
      </c>
    </row>
    <row r="182" spans="2:11">
      <c r="B182" s="86" t="s">
        <v>2185</v>
      </c>
      <c r="C182" s="87" t="s">
        <v>2186</v>
      </c>
      <c r="D182" s="88" t="s">
        <v>482</v>
      </c>
      <c r="E182" s="88" t="s">
        <v>130</v>
      </c>
      <c r="F182" s="97">
        <v>44987</v>
      </c>
      <c r="G182" s="90">
        <v>383543.66557499999</v>
      </c>
      <c r="H182" s="98">
        <v>0.42128700000000002</v>
      </c>
      <c r="I182" s="90">
        <v>1.6158189080000001</v>
      </c>
      <c r="J182" s="91">
        <f t="shared" si="2"/>
        <v>-2.0758095427775601E-4</v>
      </c>
      <c r="K182" s="91">
        <f>I182/'סכום נכסי הקרן'!$C$42</f>
        <v>8.2032469005418533E-7</v>
      </c>
    </row>
    <row r="183" spans="2:11">
      <c r="B183" s="86" t="s">
        <v>2187</v>
      </c>
      <c r="C183" s="87" t="s">
        <v>2188</v>
      </c>
      <c r="D183" s="88" t="s">
        <v>482</v>
      </c>
      <c r="E183" s="88" t="s">
        <v>130</v>
      </c>
      <c r="F183" s="97">
        <v>45001</v>
      </c>
      <c r="G183" s="90">
        <v>438945.26400000008</v>
      </c>
      <c r="H183" s="98">
        <v>0.31970100000000001</v>
      </c>
      <c r="I183" s="90">
        <v>1.403314105</v>
      </c>
      <c r="J183" s="91">
        <f t="shared" si="2"/>
        <v>-1.8028089634617339E-4</v>
      </c>
      <c r="K183" s="91">
        <f>I183/'סכום נכסי הקרן'!$C$42</f>
        <v>7.1243949587003557E-7</v>
      </c>
    </row>
    <row r="184" spans="2:11">
      <c r="B184" s="86" t="s">
        <v>2189</v>
      </c>
      <c r="C184" s="87" t="s">
        <v>2190</v>
      </c>
      <c r="D184" s="88" t="s">
        <v>482</v>
      </c>
      <c r="E184" s="88" t="s">
        <v>130</v>
      </c>
      <c r="F184" s="97">
        <v>45001</v>
      </c>
      <c r="G184" s="90">
        <v>10979.728062</v>
      </c>
      <c r="H184" s="98">
        <v>0.37504900000000002</v>
      </c>
      <c r="I184" s="90">
        <v>4.1179313999999995E-2</v>
      </c>
      <c r="J184" s="91">
        <f t="shared" si="2"/>
        <v>-5.2902223475053903E-6</v>
      </c>
      <c r="K184" s="91">
        <f>I184/'סכום נכסי הקרן'!$C$42</f>
        <v>2.0906060590357918E-8</v>
      </c>
    </row>
    <row r="185" spans="2:11">
      <c r="B185" s="86" t="s">
        <v>2189</v>
      </c>
      <c r="C185" s="87" t="s">
        <v>2191</v>
      </c>
      <c r="D185" s="88" t="s">
        <v>482</v>
      </c>
      <c r="E185" s="88" t="s">
        <v>130</v>
      </c>
      <c r="F185" s="97">
        <v>45001</v>
      </c>
      <c r="G185" s="90">
        <v>100530.48725999999</v>
      </c>
      <c r="H185" s="98">
        <v>0.37504900000000002</v>
      </c>
      <c r="I185" s="90">
        <v>0.37703816899999998</v>
      </c>
      <c r="J185" s="91">
        <f t="shared" si="2"/>
        <v>-4.8437323348959001E-5</v>
      </c>
      <c r="K185" s="91">
        <f>I185/'סכום נכסי הקרן'!$C$42</f>
        <v>1.9141607861635601E-7</v>
      </c>
    </row>
    <row r="186" spans="2:11">
      <c r="B186" s="86" t="s">
        <v>2192</v>
      </c>
      <c r="C186" s="87" t="s">
        <v>2193</v>
      </c>
      <c r="D186" s="88" t="s">
        <v>482</v>
      </c>
      <c r="E186" s="88" t="s">
        <v>130</v>
      </c>
      <c r="F186" s="97">
        <v>44987</v>
      </c>
      <c r="G186" s="90">
        <v>527425.40021599992</v>
      </c>
      <c r="H186" s="98">
        <v>0.68375699999999995</v>
      </c>
      <c r="I186" s="90">
        <v>3.6063098440000005</v>
      </c>
      <c r="J186" s="91">
        <f t="shared" si="2"/>
        <v>-4.6329525860380977E-4</v>
      </c>
      <c r="K186" s="91">
        <f>I186/'סכום נכסי הקרן'!$C$42</f>
        <v>1.8308642078464017E-6</v>
      </c>
    </row>
    <row r="187" spans="2:11">
      <c r="B187" s="86" t="s">
        <v>2194</v>
      </c>
      <c r="C187" s="87" t="s">
        <v>2195</v>
      </c>
      <c r="D187" s="88" t="s">
        <v>482</v>
      </c>
      <c r="E187" s="88" t="s">
        <v>130</v>
      </c>
      <c r="F187" s="97">
        <v>44987</v>
      </c>
      <c r="G187" s="90">
        <v>719216.45484000002</v>
      </c>
      <c r="H187" s="98">
        <v>0.68375699999999995</v>
      </c>
      <c r="I187" s="90">
        <v>4.9176952229999999</v>
      </c>
      <c r="J187" s="91">
        <f t="shared" si="2"/>
        <v>-6.317662593149344E-4</v>
      </c>
      <c r="K187" s="91">
        <f>I187/'סכום נכסי הקרן'!$C$42</f>
        <v>2.4966330011459566E-6</v>
      </c>
    </row>
    <row r="188" spans="2:11">
      <c r="B188" s="86" t="s">
        <v>2196</v>
      </c>
      <c r="C188" s="87" t="s">
        <v>2197</v>
      </c>
      <c r="D188" s="88" t="s">
        <v>482</v>
      </c>
      <c r="E188" s="88" t="s">
        <v>130</v>
      </c>
      <c r="F188" s="97">
        <v>44987</v>
      </c>
      <c r="G188" s="90">
        <v>11173.155210000003</v>
      </c>
      <c r="H188" s="98">
        <v>0.70639799999999997</v>
      </c>
      <c r="I188" s="90">
        <v>7.8926981999999993E-2</v>
      </c>
      <c r="J188" s="91">
        <f t="shared" si="2"/>
        <v>-1.0139588143638228E-5</v>
      </c>
      <c r="K188" s="91">
        <f>I188/'סכום נכסי הקרן'!$C$42</f>
        <v>4.0069930934402865E-8</v>
      </c>
    </row>
    <row r="189" spans="2:11">
      <c r="B189" s="86" t="s">
        <v>2198</v>
      </c>
      <c r="C189" s="87" t="s">
        <v>2199</v>
      </c>
      <c r="D189" s="88" t="s">
        <v>482</v>
      </c>
      <c r="E189" s="88" t="s">
        <v>130</v>
      </c>
      <c r="F189" s="97">
        <v>44987</v>
      </c>
      <c r="G189" s="90">
        <v>599513.43854999996</v>
      </c>
      <c r="H189" s="98">
        <v>0.71132200000000001</v>
      </c>
      <c r="I189" s="90">
        <v>4.2644722020000012</v>
      </c>
      <c r="J189" s="91">
        <f t="shared" si="2"/>
        <v>-5.4784803222647006E-4</v>
      </c>
      <c r="K189" s="91">
        <f>I189/'סכום נכסי הקרן'!$C$42</f>
        <v>2.165002414583912E-6</v>
      </c>
    </row>
    <row r="190" spans="2:11">
      <c r="B190" s="86" t="s">
        <v>2200</v>
      </c>
      <c r="C190" s="87" t="s">
        <v>2201</v>
      </c>
      <c r="D190" s="88" t="s">
        <v>482</v>
      </c>
      <c r="E190" s="88" t="s">
        <v>130</v>
      </c>
      <c r="F190" s="97">
        <v>44987</v>
      </c>
      <c r="G190" s="90">
        <v>815564.57070399995</v>
      </c>
      <c r="H190" s="98">
        <v>0.73887199999999997</v>
      </c>
      <c r="I190" s="90">
        <v>6.0259764650000003</v>
      </c>
      <c r="J190" s="91">
        <f t="shared" si="2"/>
        <v>-7.7414488645159414E-4</v>
      </c>
      <c r="K190" s="91">
        <f>I190/'סכום נכסי הקרן'!$C$42</f>
        <v>3.0592891638107633E-6</v>
      </c>
    </row>
    <row r="191" spans="2:11">
      <c r="B191" s="86" t="s">
        <v>2202</v>
      </c>
      <c r="C191" s="87" t="s">
        <v>2203</v>
      </c>
      <c r="D191" s="88" t="s">
        <v>482</v>
      </c>
      <c r="E191" s="88" t="s">
        <v>130</v>
      </c>
      <c r="F191" s="97">
        <v>45007</v>
      </c>
      <c r="G191" s="90">
        <v>696979.71436600003</v>
      </c>
      <c r="H191" s="98">
        <v>1.0983309999999999</v>
      </c>
      <c r="I191" s="90">
        <v>7.6551434019999993</v>
      </c>
      <c r="J191" s="91">
        <f t="shared" si="2"/>
        <v>-9.8344063474731127E-4</v>
      </c>
      <c r="K191" s="91">
        <f>I191/'סכום נכסי הקרן'!$C$42</f>
        <v>3.8863904287014265E-6</v>
      </c>
    </row>
    <row r="192" spans="2:11">
      <c r="B192" s="86" t="s">
        <v>2204</v>
      </c>
      <c r="C192" s="87" t="s">
        <v>2205</v>
      </c>
      <c r="D192" s="88" t="s">
        <v>482</v>
      </c>
      <c r="E192" s="88" t="s">
        <v>130</v>
      </c>
      <c r="F192" s="97">
        <v>45007</v>
      </c>
      <c r="G192" s="90">
        <v>901516.46130000008</v>
      </c>
      <c r="H192" s="98">
        <v>1.125712</v>
      </c>
      <c r="I192" s="90">
        <v>10.148481621999998</v>
      </c>
      <c r="J192" s="91">
        <f t="shared" si="2"/>
        <v>-1.3037547024205443E-3</v>
      </c>
      <c r="K192" s="91">
        <f>I192/'סכום נכסי הקרן'!$C$42</f>
        <v>5.1522172440673932E-6</v>
      </c>
    </row>
    <row r="193" spans="2:11">
      <c r="B193" s="86" t="s">
        <v>2206</v>
      </c>
      <c r="C193" s="87" t="s">
        <v>2207</v>
      </c>
      <c r="D193" s="88" t="s">
        <v>482</v>
      </c>
      <c r="E193" s="88" t="s">
        <v>130</v>
      </c>
      <c r="F193" s="97">
        <v>44985</v>
      </c>
      <c r="G193" s="90">
        <v>360656.50237500004</v>
      </c>
      <c r="H193" s="98">
        <v>0.96260599999999996</v>
      </c>
      <c r="I193" s="90">
        <v>3.4716997590000003</v>
      </c>
      <c r="J193" s="91">
        <f t="shared" si="2"/>
        <v>-4.460021759685186E-4</v>
      </c>
      <c r="K193" s="91">
        <f>I193/'סכום נכסי הקרן'!$C$42</f>
        <v>1.7625248811377722E-6</v>
      </c>
    </row>
    <row r="194" spans="2:11">
      <c r="B194" s="86" t="s">
        <v>2208</v>
      </c>
      <c r="C194" s="87" t="s">
        <v>2209</v>
      </c>
      <c r="D194" s="88" t="s">
        <v>482</v>
      </c>
      <c r="E194" s="88" t="s">
        <v>130</v>
      </c>
      <c r="F194" s="97">
        <v>44985</v>
      </c>
      <c r="G194" s="90">
        <v>165194.40729</v>
      </c>
      <c r="H194" s="98">
        <v>0.97363100000000002</v>
      </c>
      <c r="I194" s="90">
        <v>1.608383602</v>
      </c>
      <c r="J194" s="91">
        <f t="shared" si="2"/>
        <v>-2.0662575570495458E-4</v>
      </c>
      <c r="K194" s="91">
        <f>I194/'סכום נכסי הקרן'!$C$42</f>
        <v>8.1654990745960751E-7</v>
      </c>
    </row>
    <row r="195" spans="2:11">
      <c r="B195" s="86" t="s">
        <v>2210</v>
      </c>
      <c r="C195" s="87" t="s">
        <v>2211</v>
      </c>
      <c r="D195" s="88" t="s">
        <v>482</v>
      </c>
      <c r="E195" s="88" t="s">
        <v>130</v>
      </c>
      <c r="F195" s="97">
        <v>44985</v>
      </c>
      <c r="G195" s="90">
        <v>360706.42023000005</v>
      </c>
      <c r="H195" s="98">
        <v>0.97631100000000004</v>
      </c>
      <c r="I195" s="90">
        <v>3.5216176139999997</v>
      </c>
      <c r="J195" s="91">
        <f t="shared" si="2"/>
        <v>-4.5241502082699612E-4</v>
      </c>
      <c r="K195" s="91">
        <f>I195/'סכום נכסי הקרן'!$C$42</f>
        <v>1.7878673553026088E-6</v>
      </c>
    </row>
    <row r="196" spans="2:11">
      <c r="B196" s="86" t="s">
        <v>2212</v>
      </c>
      <c r="C196" s="87" t="s">
        <v>2213</v>
      </c>
      <c r="D196" s="88" t="s">
        <v>482</v>
      </c>
      <c r="E196" s="88" t="s">
        <v>130</v>
      </c>
      <c r="F196" s="97">
        <v>44980</v>
      </c>
      <c r="G196" s="90">
        <v>240517.53681799999</v>
      </c>
      <c r="H196" s="98">
        <v>0.121252</v>
      </c>
      <c r="I196" s="90">
        <v>0.29163122400000002</v>
      </c>
      <c r="J196" s="91">
        <f t="shared" si="2"/>
        <v>-3.7465267596132144E-5</v>
      </c>
      <c r="K196" s="91">
        <f>I196/'סכום נכסי הקרן'!$C$42</f>
        <v>1.4805637701939968E-7</v>
      </c>
    </row>
    <row r="197" spans="2:11">
      <c r="B197" s="86" t="s">
        <v>2214</v>
      </c>
      <c r="C197" s="87" t="s">
        <v>2215</v>
      </c>
      <c r="D197" s="88" t="s">
        <v>482</v>
      </c>
      <c r="E197" s="88" t="s">
        <v>130</v>
      </c>
      <c r="F197" s="97">
        <v>44985</v>
      </c>
      <c r="G197" s="90">
        <v>1371291.3979910002</v>
      </c>
      <c r="H197" s="98">
        <v>1.0201439999999999</v>
      </c>
      <c r="I197" s="90">
        <v>13.989148041</v>
      </c>
      <c r="J197" s="91">
        <f t="shared" si="2"/>
        <v>-1.7971572714654612E-3</v>
      </c>
      <c r="K197" s="91">
        <f>I197/'סכום נכסי הקרן'!$C$42</f>
        <v>7.102060431425177E-6</v>
      </c>
    </row>
    <row r="198" spans="2:11">
      <c r="B198" s="86" t="s">
        <v>2214</v>
      </c>
      <c r="C198" s="87" t="s">
        <v>2216</v>
      </c>
      <c r="D198" s="88" t="s">
        <v>482</v>
      </c>
      <c r="E198" s="88" t="s">
        <v>130</v>
      </c>
      <c r="F198" s="97">
        <v>44985</v>
      </c>
      <c r="G198" s="90">
        <v>11018.135773</v>
      </c>
      <c r="H198" s="98">
        <v>1.0201439999999999</v>
      </c>
      <c r="I198" s="90">
        <v>0.112400867</v>
      </c>
      <c r="J198" s="91">
        <f t="shared" si="2"/>
        <v>-1.4439909768345857E-5</v>
      </c>
      <c r="K198" s="91">
        <f>I198/'סכום נכסי הקרן'!$C$42</f>
        <v>5.7064071924820364E-8</v>
      </c>
    </row>
    <row r="199" spans="2:11">
      <c r="B199" s="86" t="s">
        <v>2217</v>
      </c>
      <c r="C199" s="87" t="s">
        <v>2218</v>
      </c>
      <c r="D199" s="88" t="s">
        <v>482</v>
      </c>
      <c r="E199" s="88" t="s">
        <v>130</v>
      </c>
      <c r="F199" s="97">
        <v>44991</v>
      </c>
      <c r="G199" s="90">
        <v>440762.00967599993</v>
      </c>
      <c r="H199" s="98">
        <v>1.057804</v>
      </c>
      <c r="I199" s="90">
        <v>4.662398681</v>
      </c>
      <c r="J199" s="91">
        <f t="shared" si="2"/>
        <v>-5.9896883408999625E-4</v>
      </c>
      <c r="K199" s="91">
        <f>I199/'סכום נכסי הקרן'!$C$42</f>
        <v>2.3670231447126792E-6</v>
      </c>
    </row>
    <row r="200" spans="2:11">
      <c r="B200" s="86" t="s">
        <v>2219</v>
      </c>
      <c r="C200" s="87" t="s">
        <v>2220</v>
      </c>
      <c r="D200" s="88" t="s">
        <v>482</v>
      </c>
      <c r="E200" s="88" t="s">
        <v>130</v>
      </c>
      <c r="F200" s="97">
        <v>45007</v>
      </c>
      <c r="G200" s="90">
        <v>22433.140380000001</v>
      </c>
      <c r="H200" s="98">
        <v>1.1299630000000001</v>
      </c>
      <c r="I200" s="90">
        <v>0.25348628699999998</v>
      </c>
      <c r="J200" s="91">
        <f t="shared" si="2"/>
        <v>-3.2564865463119785E-5</v>
      </c>
      <c r="K200" s="91">
        <f>I200/'סכום נכסי הקרן'!$C$42</f>
        <v>1.2869081973650306E-7</v>
      </c>
    </row>
    <row r="201" spans="2:11">
      <c r="B201" s="86" t="s">
        <v>2219</v>
      </c>
      <c r="C201" s="87" t="s">
        <v>2221</v>
      </c>
      <c r="D201" s="88" t="s">
        <v>482</v>
      </c>
      <c r="E201" s="88" t="s">
        <v>130</v>
      </c>
      <c r="F201" s="97">
        <v>45007</v>
      </c>
      <c r="G201" s="90">
        <v>481474.35076</v>
      </c>
      <c r="H201" s="98">
        <v>1.1299630000000001</v>
      </c>
      <c r="I201" s="90">
        <v>5.440484187</v>
      </c>
      <c r="J201" s="91">
        <f t="shared" si="2"/>
        <v>-6.9892788955437917E-4</v>
      </c>
      <c r="K201" s="91">
        <f>I201/'סכום נכסי הקרן'!$C$42</f>
        <v>2.7620443617469237E-6</v>
      </c>
    </row>
    <row r="202" spans="2:11">
      <c r="B202" s="86" t="s">
        <v>2222</v>
      </c>
      <c r="C202" s="87" t="s">
        <v>2223</v>
      </c>
      <c r="D202" s="88" t="s">
        <v>482</v>
      </c>
      <c r="E202" s="88" t="s">
        <v>130</v>
      </c>
      <c r="F202" s="97">
        <v>44984</v>
      </c>
      <c r="G202" s="90">
        <v>361904.44874999998</v>
      </c>
      <c r="H202" s="98">
        <v>1.304114</v>
      </c>
      <c r="I202" s="90">
        <v>4.7196461339999995</v>
      </c>
      <c r="J202" s="91">
        <f t="shared" si="2"/>
        <v>-6.0632329743045795E-4</v>
      </c>
      <c r="K202" s="91">
        <f>I202/'סכום נכסי הקרן'!$C$42</f>
        <v>2.3960867352586911E-6</v>
      </c>
    </row>
    <row r="203" spans="2:11">
      <c r="B203" s="86" t="s">
        <v>2224</v>
      </c>
      <c r="C203" s="87" t="s">
        <v>2225</v>
      </c>
      <c r="D203" s="88" t="s">
        <v>482</v>
      </c>
      <c r="E203" s="88" t="s">
        <v>130</v>
      </c>
      <c r="F203" s="97">
        <v>44999</v>
      </c>
      <c r="G203" s="90">
        <v>469587.56170299998</v>
      </c>
      <c r="H203" s="98">
        <v>0.52618200000000004</v>
      </c>
      <c r="I203" s="90">
        <v>2.4708865010000003</v>
      </c>
      <c r="J203" s="91">
        <f t="shared" si="2"/>
        <v>-3.1742974119820458E-4</v>
      </c>
      <c r="K203" s="91">
        <f>I203/'סכום נכסי הקרן'!$C$42</f>
        <v>1.2544284468119961E-6</v>
      </c>
    </row>
    <row r="204" spans="2:11">
      <c r="B204" s="86" t="s">
        <v>2226</v>
      </c>
      <c r="C204" s="87" t="s">
        <v>2227</v>
      </c>
      <c r="D204" s="88" t="s">
        <v>482</v>
      </c>
      <c r="E204" s="88" t="s">
        <v>130</v>
      </c>
      <c r="F204" s="97">
        <v>44984</v>
      </c>
      <c r="G204" s="90">
        <v>443273.75202000001</v>
      </c>
      <c r="H204" s="98">
        <v>1.288489</v>
      </c>
      <c r="I204" s="90">
        <v>5.7115313890000001</v>
      </c>
      <c r="J204" s="91">
        <f t="shared" ref="J204:J267" si="3">IFERROR(I204/$I$11,0)</f>
        <v>-7.3374876989369729E-4</v>
      </c>
      <c r="K204" s="91">
        <f>I204/'סכום נכסי הקרן'!$C$42</f>
        <v>2.8996505692679861E-6</v>
      </c>
    </row>
    <row r="205" spans="2:11">
      <c r="B205" s="86" t="s">
        <v>2228</v>
      </c>
      <c r="C205" s="87" t="s">
        <v>2229</v>
      </c>
      <c r="D205" s="88" t="s">
        <v>482</v>
      </c>
      <c r="E205" s="88" t="s">
        <v>130</v>
      </c>
      <c r="F205" s="97">
        <v>45005</v>
      </c>
      <c r="G205" s="90">
        <v>544653.71590499999</v>
      </c>
      <c r="H205" s="98">
        <v>1.668776</v>
      </c>
      <c r="I205" s="90">
        <v>9.0890488290000011</v>
      </c>
      <c r="J205" s="91">
        <f t="shared" si="3"/>
        <v>-1.1676515357381503E-3</v>
      </c>
      <c r="K205" s="91">
        <f>I205/'סכום נכסי הקרן'!$C$42</f>
        <v>4.6143606357258825E-6</v>
      </c>
    </row>
    <row r="206" spans="2:11">
      <c r="B206" s="86" t="s">
        <v>2230</v>
      </c>
      <c r="C206" s="87" t="s">
        <v>2231</v>
      </c>
      <c r="D206" s="88" t="s">
        <v>482</v>
      </c>
      <c r="E206" s="88" t="s">
        <v>130</v>
      </c>
      <c r="F206" s="97">
        <v>44984</v>
      </c>
      <c r="G206" s="90">
        <v>1150298.730978</v>
      </c>
      <c r="H206" s="98">
        <v>1.3698779999999999</v>
      </c>
      <c r="I206" s="90">
        <v>15.757685762999998</v>
      </c>
      <c r="J206" s="91">
        <f t="shared" si="3"/>
        <v>-2.0243576998001988E-3</v>
      </c>
      <c r="K206" s="91">
        <f>I206/'סכום נכסי הקרן'!$C$42</f>
        <v>7.9999179521324304E-6</v>
      </c>
    </row>
    <row r="207" spans="2:11">
      <c r="B207" s="86" t="s">
        <v>2232</v>
      </c>
      <c r="C207" s="87" t="s">
        <v>2233</v>
      </c>
      <c r="D207" s="88" t="s">
        <v>482</v>
      </c>
      <c r="E207" s="88" t="s">
        <v>130</v>
      </c>
      <c r="F207" s="97">
        <v>44984</v>
      </c>
      <c r="G207" s="90">
        <v>606169.15255</v>
      </c>
      <c r="H207" s="98">
        <v>1.4917100000000001</v>
      </c>
      <c r="I207" s="90">
        <v>9.0422866479999993</v>
      </c>
      <c r="J207" s="91">
        <f t="shared" si="3"/>
        <v>-1.1616440938719671E-3</v>
      </c>
      <c r="K207" s="91">
        <f>I207/'סכום נכסי הקרן'!$C$42</f>
        <v>4.5906202453608727E-6</v>
      </c>
    </row>
    <row r="208" spans="2:11">
      <c r="B208" s="86" t="s">
        <v>2234</v>
      </c>
      <c r="C208" s="87" t="s">
        <v>2235</v>
      </c>
      <c r="D208" s="88" t="s">
        <v>482</v>
      </c>
      <c r="E208" s="88" t="s">
        <v>130</v>
      </c>
      <c r="F208" s="97">
        <v>44979</v>
      </c>
      <c r="G208" s="90">
        <v>883354.59989100008</v>
      </c>
      <c r="H208" s="98">
        <v>1.0284199999999999</v>
      </c>
      <c r="I208" s="90">
        <v>9.0845987180000005</v>
      </c>
      <c r="J208" s="91">
        <f t="shared" si="3"/>
        <v>-1.167079839068772E-3</v>
      </c>
      <c r="K208" s="91">
        <f>I208/'סכום נכסי הקרן'!$C$42</f>
        <v>4.612101387546085E-6</v>
      </c>
    </row>
    <row r="209" spans="2:11">
      <c r="B209" s="86" t="s">
        <v>2236</v>
      </c>
      <c r="C209" s="87" t="s">
        <v>2237</v>
      </c>
      <c r="D209" s="88" t="s">
        <v>482</v>
      </c>
      <c r="E209" s="88" t="s">
        <v>130</v>
      </c>
      <c r="F209" s="97">
        <v>44959</v>
      </c>
      <c r="G209" s="90">
        <v>155824.115896</v>
      </c>
      <c r="H209" s="98">
        <v>5.750807</v>
      </c>
      <c r="I209" s="90">
        <v>8.961143906000002</v>
      </c>
      <c r="J209" s="91">
        <f t="shared" si="3"/>
        <v>-1.1512198515675361E-3</v>
      </c>
      <c r="K209" s="91">
        <f>I209/'סכום נכסי הקרן'!$C$42</f>
        <v>4.5494254095090729E-6</v>
      </c>
    </row>
    <row r="210" spans="2:11">
      <c r="B210" s="86" t="s">
        <v>2238</v>
      </c>
      <c r="C210" s="87" t="s">
        <v>2239</v>
      </c>
      <c r="D210" s="88" t="s">
        <v>482</v>
      </c>
      <c r="E210" s="88" t="s">
        <v>130</v>
      </c>
      <c r="F210" s="97">
        <v>44943</v>
      </c>
      <c r="G210" s="90">
        <v>123314.04854999999</v>
      </c>
      <c r="H210" s="98">
        <v>5.7536189999999996</v>
      </c>
      <c r="I210" s="90">
        <v>7.0950207339999993</v>
      </c>
      <c r="J210" s="91">
        <f t="shared" si="3"/>
        <v>-9.1148281982115825E-4</v>
      </c>
      <c r="K210" s="91">
        <f>I210/'סכום נכסי הקרן'!$C$42</f>
        <v>3.6020253604722438E-6</v>
      </c>
    </row>
    <row r="211" spans="2:11">
      <c r="B211" s="86" t="s">
        <v>2240</v>
      </c>
      <c r="C211" s="87" t="s">
        <v>2241</v>
      </c>
      <c r="D211" s="88" t="s">
        <v>482</v>
      </c>
      <c r="E211" s="88" t="s">
        <v>130</v>
      </c>
      <c r="F211" s="97">
        <v>44957</v>
      </c>
      <c r="G211" s="90">
        <v>457147.71609</v>
      </c>
      <c r="H211" s="98">
        <v>3.9673579999999999</v>
      </c>
      <c r="I211" s="90">
        <v>18.136687535999997</v>
      </c>
      <c r="J211" s="91">
        <f t="shared" si="3"/>
        <v>-2.3299831976965344E-3</v>
      </c>
      <c r="K211" s="91">
        <f>I211/'סכום נכסי הקרן'!$C$42</f>
        <v>9.2076980334350699E-6</v>
      </c>
    </row>
    <row r="212" spans="2:11">
      <c r="B212" s="86" t="s">
        <v>2242</v>
      </c>
      <c r="C212" s="87" t="s">
        <v>2243</v>
      </c>
      <c r="D212" s="88" t="s">
        <v>482</v>
      </c>
      <c r="E212" s="88" t="s">
        <v>130</v>
      </c>
      <c r="F212" s="97">
        <v>44971</v>
      </c>
      <c r="G212" s="90">
        <v>3615000</v>
      </c>
      <c r="H212" s="98">
        <v>3.2763490000000002</v>
      </c>
      <c r="I212" s="90">
        <v>118.44</v>
      </c>
      <c r="J212" s="91">
        <f t="shared" si="3"/>
        <v>-1.521574484797242E-2</v>
      </c>
      <c r="K212" s="91">
        <f>I212/'סכום נכסי הקרן'!$C$42</f>
        <v>6.0130040445112613E-5</v>
      </c>
    </row>
    <row r="213" spans="2:11">
      <c r="B213" s="86" t="s">
        <v>2244</v>
      </c>
      <c r="C213" s="87" t="s">
        <v>2245</v>
      </c>
      <c r="D213" s="88" t="s">
        <v>482</v>
      </c>
      <c r="E213" s="88" t="s">
        <v>130</v>
      </c>
      <c r="F213" s="97">
        <v>44929</v>
      </c>
      <c r="G213" s="90">
        <v>2875009.5</v>
      </c>
      <c r="H213" s="98">
        <v>2.9906259999999998</v>
      </c>
      <c r="I213" s="90">
        <v>85.980770000000007</v>
      </c>
      <c r="J213" s="91">
        <f t="shared" si="3"/>
        <v>-1.104577387835361E-2</v>
      </c>
      <c r="K213" s="91">
        <f>I213/'סכום נכסי הקרן'!$C$42</f>
        <v>4.3651023113829162E-5</v>
      </c>
    </row>
    <row r="214" spans="2:11">
      <c r="B214" s="86" t="s">
        <v>2246</v>
      </c>
      <c r="C214" s="87" t="s">
        <v>2247</v>
      </c>
      <c r="D214" s="88" t="s">
        <v>482</v>
      </c>
      <c r="E214" s="88" t="s">
        <v>130</v>
      </c>
      <c r="F214" s="97">
        <v>45014</v>
      </c>
      <c r="G214" s="90">
        <v>601510.15275000001</v>
      </c>
      <c r="H214" s="98">
        <v>1.326049</v>
      </c>
      <c r="I214" s="90">
        <v>7.9763186420000007</v>
      </c>
      <c r="J214" s="91">
        <f t="shared" si="3"/>
        <v>-1.0247013617257503E-3</v>
      </c>
      <c r="K214" s="91">
        <f>I214/'סכום נכסי הקרן'!$C$42</f>
        <v>4.0494458168403057E-6</v>
      </c>
    </row>
    <row r="215" spans="2:11">
      <c r="B215" s="86" t="s">
        <v>2248</v>
      </c>
      <c r="C215" s="87" t="s">
        <v>2249</v>
      </c>
      <c r="D215" s="88" t="s">
        <v>482</v>
      </c>
      <c r="E215" s="88" t="s">
        <v>130</v>
      </c>
      <c r="F215" s="97">
        <v>45014</v>
      </c>
      <c r="G215" s="90">
        <v>601510.15275000001</v>
      </c>
      <c r="H215" s="98">
        <v>0.95435700000000001</v>
      </c>
      <c r="I215" s="90">
        <v>5.7405533249999996</v>
      </c>
      <c r="J215" s="91">
        <f t="shared" si="3"/>
        <v>-7.3747715872492139E-4</v>
      </c>
      <c r="K215" s="91">
        <f>I215/'סכום נכסי הקרן'!$C$42</f>
        <v>2.9143845289562284E-6</v>
      </c>
    </row>
    <row r="216" spans="2:11">
      <c r="B216" s="86" t="s">
        <v>2250</v>
      </c>
      <c r="C216" s="87" t="s">
        <v>2251</v>
      </c>
      <c r="D216" s="88" t="s">
        <v>482</v>
      </c>
      <c r="E216" s="88" t="s">
        <v>130</v>
      </c>
      <c r="F216" s="97">
        <v>44991</v>
      </c>
      <c r="G216" s="90">
        <v>292918.515525</v>
      </c>
      <c r="H216" s="98">
        <v>0.81101900000000005</v>
      </c>
      <c r="I216" s="90">
        <v>2.375624476</v>
      </c>
      <c r="J216" s="91">
        <f t="shared" si="3"/>
        <v>-3.0519162344996772E-4</v>
      </c>
      <c r="K216" s="91">
        <f>I216/'סכום נכסי הקרן'!$C$42</f>
        <v>1.206065483149945E-6</v>
      </c>
    </row>
    <row r="217" spans="2:11">
      <c r="B217" s="86" t="s">
        <v>2252</v>
      </c>
      <c r="C217" s="87" t="s">
        <v>2253</v>
      </c>
      <c r="D217" s="88" t="s">
        <v>482</v>
      </c>
      <c r="E217" s="88" t="s">
        <v>130</v>
      </c>
      <c r="F217" s="97">
        <v>45014</v>
      </c>
      <c r="G217" s="90">
        <v>601510.15275000001</v>
      </c>
      <c r="H217" s="98">
        <v>0.83665299999999998</v>
      </c>
      <c r="I217" s="90">
        <v>5.0325517490000005</v>
      </c>
      <c r="J217" s="91">
        <f t="shared" si="3"/>
        <v>-6.465216425785321E-4</v>
      </c>
      <c r="K217" s="91">
        <f>I217/'סכום נכסי הקרן'!$C$42</f>
        <v>2.5549437707657233E-6</v>
      </c>
    </row>
    <row r="218" spans="2:11">
      <c r="B218" s="86" t="s">
        <v>2254</v>
      </c>
      <c r="C218" s="87" t="s">
        <v>2255</v>
      </c>
      <c r="D218" s="88" t="s">
        <v>482</v>
      </c>
      <c r="E218" s="88" t="s">
        <v>130</v>
      </c>
      <c r="F218" s="97">
        <v>45015</v>
      </c>
      <c r="G218" s="90">
        <v>22420.736100000002</v>
      </c>
      <c r="H218" s="98">
        <v>0.61051200000000005</v>
      </c>
      <c r="I218" s="90">
        <v>0.13688122999999999</v>
      </c>
      <c r="J218" s="91">
        <f t="shared" si="3"/>
        <v>-1.75848519938925E-5</v>
      </c>
      <c r="K218" s="91">
        <f>I218/'סכום נכסי הקרן'!$C$42</f>
        <v>6.9492349679810558E-8</v>
      </c>
    </row>
    <row r="219" spans="2:11">
      <c r="B219" s="86" t="s">
        <v>2256</v>
      </c>
      <c r="C219" s="87" t="s">
        <v>2257</v>
      </c>
      <c r="D219" s="88" t="s">
        <v>482</v>
      </c>
      <c r="E219" s="88" t="s">
        <v>130</v>
      </c>
      <c r="F219" s="97">
        <v>45015</v>
      </c>
      <c r="G219" s="90">
        <v>601510.15275000001</v>
      </c>
      <c r="H219" s="98">
        <v>0.54006500000000002</v>
      </c>
      <c r="I219" s="90">
        <v>3.2485430189999995</v>
      </c>
      <c r="J219" s="91">
        <f t="shared" si="3"/>
        <v>-4.1733368545057421E-4</v>
      </c>
      <c r="K219" s="91">
        <f>I219/'סכום נכסי הקרן'!$C$42</f>
        <v>1.6492318736926565E-6</v>
      </c>
    </row>
    <row r="220" spans="2:11">
      <c r="B220" s="86" t="s">
        <v>2258</v>
      </c>
      <c r="C220" s="87" t="s">
        <v>2259</v>
      </c>
      <c r="D220" s="88" t="s">
        <v>482</v>
      </c>
      <c r="E220" s="88" t="s">
        <v>130</v>
      </c>
      <c r="F220" s="97">
        <v>44998</v>
      </c>
      <c r="G220" s="90">
        <v>275483.87662499998</v>
      </c>
      <c r="H220" s="98">
        <v>1.4385E-2</v>
      </c>
      <c r="I220" s="90">
        <v>3.9627003000000001E-2</v>
      </c>
      <c r="J220" s="91">
        <f t="shared" si="3"/>
        <v>-5.0908001244329419E-6</v>
      </c>
      <c r="K220" s="91">
        <f>I220/'סכום נכסי הקרן'!$C$42</f>
        <v>2.0117977820910158E-8</v>
      </c>
    </row>
    <row r="221" spans="2:11">
      <c r="B221" s="86" t="s">
        <v>2260</v>
      </c>
      <c r="C221" s="87" t="s">
        <v>2261</v>
      </c>
      <c r="D221" s="88" t="s">
        <v>482</v>
      </c>
      <c r="E221" s="88" t="s">
        <v>130</v>
      </c>
      <c r="F221" s="97">
        <v>44980</v>
      </c>
      <c r="G221" s="90">
        <v>390558.02069999999</v>
      </c>
      <c r="H221" s="98">
        <v>-0.13503899999999999</v>
      </c>
      <c r="I221" s="90">
        <v>-0.52740641799999999</v>
      </c>
      <c r="J221" s="91">
        <f t="shared" si="3"/>
        <v>6.7754825122180747E-5</v>
      </c>
      <c r="K221" s="91">
        <f>I221/'סכום נכסי הקרן'!$C$42</f>
        <v>-2.6775556607017876E-7</v>
      </c>
    </row>
    <row r="222" spans="2:11">
      <c r="B222" s="86" t="s">
        <v>2262</v>
      </c>
      <c r="C222" s="87" t="s">
        <v>2263</v>
      </c>
      <c r="D222" s="88" t="s">
        <v>482</v>
      </c>
      <c r="E222" s="88" t="s">
        <v>130</v>
      </c>
      <c r="F222" s="97">
        <v>44986</v>
      </c>
      <c r="G222" s="90">
        <v>421057.10692499997</v>
      </c>
      <c r="H222" s="98">
        <v>-0.58312600000000003</v>
      </c>
      <c r="I222" s="90">
        <v>-2.4552928939999998</v>
      </c>
      <c r="J222" s="91">
        <f t="shared" si="3"/>
        <v>3.1542646236190299E-4</v>
      </c>
      <c r="K222" s="91">
        <f>I222/'סכום נכסי הקרן'!$C$42</f>
        <v>-1.2465118289498278E-6</v>
      </c>
    </row>
    <row r="223" spans="2:11">
      <c r="B223" s="86" t="s">
        <v>2264</v>
      </c>
      <c r="C223" s="87" t="s">
        <v>2265</v>
      </c>
      <c r="D223" s="88" t="s">
        <v>482</v>
      </c>
      <c r="E223" s="88" t="s">
        <v>130</v>
      </c>
      <c r="F223" s="97">
        <v>44978</v>
      </c>
      <c r="G223" s="90">
        <v>216900</v>
      </c>
      <c r="H223" s="98">
        <v>-0.64146199999999998</v>
      </c>
      <c r="I223" s="90">
        <v>-1.39133</v>
      </c>
      <c r="J223" s="91">
        <f t="shared" si="3"/>
        <v>1.7874132285823594E-4</v>
      </c>
      <c r="K223" s="91">
        <f>I223/'סכום נכסי הקרן'!$C$42</f>
        <v>-7.0635536282082521E-7</v>
      </c>
    </row>
    <row r="224" spans="2:11">
      <c r="B224" s="86" t="s">
        <v>2266</v>
      </c>
      <c r="C224" s="87" t="s">
        <v>2267</v>
      </c>
      <c r="D224" s="88" t="s">
        <v>482</v>
      </c>
      <c r="E224" s="88" t="s">
        <v>130</v>
      </c>
      <c r="F224" s="97">
        <v>44984</v>
      </c>
      <c r="G224" s="90">
        <v>481208.12219999998</v>
      </c>
      <c r="H224" s="98">
        <v>-1.1100969999999999</v>
      </c>
      <c r="I224" s="90">
        <v>-5.3418760569999995</v>
      </c>
      <c r="J224" s="91">
        <f t="shared" si="3"/>
        <v>6.8625990453229449E-4</v>
      </c>
      <c r="K224" s="91">
        <f>I224/'סכום נכסי הקרן'!$C$42</f>
        <v>-2.7119826355976756E-6</v>
      </c>
    </row>
    <row r="225" spans="2:11">
      <c r="B225" s="86" t="s">
        <v>2268</v>
      </c>
      <c r="C225" s="87" t="s">
        <v>2269</v>
      </c>
      <c r="D225" s="88" t="s">
        <v>482</v>
      </c>
      <c r="E225" s="88" t="s">
        <v>130</v>
      </c>
      <c r="F225" s="97">
        <v>44984</v>
      </c>
      <c r="G225" s="90">
        <v>481208.12219999998</v>
      </c>
      <c r="H225" s="98">
        <v>-1.350622</v>
      </c>
      <c r="I225" s="90">
        <v>-6.4993047209999988</v>
      </c>
      <c r="J225" s="91">
        <f t="shared" si="3"/>
        <v>8.3495240057378044E-4</v>
      </c>
      <c r="K225" s="91">
        <f>I225/'סכום נכסי הקרן'!$C$42</f>
        <v>-3.2995901362617471E-6</v>
      </c>
    </row>
    <row r="226" spans="2:11">
      <c r="B226" s="86" t="s">
        <v>2270</v>
      </c>
      <c r="C226" s="87" t="s">
        <v>2271</v>
      </c>
      <c r="D226" s="88" t="s">
        <v>482</v>
      </c>
      <c r="E226" s="88" t="s">
        <v>130</v>
      </c>
      <c r="F226" s="97">
        <v>45001</v>
      </c>
      <c r="G226" s="90">
        <v>110193.55065000002</v>
      </c>
      <c r="H226" s="98">
        <v>-1.4662980000000001</v>
      </c>
      <c r="I226" s="90">
        <v>-1.615765656</v>
      </c>
      <c r="J226" s="91">
        <f t="shared" si="3"/>
        <v>2.0757411310210044E-4</v>
      </c>
      <c r="K226" s="91">
        <f>I226/'סכום נכסי הקרן'!$C$42</f>
        <v>-8.2029765488942861E-7</v>
      </c>
    </row>
    <row r="227" spans="2:11">
      <c r="B227" s="86" t="s">
        <v>2272</v>
      </c>
      <c r="C227" s="87" t="s">
        <v>2273</v>
      </c>
      <c r="D227" s="88" t="s">
        <v>482</v>
      </c>
      <c r="E227" s="88" t="s">
        <v>130</v>
      </c>
      <c r="F227" s="97">
        <v>44984</v>
      </c>
      <c r="G227" s="90">
        <v>601510.15275000001</v>
      </c>
      <c r="H227" s="98">
        <v>-1.587091</v>
      </c>
      <c r="I227" s="90">
        <v>-9.5465123919999986</v>
      </c>
      <c r="J227" s="91">
        <f t="shared" si="3"/>
        <v>1.2264209451593958E-3</v>
      </c>
      <c r="K227" s="91">
        <f>I227/'סכום נכסי הקרן'!$C$42</f>
        <v>-4.8466073644100702E-6</v>
      </c>
    </row>
    <row r="228" spans="2:11">
      <c r="B228" s="86" t="s">
        <v>2274</v>
      </c>
      <c r="C228" s="87" t="s">
        <v>2275</v>
      </c>
      <c r="D228" s="88" t="s">
        <v>482</v>
      </c>
      <c r="E228" s="88" t="s">
        <v>130</v>
      </c>
      <c r="F228" s="97">
        <v>45014</v>
      </c>
      <c r="G228" s="90">
        <v>204513.45193500002</v>
      </c>
      <c r="H228" s="98">
        <v>1.3773169999999999</v>
      </c>
      <c r="I228" s="90">
        <v>2.816798001</v>
      </c>
      <c r="J228" s="91">
        <f t="shared" si="3"/>
        <v>-3.6186828496702768E-4</v>
      </c>
      <c r="K228" s="91">
        <f>I228/'סכום נכסי הקרן'!$C$42</f>
        <v>1.4300420274049507E-6</v>
      </c>
    </row>
    <row r="229" spans="2:11">
      <c r="B229" s="86" t="s">
        <v>2274</v>
      </c>
      <c r="C229" s="87" t="s">
        <v>2276</v>
      </c>
      <c r="D229" s="88" t="s">
        <v>482</v>
      </c>
      <c r="E229" s="88" t="s">
        <v>130</v>
      </c>
      <c r="F229" s="97">
        <v>45014</v>
      </c>
      <c r="G229" s="90">
        <v>1022567.259675</v>
      </c>
      <c r="H229" s="98">
        <v>1.3219920000000001</v>
      </c>
      <c r="I229" s="90">
        <v>13.518254313000002</v>
      </c>
      <c r="J229" s="91">
        <f t="shared" si="3"/>
        <v>-1.7366625161821237E-3</v>
      </c>
      <c r="K229" s="91">
        <f>I229/'סכום נכסי הקרן'!$C$42</f>
        <v>6.8629954288079044E-6</v>
      </c>
    </row>
    <row r="230" spans="2:11">
      <c r="B230" s="86" t="s">
        <v>2274</v>
      </c>
      <c r="C230" s="87" t="s">
        <v>2277</v>
      </c>
      <c r="D230" s="88" t="s">
        <v>482</v>
      </c>
      <c r="E230" s="88" t="s">
        <v>130</v>
      </c>
      <c r="F230" s="97">
        <v>45014</v>
      </c>
      <c r="G230" s="90">
        <v>275483.87662499998</v>
      </c>
      <c r="H230" s="98">
        <v>1.3773169999999999</v>
      </c>
      <c r="I230" s="90">
        <v>3.7942855370000008</v>
      </c>
      <c r="J230" s="91">
        <f t="shared" si="3"/>
        <v>-4.8744411188233729E-4</v>
      </c>
      <c r="K230" s="91">
        <f>I230/'סכום נכסי הקרן'!$C$42</f>
        <v>1.926296376225227E-6</v>
      </c>
    </row>
    <row r="231" spans="2:11">
      <c r="B231" s="92"/>
      <c r="C231" s="87"/>
      <c r="D231" s="87"/>
      <c r="E231" s="87"/>
      <c r="F231" s="87"/>
      <c r="G231" s="90"/>
      <c r="H231" s="98"/>
      <c r="I231" s="87"/>
      <c r="J231" s="91"/>
      <c r="K231" s="87"/>
    </row>
    <row r="232" spans="2:11">
      <c r="B232" s="85" t="s">
        <v>191</v>
      </c>
      <c r="C232" s="80"/>
      <c r="D232" s="81"/>
      <c r="E232" s="81"/>
      <c r="F232" s="99"/>
      <c r="G232" s="83"/>
      <c r="H232" s="100"/>
      <c r="I232" s="83">
        <v>-1620.9265982870004</v>
      </c>
      <c r="J232" s="84">
        <f t="shared" si="3"/>
        <v>0.20823712881481665</v>
      </c>
      <c r="K232" s="84">
        <f>I232/'סכום נכסי הקרן'!$C$42</f>
        <v>-8.2291778042516161E-4</v>
      </c>
    </row>
    <row r="233" spans="2:11">
      <c r="B233" s="86" t="s">
        <v>2278</v>
      </c>
      <c r="C233" s="87" t="s">
        <v>2279</v>
      </c>
      <c r="D233" s="88" t="s">
        <v>482</v>
      </c>
      <c r="E233" s="88" t="s">
        <v>134</v>
      </c>
      <c r="F233" s="97">
        <v>44971</v>
      </c>
      <c r="G233" s="90">
        <v>366364.26665799995</v>
      </c>
      <c r="H233" s="98">
        <v>-4.337917</v>
      </c>
      <c r="I233" s="90">
        <v>-15.892577617999999</v>
      </c>
      <c r="J233" s="91">
        <f t="shared" si="3"/>
        <v>2.0416869808517839E-3</v>
      </c>
      <c r="K233" s="91">
        <f>I233/'סכום נכסי הקרן'!$C$42</f>
        <v>-8.0684003288368068E-6</v>
      </c>
    </row>
    <row r="234" spans="2:11">
      <c r="B234" s="86" t="s">
        <v>2280</v>
      </c>
      <c r="C234" s="87" t="s">
        <v>2281</v>
      </c>
      <c r="D234" s="88" t="s">
        <v>482</v>
      </c>
      <c r="E234" s="88" t="s">
        <v>134</v>
      </c>
      <c r="F234" s="97">
        <v>44971</v>
      </c>
      <c r="G234" s="90">
        <v>206141.561013</v>
      </c>
      <c r="H234" s="98">
        <v>-4.4007630000000004</v>
      </c>
      <c r="I234" s="90">
        <v>-9.0718017440000001</v>
      </c>
      <c r="J234" s="91">
        <f t="shared" si="3"/>
        <v>1.1654358379609524E-3</v>
      </c>
      <c r="K234" s="91">
        <f>I234/'סכום נכסי הקרן'!$C$42</f>
        <v>-4.6056045742718945E-6</v>
      </c>
    </row>
    <row r="235" spans="2:11">
      <c r="B235" s="86" t="s">
        <v>2282</v>
      </c>
      <c r="C235" s="87" t="s">
        <v>2283</v>
      </c>
      <c r="D235" s="88" t="s">
        <v>482</v>
      </c>
      <c r="E235" s="88" t="s">
        <v>132</v>
      </c>
      <c r="F235" s="97">
        <v>44896</v>
      </c>
      <c r="G235" s="90">
        <v>196286.98943099997</v>
      </c>
      <c r="H235" s="98">
        <v>3.154093</v>
      </c>
      <c r="I235" s="90">
        <v>6.1910742130000012</v>
      </c>
      <c r="J235" s="91">
        <f t="shared" si="3"/>
        <v>-7.9535465687157771E-4</v>
      </c>
      <c r="K235" s="91">
        <f>I235/'סכום נכסי הקרן'!$C$42</f>
        <v>3.1431065757040176E-6</v>
      </c>
    </row>
    <row r="236" spans="2:11">
      <c r="B236" s="86" t="s">
        <v>2284</v>
      </c>
      <c r="C236" s="87" t="s">
        <v>2285</v>
      </c>
      <c r="D236" s="88" t="s">
        <v>482</v>
      </c>
      <c r="E236" s="88" t="s">
        <v>132</v>
      </c>
      <c r="F236" s="97">
        <v>44994</v>
      </c>
      <c r="G236" s="90">
        <v>157288</v>
      </c>
      <c r="H236" s="98">
        <v>2.7821449999999999</v>
      </c>
      <c r="I236" s="90">
        <v>4.3759799999999993</v>
      </c>
      <c r="J236" s="91">
        <f t="shared" si="3"/>
        <v>-5.6217321124476811E-4</v>
      </c>
      <c r="K236" s="91">
        <f>I236/'סכום נכסי הקרן'!$C$42</f>
        <v>2.2216130900625118E-6</v>
      </c>
    </row>
    <row r="237" spans="2:11">
      <c r="B237" s="86" t="s">
        <v>2286</v>
      </c>
      <c r="C237" s="87" t="s">
        <v>2287</v>
      </c>
      <c r="D237" s="88" t="s">
        <v>482</v>
      </c>
      <c r="E237" s="88" t="s">
        <v>132</v>
      </c>
      <c r="F237" s="97">
        <v>44930</v>
      </c>
      <c r="G237" s="90">
        <v>1179660</v>
      </c>
      <c r="H237" s="98">
        <v>1.858635</v>
      </c>
      <c r="I237" s="90">
        <v>21.92557</v>
      </c>
      <c r="J237" s="91">
        <f t="shared" si="3"/>
        <v>-2.8167331878280874E-3</v>
      </c>
      <c r="K237" s="91">
        <f>I237/'סכום נכסי הקרן'!$C$42</f>
        <v>1.1131251358343025E-5</v>
      </c>
    </row>
    <row r="238" spans="2:11">
      <c r="B238" s="86" t="s">
        <v>2288</v>
      </c>
      <c r="C238" s="87" t="s">
        <v>2289</v>
      </c>
      <c r="D238" s="88" t="s">
        <v>482</v>
      </c>
      <c r="E238" s="88" t="s">
        <v>130</v>
      </c>
      <c r="F238" s="97">
        <v>44971</v>
      </c>
      <c r="G238" s="90">
        <v>630586.61442100001</v>
      </c>
      <c r="H238" s="98">
        <v>-1.5438719999999999</v>
      </c>
      <c r="I238" s="90">
        <v>-9.7354493439999992</v>
      </c>
      <c r="J238" s="91">
        <f t="shared" si="3"/>
        <v>1.2506932894179707E-3</v>
      </c>
      <c r="K238" s="91">
        <f>I238/'סכום נכסי הקרן'!$C$42</f>
        <v>-4.9425275481768411E-6</v>
      </c>
    </row>
    <row r="239" spans="2:11">
      <c r="B239" s="86" t="s">
        <v>2290</v>
      </c>
      <c r="C239" s="87" t="s">
        <v>2291</v>
      </c>
      <c r="D239" s="88" t="s">
        <v>482</v>
      </c>
      <c r="E239" s="88" t="s">
        <v>130</v>
      </c>
      <c r="F239" s="97">
        <v>44971</v>
      </c>
      <c r="G239" s="90">
        <v>1396318.879345</v>
      </c>
      <c r="H239" s="98">
        <v>-1.389672</v>
      </c>
      <c r="I239" s="90">
        <v>-19.404248233000001</v>
      </c>
      <c r="J239" s="91">
        <f t="shared" si="3"/>
        <v>2.4928241310372143E-3</v>
      </c>
      <c r="K239" s="91">
        <f>I239/'סכום נכסי הקרן'!$C$42</f>
        <v>-9.8512177563094824E-6</v>
      </c>
    </row>
    <row r="240" spans="2:11">
      <c r="B240" s="86" t="s">
        <v>2292</v>
      </c>
      <c r="C240" s="87" t="s">
        <v>2293</v>
      </c>
      <c r="D240" s="88" t="s">
        <v>482</v>
      </c>
      <c r="E240" s="88" t="s">
        <v>130</v>
      </c>
      <c r="F240" s="97">
        <v>44971</v>
      </c>
      <c r="G240" s="90">
        <v>810765.80091000011</v>
      </c>
      <c r="H240" s="98">
        <v>-1.3416809999999999</v>
      </c>
      <c r="I240" s="90">
        <v>-10.877893400000001</v>
      </c>
      <c r="J240" s="91">
        <f t="shared" si="3"/>
        <v>1.3974607434806079E-3</v>
      </c>
      <c r="K240" s="91">
        <f>I240/'סכום נכסי הקרן'!$C$42</f>
        <v>-5.5225276097570388E-6</v>
      </c>
    </row>
    <row r="241" spans="2:11">
      <c r="B241" s="86" t="s">
        <v>2294</v>
      </c>
      <c r="C241" s="87" t="s">
        <v>2295</v>
      </c>
      <c r="D241" s="88" t="s">
        <v>482</v>
      </c>
      <c r="E241" s="88" t="s">
        <v>130</v>
      </c>
      <c r="F241" s="97">
        <v>44971</v>
      </c>
      <c r="G241" s="90">
        <v>1601442.6269749999</v>
      </c>
      <c r="H241" s="98">
        <v>-1.2307410000000001</v>
      </c>
      <c r="I241" s="90">
        <v>-19.709616685</v>
      </c>
      <c r="J241" s="91">
        <f t="shared" si="3"/>
        <v>2.5320541922517728E-3</v>
      </c>
      <c r="K241" s="91">
        <f>I241/'סכום נכסי הקרן'!$C$42</f>
        <v>-1.000624829809791E-5</v>
      </c>
    </row>
    <row r="242" spans="2:11">
      <c r="B242" s="86" t="s">
        <v>2296</v>
      </c>
      <c r="C242" s="87" t="s">
        <v>2297</v>
      </c>
      <c r="D242" s="88" t="s">
        <v>482</v>
      </c>
      <c r="E242" s="88" t="s">
        <v>130</v>
      </c>
      <c r="F242" s="97">
        <v>44987</v>
      </c>
      <c r="G242" s="90">
        <v>140532.73882500001</v>
      </c>
      <c r="H242" s="98">
        <v>1.8158749999999999</v>
      </c>
      <c r="I242" s="90">
        <v>2.5518987859999998</v>
      </c>
      <c r="J242" s="91">
        <f t="shared" si="3"/>
        <v>-3.2783722395834659E-4</v>
      </c>
      <c r="K242" s="91">
        <f>I242/'סכום נכסי הקרן'!$C$42</f>
        <v>1.2955570517900521E-6</v>
      </c>
    </row>
    <row r="243" spans="2:11">
      <c r="B243" s="86" t="s">
        <v>2298</v>
      </c>
      <c r="C243" s="87" t="s">
        <v>2299</v>
      </c>
      <c r="D243" s="88" t="s">
        <v>482</v>
      </c>
      <c r="E243" s="88" t="s">
        <v>130</v>
      </c>
      <c r="F243" s="97">
        <v>44987</v>
      </c>
      <c r="G243" s="90">
        <v>629694.77203999995</v>
      </c>
      <c r="H243" s="98">
        <v>1.8305560000000001</v>
      </c>
      <c r="I243" s="90">
        <v>11.526912704000001</v>
      </c>
      <c r="J243" s="91">
        <f t="shared" si="3"/>
        <v>-1.4808389276335346E-3</v>
      </c>
      <c r="K243" s="91">
        <f>I243/'סכום נכסי הקרן'!$C$42</f>
        <v>5.8520240383215339E-6</v>
      </c>
    </row>
    <row r="244" spans="2:11">
      <c r="B244" s="86" t="s">
        <v>2300</v>
      </c>
      <c r="C244" s="87" t="s">
        <v>2301</v>
      </c>
      <c r="D244" s="88" t="s">
        <v>482</v>
      </c>
      <c r="E244" s="88" t="s">
        <v>130</v>
      </c>
      <c r="F244" s="97">
        <v>44987</v>
      </c>
      <c r="G244" s="90">
        <v>196385.49399799999</v>
      </c>
      <c r="H244" s="98">
        <v>1.8305560000000001</v>
      </c>
      <c r="I244" s="90">
        <v>3.5949455780000004</v>
      </c>
      <c r="J244" s="91">
        <f t="shared" si="3"/>
        <v>-4.6183531456598054E-4</v>
      </c>
      <c r="K244" s="91">
        <f>I244/'סכום נכסי הקרן'!$C$42</f>
        <v>1.8250947568652379E-6</v>
      </c>
    </row>
    <row r="245" spans="2:11">
      <c r="B245" s="86" t="s">
        <v>2302</v>
      </c>
      <c r="C245" s="87" t="s">
        <v>2303</v>
      </c>
      <c r="D245" s="88" t="s">
        <v>482</v>
      </c>
      <c r="E245" s="88" t="s">
        <v>134</v>
      </c>
      <c r="F245" s="97">
        <v>44971</v>
      </c>
      <c r="G245" s="90">
        <v>227940.21</v>
      </c>
      <c r="H245" s="98">
        <v>4.197864</v>
      </c>
      <c r="I245" s="90">
        <v>9.568620000000001</v>
      </c>
      <c r="J245" s="91">
        <f t="shared" si="3"/>
        <v>-1.2292610643972128E-3</v>
      </c>
      <c r="K245" s="91">
        <f>I245/'סכום נכסי הקרן'!$C$42</f>
        <v>4.8578310334676932E-6</v>
      </c>
    </row>
    <row r="246" spans="2:11">
      <c r="B246" s="86" t="s">
        <v>2304</v>
      </c>
      <c r="C246" s="87" t="s">
        <v>2305</v>
      </c>
      <c r="D246" s="88" t="s">
        <v>482</v>
      </c>
      <c r="E246" s="88" t="s">
        <v>130</v>
      </c>
      <c r="F246" s="97">
        <v>44970</v>
      </c>
      <c r="G246" s="90">
        <v>1282982.589015</v>
      </c>
      <c r="H246" s="98">
        <v>1.651397</v>
      </c>
      <c r="I246" s="90">
        <v>21.187137172</v>
      </c>
      <c r="J246" s="91">
        <f t="shared" si="3"/>
        <v>-2.7218682309029375E-3</v>
      </c>
      <c r="K246" s="91">
        <f>I246/'סכום נכסי הקרן'!$C$42</f>
        <v>1.0756361153905006E-5</v>
      </c>
    </row>
    <row r="247" spans="2:11">
      <c r="B247" s="86" t="s">
        <v>2306</v>
      </c>
      <c r="C247" s="87" t="s">
        <v>2307</v>
      </c>
      <c r="D247" s="88" t="s">
        <v>482</v>
      </c>
      <c r="E247" s="88" t="s">
        <v>130</v>
      </c>
      <c r="F247" s="97">
        <v>44970</v>
      </c>
      <c r="G247" s="90">
        <v>271211.14264400001</v>
      </c>
      <c r="H247" s="98">
        <v>1.6499220000000001</v>
      </c>
      <c r="I247" s="90">
        <v>4.4747716000000004</v>
      </c>
      <c r="J247" s="91">
        <f t="shared" si="3"/>
        <v>-5.7486476628295594E-4</v>
      </c>
      <c r="K247" s="91">
        <f>I247/'סכום נכסי הקרן'!$C$42</f>
        <v>2.2717679609138916E-6</v>
      </c>
    </row>
    <row r="248" spans="2:11">
      <c r="B248" s="86" t="s">
        <v>2308</v>
      </c>
      <c r="C248" s="87" t="s">
        <v>2309</v>
      </c>
      <c r="D248" s="88" t="s">
        <v>482</v>
      </c>
      <c r="E248" s="88" t="s">
        <v>130</v>
      </c>
      <c r="F248" s="97">
        <v>44970</v>
      </c>
      <c r="G248" s="90">
        <v>361479.03597800003</v>
      </c>
      <c r="H248" s="98">
        <v>1.613038</v>
      </c>
      <c r="I248" s="90">
        <v>5.8307939240000008</v>
      </c>
      <c r="J248" s="91">
        <f t="shared" si="3"/>
        <v>-7.4907018413282586E-4</v>
      </c>
      <c r="K248" s="91">
        <f>I248/'סכום נכסי הקרן'!$C$42</f>
        <v>2.9601981972073369E-6</v>
      </c>
    </row>
    <row r="249" spans="2:11">
      <c r="B249" s="86" t="s">
        <v>2310</v>
      </c>
      <c r="C249" s="87" t="s">
        <v>2311</v>
      </c>
      <c r="D249" s="88" t="s">
        <v>482</v>
      </c>
      <c r="E249" s="88" t="s">
        <v>132</v>
      </c>
      <c r="F249" s="97">
        <v>44845</v>
      </c>
      <c r="G249" s="90">
        <v>85380.52</v>
      </c>
      <c r="H249" s="98">
        <v>-10.573981</v>
      </c>
      <c r="I249" s="90">
        <v>-9.0281200000000013</v>
      </c>
      <c r="J249" s="91">
        <f t="shared" si="3"/>
        <v>1.1598241335433702E-3</v>
      </c>
      <c r="K249" s="91">
        <f>I249/'סכום נכסי הקרן'!$C$42</f>
        <v>-4.5834280711189648E-6</v>
      </c>
    </row>
    <row r="250" spans="2:11">
      <c r="B250" s="86" t="s">
        <v>2312</v>
      </c>
      <c r="C250" s="87" t="s">
        <v>2313</v>
      </c>
      <c r="D250" s="88" t="s">
        <v>482</v>
      </c>
      <c r="E250" s="88" t="s">
        <v>132</v>
      </c>
      <c r="F250" s="97">
        <v>44845</v>
      </c>
      <c r="G250" s="90">
        <v>201445.75015599999</v>
      </c>
      <c r="H250" s="98">
        <v>-10.597344</v>
      </c>
      <c r="I250" s="90">
        <v>-21.347899022000004</v>
      </c>
      <c r="J250" s="91">
        <f t="shared" si="3"/>
        <v>2.7425209773643366E-3</v>
      </c>
      <c r="K250" s="91">
        <f>I250/'סכום נכסי הקרן'!$C$42</f>
        <v>-1.0837977301680516E-5</v>
      </c>
    </row>
    <row r="251" spans="2:11">
      <c r="B251" s="86" t="s">
        <v>2314</v>
      </c>
      <c r="C251" s="87" t="s">
        <v>2315</v>
      </c>
      <c r="D251" s="88" t="s">
        <v>482</v>
      </c>
      <c r="E251" s="88" t="s">
        <v>132</v>
      </c>
      <c r="F251" s="97">
        <v>44854</v>
      </c>
      <c r="G251" s="90">
        <v>283879.63685800001</v>
      </c>
      <c r="H251" s="98">
        <v>-9.6897590000000005</v>
      </c>
      <c r="I251" s="90">
        <v>-27.507251669000002</v>
      </c>
      <c r="J251" s="91">
        <f t="shared" si="3"/>
        <v>3.5338004294534577E-3</v>
      </c>
      <c r="K251" s="91">
        <f>I251/'סכום נכסי הקרן'!$C$42</f>
        <v>-1.3964979359936353E-5</v>
      </c>
    </row>
    <row r="252" spans="2:11">
      <c r="B252" s="86" t="s">
        <v>2316</v>
      </c>
      <c r="C252" s="87" t="s">
        <v>2317</v>
      </c>
      <c r="D252" s="88" t="s">
        <v>482</v>
      </c>
      <c r="E252" s="88" t="s">
        <v>132</v>
      </c>
      <c r="F252" s="97">
        <v>44811</v>
      </c>
      <c r="G252" s="90">
        <v>362656.48619499995</v>
      </c>
      <c r="H252" s="98">
        <v>-8.4125829999999997</v>
      </c>
      <c r="I252" s="90">
        <v>-30.508777081000002</v>
      </c>
      <c r="J252" s="91">
        <f t="shared" si="3"/>
        <v>3.9194002675461397E-3</v>
      </c>
      <c r="K252" s="91">
        <f>I252/'סכום נכסי הקרן'!$C$42</f>
        <v>-1.5488804456361492E-5</v>
      </c>
    </row>
    <row r="253" spans="2:11">
      <c r="B253" s="86" t="s">
        <v>2318</v>
      </c>
      <c r="C253" s="87" t="s">
        <v>2319</v>
      </c>
      <c r="D253" s="88" t="s">
        <v>482</v>
      </c>
      <c r="E253" s="88" t="s">
        <v>132</v>
      </c>
      <c r="F253" s="97">
        <v>44811</v>
      </c>
      <c r="G253" s="90">
        <v>955423.08736399992</v>
      </c>
      <c r="H253" s="98">
        <v>-8.3640539999999994</v>
      </c>
      <c r="I253" s="90">
        <v>-79.912105953999998</v>
      </c>
      <c r="J253" s="91">
        <f t="shared" si="3"/>
        <v>1.0266145005574144E-2</v>
      </c>
      <c r="K253" s="91">
        <f>I253/'סכום נכסי הקרן'!$C$42</f>
        <v>-4.0570062167073158E-5</v>
      </c>
    </row>
    <row r="254" spans="2:11">
      <c r="B254" s="86" t="s">
        <v>2320</v>
      </c>
      <c r="C254" s="87" t="s">
        <v>2321</v>
      </c>
      <c r="D254" s="88" t="s">
        <v>482</v>
      </c>
      <c r="E254" s="88" t="s">
        <v>132</v>
      </c>
      <c r="F254" s="97">
        <v>44860</v>
      </c>
      <c r="G254" s="90">
        <v>218191.14979999996</v>
      </c>
      <c r="H254" s="98">
        <v>-7.1247619999999996</v>
      </c>
      <c r="I254" s="90">
        <v>-15.54559924</v>
      </c>
      <c r="J254" s="91">
        <f t="shared" si="3"/>
        <v>1.9971113774457441E-3</v>
      </c>
      <c r="K254" s="91">
        <f>I254/'סכום נכסי הקרן'!$C$42</f>
        <v>-7.8922451118263419E-6</v>
      </c>
    </row>
    <row r="255" spans="2:11">
      <c r="B255" s="86" t="s">
        <v>2322</v>
      </c>
      <c r="C255" s="87" t="s">
        <v>2323</v>
      </c>
      <c r="D255" s="88" t="s">
        <v>482</v>
      </c>
      <c r="E255" s="88" t="s">
        <v>132</v>
      </c>
      <c r="F255" s="97">
        <v>44861</v>
      </c>
      <c r="G255" s="90">
        <v>220690.465983</v>
      </c>
      <c r="H255" s="98">
        <v>-6.7711819999999996</v>
      </c>
      <c r="I255" s="90">
        <v>-14.943353897000001</v>
      </c>
      <c r="J255" s="91">
        <f t="shared" si="3"/>
        <v>1.9197421485115363E-3</v>
      </c>
      <c r="K255" s="91">
        <f>I255/'סכום נכסי הקרן'!$C$42</f>
        <v>-7.5864950541391533E-6</v>
      </c>
    </row>
    <row r="256" spans="2:11">
      <c r="B256" s="86" t="s">
        <v>2324</v>
      </c>
      <c r="C256" s="87" t="s">
        <v>2325</v>
      </c>
      <c r="D256" s="88" t="s">
        <v>482</v>
      </c>
      <c r="E256" s="88" t="s">
        <v>132</v>
      </c>
      <c r="F256" s="97">
        <v>44755</v>
      </c>
      <c r="G256" s="90">
        <v>364183.173106</v>
      </c>
      <c r="H256" s="98">
        <v>-5.8416990000000002</v>
      </c>
      <c r="I256" s="90">
        <v>-21.274483932999999</v>
      </c>
      <c r="J256" s="91">
        <f t="shared" si="3"/>
        <v>2.7330894908545824E-3</v>
      </c>
      <c r="K256" s="91">
        <f>I256/'סכום נכסי הקרן'!$C$42</f>
        <v>-1.0800705668188015E-5</v>
      </c>
    </row>
    <row r="257" spans="2:11">
      <c r="B257" s="86" t="s">
        <v>2326</v>
      </c>
      <c r="C257" s="87" t="s">
        <v>2327</v>
      </c>
      <c r="D257" s="88" t="s">
        <v>482</v>
      </c>
      <c r="E257" s="88" t="s">
        <v>132</v>
      </c>
      <c r="F257" s="97">
        <v>44753</v>
      </c>
      <c r="G257" s="90">
        <v>495273.83561200002</v>
      </c>
      <c r="H257" s="98">
        <v>-5.7254940000000003</v>
      </c>
      <c r="I257" s="90">
        <v>-28.356875225</v>
      </c>
      <c r="J257" s="91">
        <f t="shared" si="3"/>
        <v>3.6429498320617233E-3</v>
      </c>
      <c r="K257" s="91">
        <f>I257/'סכום נכסי הקרן'!$C$42</f>
        <v>-1.4396319268627677E-5</v>
      </c>
    </row>
    <row r="258" spans="2:11">
      <c r="B258" s="86" t="s">
        <v>2328</v>
      </c>
      <c r="C258" s="87" t="s">
        <v>2329</v>
      </c>
      <c r="D258" s="88" t="s">
        <v>482</v>
      </c>
      <c r="E258" s="88" t="s">
        <v>132</v>
      </c>
      <c r="F258" s="97">
        <v>44753</v>
      </c>
      <c r="G258" s="90">
        <v>4601898.43</v>
      </c>
      <c r="H258" s="98">
        <v>-5.5675369999999997</v>
      </c>
      <c r="I258" s="90">
        <v>-256.21242000000001</v>
      </c>
      <c r="J258" s="91">
        <f t="shared" si="3"/>
        <v>3.2915086200620954E-2</v>
      </c>
      <c r="K258" s="91">
        <f>I258/'סכום נכסי הקרן'!$C$42</f>
        <v>-1.3007483263374013E-4</v>
      </c>
    </row>
    <row r="259" spans="2:11">
      <c r="B259" s="86" t="s">
        <v>2330</v>
      </c>
      <c r="C259" s="87" t="s">
        <v>2331</v>
      </c>
      <c r="D259" s="88" t="s">
        <v>482</v>
      </c>
      <c r="E259" s="88" t="s">
        <v>132</v>
      </c>
      <c r="F259" s="97">
        <v>44753</v>
      </c>
      <c r="G259" s="90">
        <v>4287106.22</v>
      </c>
      <c r="H259" s="98">
        <v>-5.5675369999999997</v>
      </c>
      <c r="I259" s="90">
        <v>-238.68624</v>
      </c>
      <c r="J259" s="91">
        <f t="shared" si="3"/>
        <v>3.0663533658915134E-2</v>
      </c>
      <c r="K259" s="91">
        <f>I259/'סכום נכסי הקרן'!$C$42</f>
        <v>-1.211770792375199E-4</v>
      </c>
    </row>
    <row r="260" spans="2:11">
      <c r="B260" s="86" t="s">
        <v>2332</v>
      </c>
      <c r="C260" s="87" t="s">
        <v>2333</v>
      </c>
      <c r="D260" s="88" t="s">
        <v>482</v>
      </c>
      <c r="E260" s="88" t="s">
        <v>132</v>
      </c>
      <c r="F260" s="97">
        <v>44769</v>
      </c>
      <c r="G260" s="90">
        <v>3946927.49</v>
      </c>
      <c r="H260" s="98">
        <v>-5.2050650000000003</v>
      </c>
      <c r="I260" s="90">
        <v>-205.44014999999999</v>
      </c>
      <c r="J260" s="91">
        <f t="shared" si="3"/>
        <v>2.6392476392512503E-2</v>
      </c>
      <c r="K260" s="91">
        <f>I260/'סכום נכסי הקרן'!$C$42</f>
        <v>-1.042985860228808E-4</v>
      </c>
    </row>
    <row r="261" spans="2:11">
      <c r="B261" s="86" t="s">
        <v>2332</v>
      </c>
      <c r="C261" s="87" t="s">
        <v>2334</v>
      </c>
      <c r="D261" s="88" t="s">
        <v>482</v>
      </c>
      <c r="E261" s="88" t="s">
        <v>132</v>
      </c>
      <c r="F261" s="97">
        <v>44769</v>
      </c>
      <c r="G261" s="90">
        <v>1389426.3770049999</v>
      </c>
      <c r="H261" s="98">
        <v>-5.2050650000000003</v>
      </c>
      <c r="I261" s="90">
        <v>-72.320547816000001</v>
      </c>
      <c r="J261" s="91">
        <f t="shared" si="3"/>
        <v>9.2908730397994344E-3</v>
      </c>
      <c r="K261" s="91">
        <f>I261/'סכום נכסי הקרן'!$C$42</f>
        <v>-3.671595293134736E-5</v>
      </c>
    </row>
    <row r="262" spans="2:11">
      <c r="B262" s="86" t="s">
        <v>2335</v>
      </c>
      <c r="C262" s="87" t="s">
        <v>2336</v>
      </c>
      <c r="D262" s="88" t="s">
        <v>482</v>
      </c>
      <c r="E262" s="88" t="s">
        <v>132</v>
      </c>
      <c r="F262" s="97">
        <v>44769</v>
      </c>
      <c r="G262" s="90">
        <v>1534656.484256</v>
      </c>
      <c r="H262" s="98">
        <v>-5.154261</v>
      </c>
      <c r="I262" s="90">
        <v>-79.100201560000002</v>
      </c>
      <c r="J262" s="91">
        <f t="shared" si="3"/>
        <v>1.0161841306654424E-2</v>
      </c>
      <c r="K262" s="91">
        <f>I262/'סכום נכסי הקרן'!$C$42</f>
        <v>-4.0157871656698414E-5</v>
      </c>
    </row>
    <row r="263" spans="2:11">
      <c r="B263" s="86" t="s">
        <v>2337</v>
      </c>
      <c r="C263" s="87" t="s">
        <v>2338</v>
      </c>
      <c r="D263" s="88" t="s">
        <v>482</v>
      </c>
      <c r="E263" s="88" t="s">
        <v>132</v>
      </c>
      <c r="F263" s="97">
        <v>44880</v>
      </c>
      <c r="G263" s="90">
        <v>239355.44</v>
      </c>
      <c r="H263" s="98">
        <v>-3.537509</v>
      </c>
      <c r="I263" s="90">
        <v>-8.4672199999999993</v>
      </c>
      <c r="J263" s="91">
        <f t="shared" si="3"/>
        <v>1.0877664563631291E-3</v>
      </c>
      <c r="K263" s="91">
        <f>I263/'סכום נכסי הקרן'!$C$42</f>
        <v>-4.2986683642153531E-6</v>
      </c>
    </row>
    <row r="264" spans="2:11">
      <c r="B264" s="86" t="s">
        <v>2339</v>
      </c>
      <c r="C264" s="87" t="s">
        <v>2340</v>
      </c>
      <c r="D264" s="88" t="s">
        <v>482</v>
      </c>
      <c r="E264" s="88" t="s">
        <v>132</v>
      </c>
      <c r="F264" s="97">
        <v>44784</v>
      </c>
      <c r="G264" s="90">
        <v>632307.47257099999</v>
      </c>
      <c r="H264" s="98">
        <v>-3.5158399999999999</v>
      </c>
      <c r="I264" s="90">
        <v>-22.230915992000003</v>
      </c>
      <c r="J264" s="91">
        <f t="shared" si="3"/>
        <v>2.8559603636523281E-3</v>
      </c>
      <c r="K264" s="91">
        <f>I264/'סכום נכסי הקרן'!$C$42</f>
        <v>-1.1286270497558773E-5</v>
      </c>
    </row>
    <row r="265" spans="2:11">
      <c r="B265" s="86" t="s">
        <v>2341</v>
      </c>
      <c r="C265" s="87" t="s">
        <v>2342</v>
      </c>
      <c r="D265" s="88" t="s">
        <v>482</v>
      </c>
      <c r="E265" s="88" t="s">
        <v>132</v>
      </c>
      <c r="F265" s="97">
        <v>44880</v>
      </c>
      <c r="G265" s="90">
        <v>697159.289689</v>
      </c>
      <c r="H265" s="98">
        <v>-3.478154</v>
      </c>
      <c r="I265" s="90">
        <v>-24.248275284999998</v>
      </c>
      <c r="J265" s="91">
        <f t="shared" si="3"/>
        <v>3.1151263909148571E-3</v>
      </c>
      <c r="K265" s="91">
        <f>I265/'סכום נכסי הקרן'!$C$42</f>
        <v>-1.2310450638393064E-5</v>
      </c>
    </row>
    <row r="266" spans="2:11">
      <c r="B266" s="86" t="s">
        <v>2341</v>
      </c>
      <c r="C266" s="87" t="s">
        <v>2343</v>
      </c>
      <c r="D266" s="88" t="s">
        <v>482</v>
      </c>
      <c r="E266" s="88" t="s">
        <v>132</v>
      </c>
      <c r="F266" s="97">
        <v>44880</v>
      </c>
      <c r="G266" s="90">
        <v>1655748.3</v>
      </c>
      <c r="H266" s="98">
        <v>-3.478154</v>
      </c>
      <c r="I266" s="90">
        <v>-57.589480000000002</v>
      </c>
      <c r="J266" s="91">
        <f t="shared" si="3"/>
        <v>7.398402850450952E-3</v>
      </c>
      <c r="K266" s="91">
        <f>I266/'סכום נכסי הקרן'!$C$42</f>
        <v>-2.9237232029829484E-5</v>
      </c>
    </row>
    <row r="267" spans="2:11">
      <c r="B267" s="86" t="s">
        <v>2344</v>
      </c>
      <c r="C267" s="87" t="s">
        <v>2345</v>
      </c>
      <c r="D267" s="88" t="s">
        <v>482</v>
      </c>
      <c r="E267" s="88" t="s">
        <v>132</v>
      </c>
      <c r="F267" s="97">
        <v>44880</v>
      </c>
      <c r="G267" s="90">
        <v>253644.80121100001</v>
      </c>
      <c r="H267" s="98">
        <v>-3.4241670000000002</v>
      </c>
      <c r="I267" s="90">
        <v>-8.6852224340000017</v>
      </c>
      <c r="J267" s="91">
        <f t="shared" si="3"/>
        <v>1.1157727837185917E-3</v>
      </c>
      <c r="K267" s="91">
        <f>I267/'סכום נכסי הקרן'!$C$42</f>
        <v>-4.4093446152585238E-6</v>
      </c>
    </row>
    <row r="268" spans="2:11">
      <c r="B268" s="86" t="s">
        <v>2346</v>
      </c>
      <c r="C268" s="87" t="s">
        <v>2347</v>
      </c>
      <c r="D268" s="88" t="s">
        <v>482</v>
      </c>
      <c r="E268" s="88" t="s">
        <v>132</v>
      </c>
      <c r="F268" s="97">
        <v>44880</v>
      </c>
      <c r="G268" s="90">
        <v>2908.1858340000008</v>
      </c>
      <c r="H268" s="98">
        <v>-3.3898410000000001</v>
      </c>
      <c r="I268" s="90">
        <v>-9.8582885000000009E-2</v>
      </c>
      <c r="J268" s="91">
        <f t="shared" ref="J268:J314" si="4">IFERROR(I268/$I$11,0)</f>
        <v>1.2664741848505637E-5</v>
      </c>
      <c r="K268" s="91">
        <f>I268/'סכום נכסי הקרן'!$C$42</f>
        <v>-5.0048909677861252E-8</v>
      </c>
    </row>
    <row r="269" spans="2:11">
      <c r="B269" s="86" t="s">
        <v>2346</v>
      </c>
      <c r="C269" s="87" t="s">
        <v>2348</v>
      </c>
      <c r="D269" s="88" t="s">
        <v>482</v>
      </c>
      <c r="E269" s="88" t="s">
        <v>132</v>
      </c>
      <c r="F269" s="97">
        <v>44880</v>
      </c>
      <c r="G269" s="90">
        <v>1382823.11885</v>
      </c>
      <c r="H269" s="98">
        <v>-3.3898410000000001</v>
      </c>
      <c r="I269" s="90">
        <v>-46.875509928</v>
      </c>
      <c r="J269" s="91">
        <f t="shared" si="4"/>
        <v>6.0220010020520598E-3</v>
      </c>
      <c r="K269" s="91">
        <f>I269/'סכום נכסי הקרן'!$C$42</f>
        <v>-2.3797925598243145E-5</v>
      </c>
    </row>
    <row r="270" spans="2:11">
      <c r="B270" s="86" t="s">
        <v>2349</v>
      </c>
      <c r="C270" s="87" t="s">
        <v>2350</v>
      </c>
      <c r="D270" s="88" t="s">
        <v>482</v>
      </c>
      <c r="E270" s="88" t="s">
        <v>132</v>
      </c>
      <c r="F270" s="97">
        <v>44903</v>
      </c>
      <c r="G270" s="90">
        <v>459626.90033599996</v>
      </c>
      <c r="H270" s="98">
        <v>-2.5326499999999998</v>
      </c>
      <c r="I270" s="90">
        <v>-11.640739425000001</v>
      </c>
      <c r="J270" s="91">
        <f t="shared" si="4"/>
        <v>1.4954620139524923E-3</v>
      </c>
      <c r="K270" s="91">
        <f>I270/'סכום נכסי הקרן'!$C$42</f>
        <v>-5.9098119928762844E-6</v>
      </c>
    </row>
    <row r="271" spans="2:11">
      <c r="B271" s="86" t="s">
        <v>2351</v>
      </c>
      <c r="C271" s="87" t="s">
        <v>2352</v>
      </c>
      <c r="D271" s="88" t="s">
        <v>482</v>
      </c>
      <c r="E271" s="88" t="s">
        <v>132</v>
      </c>
      <c r="F271" s="97">
        <v>44984</v>
      </c>
      <c r="G271" s="90">
        <v>38393.190029999998</v>
      </c>
      <c r="H271" s="98">
        <v>-2.7607870000000001</v>
      </c>
      <c r="I271" s="90">
        <v>-1.0599543020000002</v>
      </c>
      <c r="J271" s="91">
        <f t="shared" si="4"/>
        <v>1.3617016387827344E-4</v>
      </c>
      <c r="K271" s="91">
        <f>I271/'סכום נכסי הקרן'!$C$42</f>
        <v>-5.3812136988543667E-7</v>
      </c>
    </row>
    <row r="272" spans="2:11">
      <c r="B272" s="86" t="s">
        <v>2353</v>
      </c>
      <c r="C272" s="87" t="s">
        <v>2354</v>
      </c>
      <c r="D272" s="88" t="s">
        <v>482</v>
      </c>
      <c r="E272" s="88" t="s">
        <v>132</v>
      </c>
      <c r="F272" s="97">
        <v>44907</v>
      </c>
      <c r="G272" s="90">
        <v>397885.73282099998</v>
      </c>
      <c r="H272" s="98">
        <v>-2.0496029999999998</v>
      </c>
      <c r="I272" s="90">
        <v>-8.1550796390000002</v>
      </c>
      <c r="J272" s="91">
        <f t="shared" si="4"/>
        <v>1.0476664218331563E-3</v>
      </c>
      <c r="K272" s="91">
        <f>I272/'סכום נכסי הקרן'!$C$42</f>
        <v>-4.140199835580753E-6</v>
      </c>
    </row>
    <row r="273" spans="2:11">
      <c r="B273" s="86" t="s">
        <v>2355</v>
      </c>
      <c r="C273" s="87" t="s">
        <v>2356</v>
      </c>
      <c r="D273" s="88" t="s">
        <v>482</v>
      </c>
      <c r="E273" s="88" t="s">
        <v>132</v>
      </c>
      <c r="F273" s="97">
        <v>44900</v>
      </c>
      <c r="G273" s="90">
        <v>257025.28827100003</v>
      </c>
      <c r="H273" s="98">
        <v>-1.978361</v>
      </c>
      <c r="I273" s="90">
        <v>-5.0848872580000002</v>
      </c>
      <c r="J273" s="91">
        <f t="shared" si="4"/>
        <v>6.5324507850754898E-4</v>
      </c>
      <c r="K273" s="91">
        <f>I273/'סכום נכסי הקרן'!$C$42</f>
        <v>-2.5815136481119368E-6</v>
      </c>
    </row>
    <row r="274" spans="2:11">
      <c r="B274" s="86" t="s">
        <v>2357</v>
      </c>
      <c r="C274" s="87" t="s">
        <v>2358</v>
      </c>
      <c r="D274" s="88" t="s">
        <v>482</v>
      </c>
      <c r="E274" s="88" t="s">
        <v>132</v>
      </c>
      <c r="F274" s="97">
        <v>44907</v>
      </c>
      <c r="G274" s="90">
        <v>1248194.6803879999</v>
      </c>
      <c r="H274" s="98">
        <v>-2.08243</v>
      </c>
      <c r="I274" s="90">
        <v>-25.992781352999998</v>
      </c>
      <c r="J274" s="91">
        <f t="shared" si="4"/>
        <v>3.3392395217526454E-3</v>
      </c>
      <c r="K274" s="91">
        <f>I274/'סכום נכסי הקרן'!$C$42</f>
        <v>-1.3196107683526333E-5</v>
      </c>
    </row>
    <row r="275" spans="2:11">
      <c r="B275" s="86" t="s">
        <v>2359</v>
      </c>
      <c r="C275" s="87" t="s">
        <v>2360</v>
      </c>
      <c r="D275" s="88" t="s">
        <v>482</v>
      </c>
      <c r="E275" s="88" t="s">
        <v>132</v>
      </c>
      <c r="F275" s="97">
        <v>44907</v>
      </c>
      <c r="G275" s="90">
        <v>321847.02988099999</v>
      </c>
      <c r="H275" s="98">
        <v>-2.0356879999999999</v>
      </c>
      <c r="I275" s="90">
        <v>-6.5518004669999987</v>
      </c>
      <c r="J275" s="91">
        <f t="shared" si="4"/>
        <v>8.4169642182285146E-4</v>
      </c>
      <c r="K275" s="91">
        <f>I275/'סכום נכסי הקרן'!$C$42</f>
        <v>-3.3262413632980216E-6</v>
      </c>
    </row>
    <row r="276" spans="2:11">
      <c r="B276" s="86" t="s">
        <v>2361</v>
      </c>
      <c r="C276" s="87" t="s">
        <v>2362</v>
      </c>
      <c r="D276" s="88" t="s">
        <v>482</v>
      </c>
      <c r="E276" s="88" t="s">
        <v>132</v>
      </c>
      <c r="F276" s="97">
        <v>44979</v>
      </c>
      <c r="G276" s="90">
        <v>882356.225951</v>
      </c>
      <c r="H276" s="98">
        <v>-2.0747239999999998</v>
      </c>
      <c r="I276" s="90">
        <v>-18.306454999000003</v>
      </c>
      <c r="J276" s="91">
        <f t="shared" si="4"/>
        <v>2.3517928768631647E-3</v>
      </c>
      <c r="K276" s="91">
        <f>I276/'סכום נכסי הקרן'!$C$42</f>
        <v>-9.293886182847892E-6</v>
      </c>
    </row>
    <row r="277" spans="2:11">
      <c r="B277" s="86" t="s">
        <v>2363</v>
      </c>
      <c r="C277" s="87" t="s">
        <v>2364</v>
      </c>
      <c r="D277" s="88" t="s">
        <v>482</v>
      </c>
      <c r="E277" s="88" t="s">
        <v>132</v>
      </c>
      <c r="F277" s="97">
        <v>44987</v>
      </c>
      <c r="G277" s="90">
        <v>1073043.850318</v>
      </c>
      <c r="H277" s="98">
        <v>-2.160088</v>
      </c>
      <c r="I277" s="90">
        <v>-23.178690463999999</v>
      </c>
      <c r="J277" s="91">
        <f t="shared" si="4"/>
        <v>2.9777190139341054E-3</v>
      </c>
      <c r="K277" s="91">
        <f>I277/'סכום נכסי הקרן'!$C$42</f>
        <v>-1.1767440012369689E-5</v>
      </c>
    </row>
    <row r="278" spans="2:11">
      <c r="B278" s="86" t="s">
        <v>2363</v>
      </c>
      <c r="C278" s="87" t="s">
        <v>2365</v>
      </c>
      <c r="D278" s="88" t="s">
        <v>482</v>
      </c>
      <c r="E278" s="88" t="s">
        <v>132</v>
      </c>
      <c r="F278" s="97">
        <v>44987</v>
      </c>
      <c r="G278" s="90">
        <v>1355778.64</v>
      </c>
      <c r="H278" s="98">
        <v>-2.160088</v>
      </c>
      <c r="I278" s="90">
        <v>-29.286009999999997</v>
      </c>
      <c r="J278" s="91">
        <f t="shared" si="4"/>
        <v>3.762313878547524E-3</v>
      </c>
      <c r="K278" s="91">
        <f>I278/'סכום נכסי הקרן'!$C$42</f>
        <v>-1.4868025715771466E-5</v>
      </c>
    </row>
    <row r="279" spans="2:11">
      <c r="B279" s="86" t="s">
        <v>2366</v>
      </c>
      <c r="C279" s="87" t="s">
        <v>2367</v>
      </c>
      <c r="D279" s="88" t="s">
        <v>482</v>
      </c>
      <c r="E279" s="88" t="s">
        <v>132</v>
      </c>
      <c r="F279" s="97">
        <v>44987</v>
      </c>
      <c r="G279" s="90">
        <v>322274.10209</v>
      </c>
      <c r="H279" s="98">
        <v>-2.160088</v>
      </c>
      <c r="I279" s="90">
        <v>-6.9614039220000006</v>
      </c>
      <c r="J279" s="91">
        <f t="shared" si="4"/>
        <v>8.943173409390958E-4</v>
      </c>
      <c r="K279" s="91">
        <f>I279/'סכום נכסי הקרן'!$C$42</f>
        <v>-3.534190302132942E-6</v>
      </c>
    </row>
    <row r="280" spans="2:11">
      <c r="B280" s="86" t="s">
        <v>2368</v>
      </c>
      <c r="C280" s="87" t="s">
        <v>2369</v>
      </c>
      <c r="D280" s="88" t="s">
        <v>482</v>
      </c>
      <c r="E280" s="88" t="s">
        <v>132</v>
      </c>
      <c r="F280" s="97">
        <v>44987</v>
      </c>
      <c r="G280" s="90">
        <v>902426.433846</v>
      </c>
      <c r="H280" s="98">
        <v>-2.1534149999999999</v>
      </c>
      <c r="I280" s="90">
        <v>-19.432982980000002</v>
      </c>
      <c r="J280" s="91">
        <f t="shared" si="4"/>
        <v>2.4965156252842852E-3</v>
      </c>
      <c r="K280" s="91">
        <f>I280/'סכום נכסי הקרן'!$C$42</f>
        <v>-9.8658059148647856E-6</v>
      </c>
    </row>
    <row r="281" spans="2:11">
      <c r="B281" s="86" t="s">
        <v>2370</v>
      </c>
      <c r="C281" s="87" t="s">
        <v>2371</v>
      </c>
      <c r="D281" s="88" t="s">
        <v>482</v>
      </c>
      <c r="E281" s="88" t="s">
        <v>132</v>
      </c>
      <c r="F281" s="97">
        <v>44978</v>
      </c>
      <c r="G281" s="90">
        <v>445968.99</v>
      </c>
      <c r="H281" s="98">
        <v>-1.903448</v>
      </c>
      <c r="I281" s="90">
        <v>-8.4887900000000016</v>
      </c>
      <c r="J281" s="91">
        <f t="shared" si="4"/>
        <v>1.0905375101994243E-3</v>
      </c>
      <c r="K281" s="91">
        <f>I281/'סכום נכסי הקרן'!$C$42</f>
        <v>-4.3096190985314732E-6</v>
      </c>
    </row>
    <row r="282" spans="2:11">
      <c r="B282" s="86" t="s">
        <v>2372</v>
      </c>
      <c r="C282" s="87" t="s">
        <v>2373</v>
      </c>
      <c r="D282" s="88" t="s">
        <v>482</v>
      </c>
      <c r="E282" s="88" t="s">
        <v>132</v>
      </c>
      <c r="F282" s="97">
        <v>44991</v>
      </c>
      <c r="G282" s="90">
        <v>413300.03199500003</v>
      </c>
      <c r="H282" s="98">
        <v>-1.965017</v>
      </c>
      <c r="I282" s="90">
        <v>-8.1214157030000003</v>
      </c>
      <c r="J282" s="91">
        <f t="shared" si="4"/>
        <v>1.0433416847447194E-3</v>
      </c>
      <c r="K282" s="91">
        <f>I282/'סכום נכסי הקרן'!$C$42</f>
        <v>-4.1231092088227179E-6</v>
      </c>
    </row>
    <row r="283" spans="2:11">
      <c r="B283" s="86" t="s">
        <v>2374</v>
      </c>
      <c r="C283" s="87" t="s">
        <v>2375</v>
      </c>
      <c r="D283" s="88" t="s">
        <v>482</v>
      </c>
      <c r="E283" s="88" t="s">
        <v>132</v>
      </c>
      <c r="F283" s="97">
        <v>44910</v>
      </c>
      <c r="G283" s="90">
        <v>569240.33607600001</v>
      </c>
      <c r="H283" s="98">
        <v>-1.5356620000000001</v>
      </c>
      <c r="I283" s="90">
        <v>-8.7416053500000004</v>
      </c>
      <c r="J283" s="91">
        <f t="shared" si="4"/>
        <v>1.1230161817567599E-3</v>
      </c>
      <c r="K283" s="91">
        <f>I283/'סכום נכסי הקרן'!$C$42</f>
        <v>-4.4379692945855525E-6</v>
      </c>
    </row>
    <row r="284" spans="2:11">
      <c r="B284" s="86" t="s">
        <v>2376</v>
      </c>
      <c r="C284" s="87" t="s">
        <v>2377</v>
      </c>
      <c r="D284" s="88" t="s">
        <v>482</v>
      </c>
      <c r="E284" s="88" t="s">
        <v>132</v>
      </c>
      <c r="F284" s="97">
        <v>44970</v>
      </c>
      <c r="G284" s="90">
        <v>45166.359359000002</v>
      </c>
      <c r="H284" s="98">
        <v>-1.6258790000000001</v>
      </c>
      <c r="I284" s="90">
        <v>-0.73435034499999996</v>
      </c>
      <c r="J284" s="91">
        <f t="shared" si="4"/>
        <v>9.4340488673932098E-5</v>
      </c>
      <c r="K284" s="91">
        <f>I284/'סכום נכסי הקרן'!$C$42</f>
        <v>-3.7281759494877069E-7</v>
      </c>
    </row>
    <row r="285" spans="2:11">
      <c r="B285" s="86" t="s">
        <v>2376</v>
      </c>
      <c r="C285" s="87" t="s">
        <v>2378</v>
      </c>
      <c r="D285" s="88" t="s">
        <v>482</v>
      </c>
      <c r="E285" s="88" t="s">
        <v>132</v>
      </c>
      <c r="F285" s="97">
        <v>44970</v>
      </c>
      <c r="G285" s="90">
        <v>98478.337530000004</v>
      </c>
      <c r="H285" s="98">
        <v>-1.6258790000000001</v>
      </c>
      <c r="I285" s="90">
        <v>-1.6011385940000002</v>
      </c>
      <c r="J285" s="91">
        <f t="shared" si="4"/>
        <v>2.0569500432746798E-4</v>
      </c>
      <c r="K285" s="91">
        <f>I285/'סכום נכסי הקרן'!$C$42</f>
        <v>-8.1287173603048604E-7</v>
      </c>
    </row>
    <row r="286" spans="2:11">
      <c r="B286" s="86" t="s">
        <v>2379</v>
      </c>
      <c r="C286" s="87" t="s">
        <v>2380</v>
      </c>
      <c r="D286" s="88" t="s">
        <v>482</v>
      </c>
      <c r="E286" s="88" t="s">
        <v>132</v>
      </c>
      <c r="F286" s="97">
        <v>44970</v>
      </c>
      <c r="G286" s="90">
        <v>1170751.9099999999</v>
      </c>
      <c r="H286" s="98">
        <v>-1.600849</v>
      </c>
      <c r="I286" s="90">
        <v>-18.741970000000002</v>
      </c>
      <c r="J286" s="91">
        <f t="shared" si="4"/>
        <v>2.4077425993613111E-3</v>
      </c>
      <c r="K286" s="91">
        <f>I286/'סכום נכסי הקרן'!$C$42</f>
        <v>-9.5149899875134033E-6</v>
      </c>
    </row>
    <row r="287" spans="2:11">
      <c r="B287" s="86" t="s">
        <v>2381</v>
      </c>
      <c r="C287" s="87" t="s">
        <v>2382</v>
      </c>
      <c r="D287" s="88" t="s">
        <v>482</v>
      </c>
      <c r="E287" s="88" t="s">
        <v>132</v>
      </c>
      <c r="F287" s="97">
        <v>45005</v>
      </c>
      <c r="G287" s="90">
        <v>389733.46572100004</v>
      </c>
      <c r="H287" s="98">
        <v>-1.4743010000000001</v>
      </c>
      <c r="I287" s="90">
        <v>-5.7458433189999996</v>
      </c>
      <c r="J287" s="91">
        <f t="shared" si="4"/>
        <v>7.381567534475768E-4</v>
      </c>
      <c r="K287" s="91">
        <f>I287/'סכום נכסי הקרן'!$C$42</f>
        <v>-2.9170701719246041E-6</v>
      </c>
    </row>
    <row r="288" spans="2:11">
      <c r="B288" s="86" t="s">
        <v>2381</v>
      </c>
      <c r="C288" s="87" t="s">
        <v>2383</v>
      </c>
      <c r="D288" s="88" t="s">
        <v>482</v>
      </c>
      <c r="E288" s="88" t="s">
        <v>132</v>
      </c>
      <c r="F288" s="97">
        <v>45005</v>
      </c>
      <c r="G288" s="90">
        <v>468449.78</v>
      </c>
      <c r="H288" s="98">
        <v>-1.4743010000000001</v>
      </c>
      <c r="I288" s="90">
        <v>-6.9063599999999994</v>
      </c>
      <c r="J288" s="91">
        <f t="shared" si="4"/>
        <v>8.8724596072477875E-4</v>
      </c>
      <c r="K288" s="91">
        <f>I288/'סכום נכסי הקרן'!$C$42</f>
        <v>-3.5062454080421136E-6</v>
      </c>
    </row>
    <row r="289" spans="2:11">
      <c r="B289" s="86" t="s">
        <v>2384</v>
      </c>
      <c r="C289" s="87" t="s">
        <v>2385</v>
      </c>
      <c r="D289" s="88" t="s">
        <v>482</v>
      </c>
      <c r="E289" s="88" t="s">
        <v>132</v>
      </c>
      <c r="F289" s="97">
        <v>45005</v>
      </c>
      <c r="G289" s="90">
        <v>259972.68801899999</v>
      </c>
      <c r="H289" s="98">
        <v>-1.4156040000000001</v>
      </c>
      <c r="I289" s="90">
        <v>-3.6801846749999996</v>
      </c>
      <c r="J289" s="91">
        <f t="shared" si="4"/>
        <v>4.7278580722913118E-4</v>
      </c>
      <c r="K289" s="91">
        <f>I289/'סכום נכסי הקרן'!$C$42</f>
        <v>-1.8683692447925838E-6</v>
      </c>
    </row>
    <row r="290" spans="2:11">
      <c r="B290" s="86" t="s">
        <v>2386</v>
      </c>
      <c r="C290" s="87" t="s">
        <v>2387</v>
      </c>
      <c r="D290" s="88" t="s">
        <v>482</v>
      </c>
      <c r="E290" s="88" t="s">
        <v>132</v>
      </c>
      <c r="F290" s="97">
        <v>45005</v>
      </c>
      <c r="G290" s="90">
        <v>957237.54</v>
      </c>
      <c r="H290" s="98">
        <v>-1.387454</v>
      </c>
      <c r="I290" s="90">
        <v>-13.281229999999999</v>
      </c>
      <c r="J290" s="91">
        <f t="shared" si="4"/>
        <v>1.7062124868898745E-3</v>
      </c>
      <c r="K290" s="91">
        <f>I290/'סכום נכסי הקרן'!$C$42</f>
        <v>-6.7426620825805726E-6</v>
      </c>
    </row>
    <row r="291" spans="2:11">
      <c r="B291" s="86" t="s">
        <v>2386</v>
      </c>
      <c r="C291" s="87" t="s">
        <v>2388</v>
      </c>
      <c r="D291" s="88" t="s">
        <v>482</v>
      </c>
      <c r="E291" s="88" t="s">
        <v>132</v>
      </c>
      <c r="F291" s="97">
        <v>45005</v>
      </c>
      <c r="G291" s="90">
        <v>404369.77166299999</v>
      </c>
      <c r="H291" s="98">
        <v>-1.387454</v>
      </c>
      <c r="I291" s="90">
        <v>-5.6104453979999995</v>
      </c>
      <c r="J291" s="91">
        <f t="shared" si="4"/>
        <v>7.2076245913077562E-4</v>
      </c>
      <c r="K291" s="91">
        <f>I291/'סכום נכסי הקרן'!$C$42</f>
        <v>-2.8483308738334677E-6</v>
      </c>
    </row>
    <row r="292" spans="2:11">
      <c r="B292" s="86" t="s">
        <v>2389</v>
      </c>
      <c r="C292" s="87" t="s">
        <v>2390</v>
      </c>
      <c r="D292" s="88" t="s">
        <v>482</v>
      </c>
      <c r="E292" s="88" t="s">
        <v>132</v>
      </c>
      <c r="F292" s="97">
        <v>45014</v>
      </c>
      <c r="G292" s="90">
        <v>315835.32</v>
      </c>
      <c r="H292" s="98">
        <v>-9.7908999999999996E-2</v>
      </c>
      <c r="I292" s="90">
        <v>-0.30923</v>
      </c>
      <c r="J292" s="91">
        <f t="shared" si="4"/>
        <v>3.9726146397657139E-5</v>
      </c>
      <c r="K292" s="91">
        <f>I292/'סכום נכסי הקרן'!$C$42</f>
        <v>-1.5699098621109571E-7</v>
      </c>
    </row>
    <row r="293" spans="2:11">
      <c r="B293" s="86" t="s">
        <v>2391</v>
      </c>
      <c r="C293" s="87" t="s">
        <v>2392</v>
      </c>
      <c r="D293" s="88" t="s">
        <v>482</v>
      </c>
      <c r="E293" s="88" t="s">
        <v>133</v>
      </c>
      <c r="F293" s="97">
        <v>44888</v>
      </c>
      <c r="G293" s="90">
        <v>619723.88017600006</v>
      </c>
      <c r="H293" s="98">
        <v>-3.2620960000000001</v>
      </c>
      <c r="I293" s="90">
        <v>-20.215985801999999</v>
      </c>
      <c r="J293" s="91">
        <f t="shared" si="4"/>
        <v>2.5971063982899788E-3</v>
      </c>
      <c r="K293" s="91">
        <f>I293/'סכום נכסי הקרן'!$C$42</f>
        <v>-1.0263323572374893E-5</v>
      </c>
    </row>
    <row r="294" spans="2:11">
      <c r="B294" s="86" t="s">
        <v>2393</v>
      </c>
      <c r="C294" s="87" t="s">
        <v>2394</v>
      </c>
      <c r="D294" s="88" t="s">
        <v>482</v>
      </c>
      <c r="E294" s="88" t="s">
        <v>133</v>
      </c>
      <c r="F294" s="97">
        <v>44888</v>
      </c>
      <c r="G294" s="90">
        <v>288243.66519800003</v>
      </c>
      <c r="H294" s="98">
        <v>-3.2620960000000001</v>
      </c>
      <c r="I294" s="90">
        <v>-9.402784077999998</v>
      </c>
      <c r="J294" s="91">
        <f t="shared" si="4"/>
        <v>1.207956462271408E-3</v>
      </c>
      <c r="K294" s="91">
        <f>I294/'סכום נכסי הקרן'!$C$42</f>
        <v>-4.7736388627727194E-6</v>
      </c>
    </row>
    <row r="295" spans="2:11">
      <c r="B295" s="86" t="s">
        <v>2395</v>
      </c>
      <c r="C295" s="87" t="s">
        <v>2396</v>
      </c>
      <c r="D295" s="88" t="s">
        <v>482</v>
      </c>
      <c r="E295" s="88" t="s">
        <v>133</v>
      </c>
      <c r="F295" s="97">
        <v>44888</v>
      </c>
      <c r="G295" s="90">
        <v>504636.94264999998</v>
      </c>
      <c r="H295" s="98">
        <v>-3.2190159999999999</v>
      </c>
      <c r="I295" s="90">
        <v>-16.244343617000002</v>
      </c>
      <c r="J295" s="91">
        <f t="shared" si="4"/>
        <v>2.0868776401474286E-3</v>
      </c>
      <c r="K295" s="91">
        <f>I295/'סכום נכסי הקרן'!$C$42</f>
        <v>-8.2469861423042651E-6</v>
      </c>
    </row>
    <row r="296" spans="2:11">
      <c r="B296" s="86" t="s">
        <v>2397</v>
      </c>
      <c r="C296" s="87" t="s">
        <v>2398</v>
      </c>
      <c r="D296" s="88" t="s">
        <v>482</v>
      </c>
      <c r="E296" s="88" t="s">
        <v>133</v>
      </c>
      <c r="F296" s="97">
        <v>44966</v>
      </c>
      <c r="G296" s="90">
        <v>1098011.6705829999</v>
      </c>
      <c r="H296" s="98">
        <v>-1.7383710000000001</v>
      </c>
      <c r="I296" s="90">
        <v>-19.087516549</v>
      </c>
      <c r="J296" s="91">
        <f t="shared" si="4"/>
        <v>2.4521342586206942E-3</v>
      </c>
      <c r="K296" s="91">
        <f>I296/'סכום נכסי הקרן'!$C$42</f>
        <v>-9.6904182884846874E-6</v>
      </c>
    </row>
    <row r="297" spans="2:11">
      <c r="B297" s="86" t="s">
        <v>2399</v>
      </c>
      <c r="C297" s="87" t="s">
        <v>2400</v>
      </c>
      <c r="D297" s="88" t="s">
        <v>482</v>
      </c>
      <c r="E297" s="88" t="s">
        <v>133</v>
      </c>
      <c r="F297" s="97">
        <v>44966</v>
      </c>
      <c r="G297" s="90">
        <v>699364.406907</v>
      </c>
      <c r="H297" s="98">
        <v>-1.736699</v>
      </c>
      <c r="I297" s="90">
        <v>-12.145854772</v>
      </c>
      <c r="J297" s="91">
        <f t="shared" si="4"/>
        <v>1.5603531507200289E-3</v>
      </c>
      <c r="K297" s="91">
        <f>I297/'סכום נכסי הקרן'!$C$42</f>
        <v>-6.1662507487404942E-6</v>
      </c>
    </row>
    <row r="298" spans="2:11">
      <c r="B298" s="86" t="s">
        <v>2401</v>
      </c>
      <c r="C298" s="87" t="s">
        <v>2402</v>
      </c>
      <c r="D298" s="88" t="s">
        <v>482</v>
      </c>
      <c r="E298" s="88" t="s">
        <v>133</v>
      </c>
      <c r="F298" s="97">
        <v>44889</v>
      </c>
      <c r="G298" s="90">
        <v>1320216.08</v>
      </c>
      <c r="H298" s="98">
        <v>-1.6207260000000001</v>
      </c>
      <c r="I298" s="90">
        <v>-21.397080000000003</v>
      </c>
      <c r="J298" s="91">
        <f t="shared" si="4"/>
        <v>2.7488391571399338E-3</v>
      </c>
      <c r="K298" s="91">
        <f>I298/'סכום נכסי הקרן'!$C$42</f>
        <v>-1.0862945675509206E-5</v>
      </c>
    </row>
    <row r="299" spans="2:11">
      <c r="B299" s="86" t="s">
        <v>2403</v>
      </c>
      <c r="C299" s="87" t="s">
        <v>2404</v>
      </c>
      <c r="D299" s="88" t="s">
        <v>482</v>
      </c>
      <c r="E299" s="88" t="s">
        <v>133</v>
      </c>
      <c r="F299" s="97">
        <v>44966</v>
      </c>
      <c r="G299" s="90">
        <v>1025257.213078</v>
      </c>
      <c r="H299" s="98">
        <v>-1.6940820000000001</v>
      </c>
      <c r="I299" s="90">
        <v>-17.368694913999999</v>
      </c>
      <c r="J299" s="91">
        <f t="shared" si="4"/>
        <v>2.2313207544216503E-3</v>
      </c>
      <c r="K299" s="91">
        <f>I299/'סכום נכסי הקרן'!$C$42</f>
        <v>-8.8178008076464189E-6</v>
      </c>
    </row>
    <row r="300" spans="2:11">
      <c r="B300" s="86" t="s">
        <v>2405</v>
      </c>
      <c r="C300" s="87" t="s">
        <v>2406</v>
      </c>
      <c r="D300" s="88" t="s">
        <v>482</v>
      </c>
      <c r="E300" s="88" t="s">
        <v>133</v>
      </c>
      <c r="F300" s="97">
        <v>44781</v>
      </c>
      <c r="G300" s="90">
        <v>586193.298221</v>
      </c>
      <c r="H300" s="98">
        <v>-1.4801569999999999</v>
      </c>
      <c r="I300" s="90">
        <v>-8.6765813539999996</v>
      </c>
      <c r="J300" s="91">
        <f t="shared" si="4"/>
        <v>1.1146626818231936E-3</v>
      </c>
      <c r="K300" s="91">
        <f>I300/'סכום נכסי הקרן'!$C$42</f>
        <v>-4.404957681031155E-6</v>
      </c>
    </row>
    <row r="301" spans="2:11">
      <c r="B301" s="86" t="s">
        <v>2407</v>
      </c>
      <c r="C301" s="87" t="s">
        <v>2408</v>
      </c>
      <c r="D301" s="88" t="s">
        <v>482</v>
      </c>
      <c r="E301" s="88" t="s">
        <v>133</v>
      </c>
      <c r="F301" s="97">
        <v>44781</v>
      </c>
      <c r="G301" s="90">
        <v>146901.14635</v>
      </c>
      <c r="H301" s="98">
        <v>-1.3761319999999999</v>
      </c>
      <c r="I301" s="90">
        <v>-2.0215536909999998</v>
      </c>
      <c r="J301" s="91">
        <f t="shared" si="4"/>
        <v>2.5970487300517459E-4</v>
      </c>
      <c r="K301" s="91">
        <f>I301/'סכום נכסי הקרן'!$C$42</f>
        <v>-1.0263095677287798E-6</v>
      </c>
    </row>
    <row r="302" spans="2:11">
      <c r="B302" s="86" t="s">
        <v>2409</v>
      </c>
      <c r="C302" s="87" t="s">
        <v>2410</v>
      </c>
      <c r="D302" s="88" t="s">
        <v>482</v>
      </c>
      <c r="E302" s="88" t="s">
        <v>133</v>
      </c>
      <c r="F302" s="97">
        <v>44909</v>
      </c>
      <c r="G302" s="90">
        <v>373552.84261200001</v>
      </c>
      <c r="H302" s="98">
        <v>0.40015200000000001</v>
      </c>
      <c r="I302" s="90">
        <v>1.4947810160000001</v>
      </c>
      <c r="J302" s="91">
        <f t="shared" si="4"/>
        <v>-1.9203146355157869E-4</v>
      </c>
      <c r="K302" s="91">
        <f>I302/'סכום נכסי הקרן'!$C$42</f>
        <v>7.5887574255881912E-7</v>
      </c>
    </row>
    <row r="303" spans="2:11">
      <c r="B303" s="86" t="s">
        <v>2411</v>
      </c>
      <c r="C303" s="87" t="s">
        <v>2412</v>
      </c>
      <c r="D303" s="88" t="s">
        <v>482</v>
      </c>
      <c r="E303" s="88" t="s">
        <v>133</v>
      </c>
      <c r="F303" s="97">
        <v>44908</v>
      </c>
      <c r="G303" s="90">
        <v>524106.62327400001</v>
      </c>
      <c r="H303" s="98">
        <v>0.68601999999999996</v>
      </c>
      <c r="I303" s="90">
        <v>3.5954786350000001</v>
      </c>
      <c r="J303" s="91">
        <f t="shared" si="4"/>
        <v>-4.6190379530982911E-4</v>
      </c>
      <c r="K303" s="91">
        <f>I303/'סכום נכסי הקרן'!$C$42</f>
        <v>1.8253653811388747E-6</v>
      </c>
    </row>
    <row r="304" spans="2:11">
      <c r="B304" s="92"/>
      <c r="C304" s="87"/>
      <c r="D304" s="87"/>
      <c r="E304" s="87"/>
      <c r="F304" s="87"/>
      <c r="G304" s="90"/>
      <c r="H304" s="98"/>
      <c r="I304" s="87"/>
      <c r="J304" s="91"/>
      <c r="K304" s="87"/>
    </row>
    <row r="305" spans="2:11">
      <c r="B305" s="79" t="s">
        <v>198</v>
      </c>
      <c r="C305" s="80"/>
      <c r="D305" s="81"/>
      <c r="E305" s="81"/>
      <c r="F305" s="99"/>
      <c r="G305" s="83"/>
      <c r="H305" s="100"/>
      <c r="I305" s="83">
        <v>-218.66737032999995</v>
      </c>
      <c r="J305" s="84">
        <f t="shared" si="4"/>
        <v>2.8091750367429703E-2</v>
      </c>
      <c r="K305" s="84">
        <f>I305/'סכום נכסי הקרן'!$C$42</f>
        <v>-1.1101382828410432E-4</v>
      </c>
    </row>
    <row r="306" spans="2:11">
      <c r="B306" s="85" t="s">
        <v>189</v>
      </c>
      <c r="C306" s="80"/>
      <c r="D306" s="81"/>
      <c r="E306" s="81"/>
      <c r="F306" s="99"/>
      <c r="G306" s="83"/>
      <c r="H306" s="100"/>
      <c r="I306" s="83">
        <v>-218.66737032999995</v>
      </c>
      <c r="J306" s="84">
        <f t="shared" si="4"/>
        <v>2.8091750367429703E-2</v>
      </c>
      <c r="K306" s="84">
        <f>I306/'סכום נכסי הקרן'!$C$42</f>
        <v>-1.1101382828410432E-4</v>
      </c>
    </row>
    <row r="307" spans="2:11">
      <c r="B307" s="86" t="s">
        <v>2413</v>
      </c>
      <c r="C307" s="87" t="s">
        <v>2414</v>
      </c>
      <c r="D307" s="88" t="s">
        <v>482</v>
      </c>
      <c r="E307" s="88" t="s">
        <v>139</v>
      </c>
      <c r="F307" s="97">
        <v>44909</v>
      </c>
      <c r="G307" s="90">
        <v>2338623.449554</v>
      </c>
      <c r="H307" s="98">
        <v>1.126398</v>
      </c>
      <c r="I307" s="90">
        <v>26.342196521000002</v>
      </c>
      <c r="J307" s="91">
        <f t="shared" si="4"/>
        <v>-3.3841281745920532E-3</v>
      </c>
      <c r="K307" s="91">
        <f>I307/'סכום נכסי הקרן'!$C$42</f>
        <v>1.3373500018750717E-5</v>
      </c>
    </row>
    <row r="308" spans="2:11">
      <c r="B308" s="86" t="s">
        <v>2415</v>
      </c>
      <c r="C308" s="87" t="s">
        <v>2416</v>
      </c>
      <c r="D308" s="88" t="s">
        <v>482</v>
      </c>
      <c r="E308" s="88" t="s">
        <v>130</v>
      </c>
      <c r="F308" s="97">
        <v>44868</v>
      </c>
      <c r="G308" s="90">
        <v>1354250.9664860002</v>
      </c>
      <c r="H308" s="98">
        <v>5.6490989999999996</v>
      </c>
      <c r="I308" s="90">
        <v>76.502981322000011</v>
      </c>
      <c r="J308" s="91">
        <f t="shared" si="4"/>
        <v>-9.8281817283413699E-3</v>
      </c>
      <c r="K308" s="91">
        <f>I308/'סכום נכסי הקרן'!$C$42</f>
        <v>3.8839305648966191E-5</v>
      </c>
    </row>
    <row r="309" spans="2:11">
      <c r="B309" s="86" t="s">
        <v>2417</v>
      </c>
      <c r="C309" s="87" t="s">
        <v>2418</v>
      </c>
      <c r="D309" s="88" t="s">
        <v>482</v>
      </c>
      <c r="E309" s="88" t="s">
        <v>130</v>
      </c>
      <c r="F309" s="97">
        <v>44972</v>
      </c>
      <c r="G309" s="90">
        <v>5996154.9445309993</v>
      </c>
      <c r="H309" s="98">
        <v>-1.1627050000000001</v>
      </c>
      <c r="I309" s="90">
        <v>-69.717582996999994</v>
      </c>
      <c r="J309" s="91">
        <f t="shared" si="4"/>
        <v>8.9564754669004751E-3</v>
      </c>
      <c r="K309" s="91">
        <f>I309/'סכום נכסי הקרן'!$C$42</f>
        <v>-3.5394470494301803E-5</v>
      </c>
    </row>
    <row r="310" spans="2:11">
      <c r="B310" s="86" t="s">
        <v>2417</v>
      </c>
      <c r="C310" s="87" t="s">
        <v>2419</v>
      </c>
      <c r="D310" s="88" t="s">
        <v>482</v>
      </c>
      <c r="E310" s="88" t="s">
        <v>130</v>
      </c>
      <c r="F310" s="97">
        <v>44712</v>
      </c>
      <c r="G310" s="90">
        <v>8415021.7915979996</v>
      </c>
      <c r="H310" s="98">
        <v>-1.6457630000000001</v>
      </c>
      <c r="I310" s="90">
        <v>-138.49134162199999</v>
      </c>
      <c r="J310" s="91">
        <f t="shared" si="4"/>
        <v>1.7791699744796816E-2</v>
      </c>
      <c r="K310" s="91">
        <f>I310/'סכום נכסי הקרן'!$C$42</f>
        <v>-7.0309776874609653E-5</v>
      </c>
    </row>
    <row r="311" spans="2:11">
      <c r="B311" s="86" t="s">
        <v>2417</v>
      </c>
      <c r="C311" s="87" t="s">
        <v>2420</v>
      </c>
      <c r="D311" s="88" t="s">
        <v>482</v>
      </c>
      <c r="E311" s="88" t="s">
        <v>130</v>
      </c>
      <c r="F311" s="97">
        <v>44788</v>
      </c>
      <c r="G311" s="90">
        <v>6075434.3969820002</v>
      </c>
      <c r="H311" s="98">
        <v>-3.8102130000000001</v>
      </c>
      <c r="I311" s="90">
        <v>-231.486961498</v>
      </c>
      <c r="J311" s="91">
        <f t="shared" si="4"/>
        <v>2.9738657056619246E-2</v>
      </c>
      <c r="K311" s="91">
        <f>I311/'סכום נכסי הקרן'!$C$42</f>
        <v>-1.1752212392258499E-4</v>
      </c>
    </row>
    <row r="312" spans="2:11">
      <c r="B312" s="86" t="s">
        <v>2421</v>
      </c>
      <c r="C312" s="87" t="s">
        <v>2422</v>
      </c>
      <c r="D312" s="88" t="s">
        <v>482</v>
      </c>
      <c r="E312" s="88" t="s">
        <v>130</v>
      </c>
      <c r="F312" s="97">
        <v>44946</v>
      </c>
      <c r="G312" s="90">
        <v>903495.48581099999</v>
      </c>
      <c r="H312" s="98">
        <v>-1.4855400000000001</v>
      </c>
      <c r="I312" s="90">
        <v>-13.421786693999998</v>
      </c>
      <c r="J312" s="91">
        <f t="shared" si="4"/>
        <v>1.724269518235522E-3</v>
      </c>
      <c r="K312" s="91">
        <f>I312/'סכום נכסי הקרן'!$C$42</f>
        <v>-6.8140204048961018E-6</v>
      </c>
    </row>
    <row r="313" spans="2:11">
      <c r="B313" s="86" t="s">
        <v>2423</v>
      </c>
      <c r="C313" s="87" t="s">
        <v>2424</v>
      </c>
      <c r="D313" s="88" t="s">
        <v>482</v>
      </c>
      <c r="E313" s="88" t="s">
        <v>139</v>
      </c>
      <c r="F313" s="97">
        <v>44715</v>
      </c>
      <c r="G313" s="90">
        <v>1399296.0693040001</v>
      </c>
      <c r="H313" s="98">
        <v>6.4239090000000001</v>
      </c>
      <c r="I313" s="90">
        <v>89.88950314600001</v>
      </c>
      <c r="J313" s="91">
        <f t="shared" si="4"/>
        <v>-1.1547920840767901E-2</v>
      </c>
      <c r="K313" s="91">
        <f>I313/'סכום נכסי הקרן'!$C$42</f>
        <v>4.5635422659237239E-5</v>
      </c>
    </row>
    <row r="314" spans="2:11">
      <c r="B314" s="86" t="s">
        <v>2423</v>
      </c>
      <c r="C314" s="87" t="s">
        <v>2425</v>
      </c>
      <c r="D314" s="88" t="s">
        <v>482</v>
      </c>
      <c r="E314" s="88" t="s">
        <v>139</v>
      </c>
      <c r="F314" s="97">
        <v>44972</v>
      </c>
      <c r="G314" s="90">
        <v>3163973.476576</v>
      </c>
      <c r="H314" s="98">
        <v>1.318457</v>
      </c>
      <c r="I314" s="90">
        <v>41.715621491999997</v>
      </c>
      <c r="J314" s="91">
        <f t="shared" si="4"/>
        <v>-5.3591206754210275E-3</v>
      </c>
      <c r="K314" s="91">
        <f>I314/'סכום נכסי הקרן'!$C$42</f>
        <v>2.1178335085334086E-5</v>
      </c>
    </row>
    <row r="315" spans="2:11">
      <c r="B315" s="93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2:11">
      <c r="B316" s="93"/>
      <c r="C316" s="94"/>
      <c r="D316" s="94"/>
      <c r="E316" s="94"/>
      <c r="F316" s="94"/>
      <c r="G316" s="94"/>
      <c r="H316" s="94"/>
      <c r="I316" s="94"/>
      <c r="J316" s="94"/>
      <c r="K316" s="94"/>
    </row>
    <row r="317" spans="2:11">
      <c r="B317" s="93"/>
      <c r="C317" s="94"/>
      <c r="D317" s="94"/>
      <c r="E317" s="94"/>
      <c r="F317" s="94"/>
      <c r="G317" s="94"/>
      <c r="H317" s="94"/>
      <c r="I317" s="94"/>
      <c r="J317" s="94"/>
      <c r="K317" s="94"/>
    </row>
    <row r="318" spans="2:11">
      <c r="B318" s="107" t="s">
        <v>217</v>
      </c>
      <c r="C318" s="94"/>
      <c r="D318" s="94"/>
      <c r="E318" s="94"/>
      <c r="F318" s="94"/>
      <c r="G318" s="94"/>
      <c r="H318" s="94"/>
      <c r="I318" s="94"/>
      <c r="J318" s="94"/>
      <c r="K318" s="94"/>
    </row>
    <row r="319" spans="2:11">
      <c r="B319" s="107" t="s">
        <v>110</v>
      </c>
      <c r="C319" s="94"/>
      <c r="D319" s="94"/>
      <c r="E319" s="94"/>
      <c r="F319" s="94"/>
      <c r="G319" s="94"/>
      <c r="H319" s="94"/>
      <c r="I319" s="94"/>
      <c r="J319" s="94"/>
      <c r="K319" s="94"/>
    </row>
    <row r="320" spans="2:11">
      <c r="B320" s="107" t="s">
        <v>200</v>
      </c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2:11">
      <c r="B321" s="107" t="s">
        <v>208</v>
      </c>
      <c r="C321" s="94"/>
      <c r="D321" s="94"/>
      <c r="E321" s="94"/>
      <c r="F321" s="94"/>
      <c r="G321" s="94"/>
      <c r="H321" s="94"/>
      <c r="I321" s="94"/>
      <c r="J321" s="94"/>
      <c r="K321" s="94"/>
    </row>
    <row r="322" spans="2:11">
      <c r="B322" s="93"/>
      <c r="C322" s="94"/>
      <c r="D322" s="94"/>
      <c r="E322" s="94"/>
      <c r="F322" s="94"/>
      <c r="G322" s="94"/>
      <c r="H322" s="94"/>
      <c r="I322" s="94"/>
      <c r="J322" s="94"/>
      <c r="K322" s="94"/>
    </row>
    <row r="323" spans="2:11">
      <c r="B323" s="93"/>
      <c r="C323" s="94"/>
      <c r="D323" s="94"/>
      <c r="E323" s="94"/>
      <c r="F323" s="94"/>
      <c r="G323" s="94"/>
      <c r="H323" s="94"/>
      <c r="I323" s="94"/>
      <c r="J323" s="94"/>
      <c r="K323" s="94"/>
    </row>
    <row r="324" spans="2:11">
      <c r="B324" s="93"/>
      <c r="C324" s="94"/>
      <c r="D324" s="94"/>
      <c r="E324" s="94"/>
      <c r="F324" s="94"/>
      <c r="G324" s="94"/>
      <c r="H324" s="94"/>
      <c r="I324" s="94"/>
      <c r="J324" s="94"/>
      <c r="K324" s="94"/>
    </row>
    <row r="325" spans="2:11">
      <c r="B325" s="93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2:11">
      <c r="B326" s="93"/>
      <c r="C326" s="94"/>
      <c r="D326" s="94"/>
      <c r="E326" s="94"/>
      <c r="F326" s="94"/>
      <c r="G326" s="94"/>
      <c r="H326" s="94"/>
      <c r="I326" s="94"/>
      <c r="J326" s="94"/>
      <c r="K326" s="94"/>
    </row>
    <row r="327" spans="2:11">
      <c r="B327" s="93"/>
      <c r="C327" s="94"/>
      <c r="D327" s="94"/>
      <c r="E327" s="94"/>
      <c r="F327" s="94"/>
      <c r="G327" s="94"/>
      <c r="H327" s="94"/>
      <c r="I327" s="94"/>
      <c r="J327" s="94"/>
      <c r="K327" s="94"/>
    </row>
    <row r="328" spans="2:11">
      <c r="B328" s="93"/>
      <c r="C328" s="94"/>
      <c r="D328" s="94"/>
      <c r="E328" s="94"/>
      <c r="F328" s="94"/>
      <c r="G328" s="94"/>
      <c r="H328" s="94"/>
      <c r="I328" s="94"/>
      <c r="J328" s="94"/>
      <c r="K328" s="94"/>
    </row>
    <row r="329" spans="2:11">
      <c r="B329" s="93"/>
      <c r="C329" s="94"/>
      <c r="D329" s="94"/>
      <c r="E329" s="94"/>
      <c r="F329" s="94"/>
      <c r="G329" s="94"/>
      <c r="H329" s="94"/>
      <c r="I329" s="94"/>
      <c r="J329" s="94"/>
      <c r="K329" s="94"/>
    </row>
    <row r="330" spans="2:11">
      <c r="B330" s="93"/>
      <c r="C330" s="94"/>
      <c r="D330" s="94"/>
      <c r="E330" s="94"/>
      <c r="F330" s="94"/>
      <c r="G330" s="94"/>
      <c r="H330" s="94"/>
      <c r="I330" s="94"/>
      <c r="J330" s="94"/>
      <c r="K330" s="94"/>
    </row>
    <row r="331" spans="2:11">
      <c r="B331" s="93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2:11">
      <c r="B332" s="93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2:11">
      <c r="B333" s="93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2:11">
      <c r="B334" s="93"/>
      <c r="C334" s="94"/>
      <c r="D334" s="94"/>
      <c r="E334" s="94"/>
      <c r="F334" s="94"/>
      <c r="G334" s="94"/>
      <c r="H334" s="94"/>
      <c r="I334" s="94"/>
      <c r="J334" s="94"/>
      <c r="K334" s="94"/>
    </row>
    <row r="335" spans="2:11">
      <c r="B335" s="93"/>
      <c r="C335" s="94"/>
      <c r="D335" s="94"/>
      <c r="E335" s="94"/>
      <c r="F335" s="94"/>
      <c r="G335" s="94"/>
      <c r="H335" s="94"/>
      <c r="I335" s="94"/>
      <c r="J335" s="94"/>
      <c r="K335" s="94"/>
    </row>
    <row r="336" spans="2:11">
      <c r="B336" s="93"/>
      <c r="C336" s="94"/>
      <c r="D336" s="94"/>
      <c r="E336" s="94"/>
      <c r="F336" s="94"/>
      <c r="G336" s="94"/>
      <c r="H336" s="94"/>
      <c r="I336" s="94"/>
      <c r="J336" s="94"/>
      <c r="K336" s="94"/>
    </row>
    <row r="337" spans="2:11">
      <c r="B337" s="93"/>
      <c r="C337" s="94"/>
      <c r="D337" s="94"/>
      <c r="E337" s="94"/>
      <c r="F337" s="94"/>
      <c r="G337" s="94"/>
      <c r="H337" s="94"/>
      <c r="I337" s="94"/>
      <c r="J337" s="94"/>
      <c r="K337" s="94"/>
    </row>
    <row r="338" spans="2:11">
      <c r="B338" s="93"/>
      <c r="C338" s="94"/>
      <c r="D338" s="94"/>
      <c r="E338" s="94"/>
      <c r="F338" s="94"/>
      <c r="G338" s="94"/>
      <c r="H338" s="94"/>
      <c r="I338" s="94"/>
      <c r="J338" s="94"/>
      <c r="K338" s="94"/>
    </row>
    <row r="339" spans="2:11">
      <c r="B339" s="93"/>
      <c r="C339" s="94"/>
      <c r="D339" s="94"/>
      <c r="E339" s="94"/>
      <c r="F339" s="94"/>
      <c r="G339" s="94"/>
      <c r="H339" s="94"/>
      <c r="I339" s="94"/>
      <c r="J339" s="94"/>
      <c r="K339" s="94"/>
    </row>
    <row r="340" spans="2:11">
      <c r="B340" s="93"/>
      <c r="C340" s="94"/>
      <c r="D340" s="94"/>
      <c r="E340" s="94"/>
      <c r="F340" s="94"/>
      <c r="G340" s="94"/>
      <c r="H340" s="94"/>
      <c r="I340" s="94"/>
      <c r="J340" s="94"/>
      <c r="K340" s="94"/>
    </row>
    <row r="341" spans="2:11">
      <c r="B341" s="93"/>
      <c r="C341" s="94"/>
      <c r="D341" s="94"/>
      <c r="E341" s="94"/>
      <c r="F341" s="94"/>
      <c r="G341" s="94"/>
      <c r="H341" s="94"/>
      <c r="I341" s="94"/>
      <c r="J341" s="94"/>
      <c r="K341" s="94"/>
    </row>
    <row r="342" spans="2:11">
      <c r="B342" s="93"/>
      <c r="C342" s="94"/>
      <c r="D342" s="94"/>
      <c r="E342" s="94"/>
      <c r="F342" s="94"/>
      <c r="G342" s="94"/>
      <c r="H342" s="94"/>
      <c r="I342" s="94"/>
      <c r="J342" s="94"/>
      <c r="K342" s="94"/>
    </row>
    <row r="343" spans="2:11">
      <c r="B343" s="93"/>
      <c r="C343" s="94"/>
      <c r="D343" s="94"/>
      <c r="E343" s="94"/>
      <c r="F343" s="94"/>
      <c r="G343" s="94"/>
      <c r="H343" s="94"/>
      <c r="I343" s="94"/>
      <c r="J343" s="94"/>
      <c r="K343" s="94"/>
    </row>
    <row r="344" spans="2:11">
      <c r="B344" s="93"/>
      <c r="C344" s="94"/>
      <c r="D344" s="94"/>
      <c r="E344" s="94"/>
      <c r="F344" s="94"/>
      <c r="G344" s="94"/>
      <c r="H344" s="94"/>
      <c r="I344" s="94"/>
      <c r="J344" s="94"/>
      <c r="K344" s="94"/>
    </row>
    <row r="345" spans="2:11">
      <c r="B345" s="93"/>
      <c r="C345" s="94"/>
      <c r="D345" s="94"/>
      <c r="E345" s="94"/>
      <c r="F345" s="94"/>
      <c r="G345" s="94"/>
      <c r="H345" s="94"/>
      <c r="I345" s="94"/>
      <c r="J345" s="94"/>
      <c r="K345" s="94"/>
    </row>
    <row r="346" spans="2:11">
      <c r="B346" s="93"/>
      <c r="C346" s="94"/>
      <c r="D346" s="94"/>
      <c r="E346" s="94"/>
      <c r="F346" s="94"/>
      <c r="G346" s="94"/>
      <c r="H346" s="94"/>
      <c r="I346" s="94"/>
      <c r="J346" s="94"/>
      <c r="K346" s="94"/>
    </row>
    <row r="347" spans="2:11">
      <c r="B347" s="93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2:11">
      <c r="B348" s="93"/>
      <c r="C348" s="94"/>
      <c r="D348" s="94"/>
      <c r="E348" s="94"/>
      <c r="F348" s="94"/>
      <c r="G348" s="94"/>
      <c r="H348" s="94"/>
      <c r="I348" s="94"/>
      <c r="J348" s="94"/>
      <c r="K348" s="94"/>
    </row>
    <row r="349" spans="2:11">
      <c r="B349" s="93"/>
      <c r="C349" s="94"/>
      <c r="D349" s="94"/>
      <c r="E349" s="94"/>
      <c r="F349" s="94"/>
      <c r="G349" s="94"/>
      <c r="H349" s="94"/>
      <c r="I349" s="94"/>
      <c r="J349" s="94"/>
      <c r="K349" s="94"/>
    </row>
    <row r="350" spans="2:11">
      <c r="B350" s="93"/>
      <c r="C350" s="94"/>
      <c r="D350" s="94"/>
      <c r="E350" s="94"/>
      <c r="F350" s="94"/>
      <c r="G350" s="94"/>
      <c r="H350" s="94"/>
      <c r="I350" s="94"/>
      <c r="J350" s="94"/>
      <c r="K350" s="94"/>
    </row>
    <row r="351" spans="2:11">
      <c r="B351" s="93"/>
      <c r="C351" s="94"/>
      <c r="D351" s="94"/>
      <c r="E351" s="94"/>
      <c r="F351" s="94"/>
      <c r="G351" s="94"/>
      <c r="H351" s="94"/>
      <c r="I351" s="94"/>
      <c r="J351" s="94"/>
      <c r="K351" s="94"/>
    </row>
    <row r="352" spans="2:11">
      <c r="B352" s="93"/>
      <c r="C352" s="94"/>
      <c r="D352" s="94"/>
      <c r="E352" s="94"/>
      <c r="F352" s="94"/>
      <c r="G352" s="94"/>
      <c r="H352" s="94"/>
      <c r="I352" s="94"/>
      <c r="J352" s="94"/>
      <c r="K352" s="94"/>
    </row>
    <row r="353" spans="2:11">
      <c r="B353" s="93"/>
      <c r="C353" s="94"/>
      <c r="D353" s="94"/>
      <c r="E353" s="94"/>
      <c r="F353" s="94"/>
      <c r="G353" s="94"/>
      <c r="H353" s="94"/>
      <c r="I353" s="94"/>
      <c r="J353" s="94"/>
      <c r="K353" s="94"/>
    </row>
    <row r="354" spans="2:11">
      <c r="B354" s="93"/>
      <c r="C354" s="94"/>
      <c r="D354" s="94"/>
      <c r="E354" s="94"/>
      <c r="F354" s="94"/>
      <c r="G354" s="94"/>
      <c r="H354" s="94"/>
      <c r="I354" s="94"/>
      <c r="J354" s="94"/>
      <c r="K354" s="94"/>
    </row>
    <row r="355" spans="2:11">
      <c r="B355" s="93"/>
      <c r="C355" s="94"/>
      <c r="D355" s="94"/>
      <c r="E355" s="94"/>
      <c r="F355" s="94"/>
      <c r="G355" s="94"/>
      <c r="H355" s="94"/>
      <c r="I355" s="94"/>
      <c r="J355" s="94"/>
      <c r="K355" s="94"/>
    </row>
    <row r="356" spans="2:11">
      <c r="B356" s="93"/>
      <c r="C356" s="94"/>
      <c r="D356" s="94"/>
      <c r="E356" s="94"/>
      <c r="F356" s="94"/>
      <c r="G356" s="94"/>
      <c r="H356" s="94"/>
      <c r="I356" s="94"/>
      <c r="J356" s="94"/>
      <c r="K356" s="94"/>
    </row>
    <row r="357" spans="2:11">
      <c r="B357" s="93"/>
      <c r="C357" s="94"/>
      <c r="D357" s="94"/>
      <c r="E357" s="94"/>
      <c r="F357" s="94"/>
      <c r="G357" s="94"/>
      <c r="H357" s="94"/>
      <c r="I357" s="94"/>
      <c r="J357" s="94"/>
      <c r="K357" s="94"/>
    </row>
    <row r="358" spans="2:11">
      <c r="B358" s="93"/>
      <c r="C358" s="94"/>
      <c r="D358" s="94"/>
      <c r="E358" s="94"/>
      <c r="F358" s="94"/>
      <c r="G358" s="94"/>
      <c r="H358" s="94"/>
      <c r="I358" s="94"/>
      <c r="J358" s="94"/>
      <c r="K358" s="94"/>
    </row>
    <row r="359" spans="2:11">
      <c r="B359" s="93"/>
      <c r="C359" s="94"/>
      <c r="D359" s="94"/>
      <c r="E359" s="94"/>
      <c r="F359" s="94"/>
      <c r="G359" s="94"/>
      <c r="H359" s="94"/>
      <c r="I359" s="94"/>
      <c r="J359" s="94"/>
      <c r="K359" s="94"/>
    </row>
    <row r="360" spans="2:11">
      <c r="B360" s="93"/>
      <c r="C360" s="94"/>
      <c r="D360" s="94"/>
      <c r="E360" s="94"/>
      <c r="F360" s="94"/>
      <c r="G360" s="94"/>
      <c r="H360" s="94"/>
      <c r="I360" s="94"/>
      <c r="J360" s="94"/>
      <c r="K360" s="94"/>
    </row>
    <row r="361" spans="2:11">
      <c r="B361" s="93"/>
      <c r="C361" s="94"/>
      <c r="D361" s="94"/>
      <c r="E361" s="94"/>
      <c r="F361" s="94"/>
      <c r="G361" s="94"/>
      <c r="H361" s="94"/>
      <c r="I361" s="94"/>
      <c r="J361" s="94"/>
      <c r="K361" s="94"/>
    </row>
    <row r="362" spans="2:11">
      <c r="B362" s="93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2:11">
      <c r="B363" s="93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2:11">
      <c r="B364" s="93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2:11">
      <c r="B365" s="93"/>
      <c r="C365" s="94"/>
      <c r="D365" s="94"/>
      <c r="E365" s="94"/>
      <c r="F365" s="94"/>
      <c r="G365" s="94"/>
      <c r="H365" s="94"/>
      <c r="I365" s="94"/>
      <c r="J365" s="94"/>
      <c r="K365" s="94"/>
    </row>
    <row r="366" spans="2:11">
      <c r="B366" s="93"/>
      <c r="C366" s="94"/>
      <c r="D366" s="94"/>
      <c r="E366" s="94"/>
      <c r="F366" s="94"/>
      <c r="G366" s="94"/>
      <c r="H366" s="94"/>
      <c r="I366" s="94"/>
      <c r="J366" s="94"/>
      <c r="K366" s="94"/>
    </row>
    <row r="367" spans="2:11">
      <c r="B367" s="93"/>
      <c r="C367" s="94"/>
      <c r="D367" s="94"/>
      <c r="E367" s="94"/>
      <c r="F367" s="94"/>
      <c r="G367" s="94"/>
      <c r="H367" s="94"/>
      <c r="I367" s="94"/>
      <c r="J367" s="94"/>
      <c r="K367" s="94"/>
    </row>
    <row r="368" spans="2:11">
      <c r="B368" s="93"/>
      <c r="C368" s="94"/>
      <c r="D368" s="94"/>
      <c r="E368" s="94"/>
      <c r="F368" s="94"/>
      <c r="G368" s="94"/>
      <c r="H368" s="94"/>
      <c r="I368" s="94"/>
      <c r="J368" s="94"/>
      <c r="K368" s="94"/>
    </row>
    <row r="369" spans="2:11">
      <c r="B369" s="93"/>
      <c r="C369" s="94"/>
      <c r="D369" s="94"/>
      <c r="E369" s="94"/>
      <c r="F369" s="94"/>
      <c r="G369" s="94"/>
      <c r="H369" s="94"/>
      <c r="I369" s="94"/>
      <c r="J369" s="94"/>
      <c r="K369" s="94"/>
    </row>
    <row r="370" spans="2:11">
      <c r="B370" s="93"/>
      <c r="C370" s="94"/>
      <c r="D370" s="94"/>
      <c r="E370" s="94"/>
      <c r="F370" s="94"/>
      <c r="G370" s="94"/>
      <c r="H370" s="94"/>
      <c r="I370" s="94"/>
      <c r="J370" s="94"/>
      <c r="K370" s="94"/>
    </row>
    <row r="371" spans="2:11">
      <c r="B371" s="93"/>
      <c r="C371" s="94"/>
      <c r="D371" s="94"/>
      <c r="E371" s="94"/>
      <c r="F371" s="94"/>
      <c r="G371" s="94"/>
      <c r="H371" s="94"/>
      <c r="I371" s="94"/>
      <c r="J371" s="94"/>
      <c r="K371" s="94"/>
    </row>
    <row r="372" spans="2:11">
      <c r="B372" s="93"/>
      <c r="C372" s="94"/>
      <c r="D372" s="94"/>
      <c r="E372" s="94"/>
      <c r="F372" s="94"/>
      <c r="G372" s="94"/>
      <c r="H372" s="94"/>
      <c r="I372" s="94"/>
      <c r="J372" s="94"/>
      <c r="K372" s="94"/>
    </row>
    <row r="373" spans="2:11">
      <c r="B373" s="93"/>
      <c r="C373" s="94"/>
      <c r="D373" s="94"/>
      <c r="E373" s="94"/>
      <c r="F373" s="94"/>
      <c r="G373" s="94"/>
      <c r="H373" s="94"/>
      <c r="I373" s="94"/>
      <c r="J373" s="94"/>
      <c r="K373" s="94"/>
    </row>
    <row r="374" spans="2:11">
      <c r="B374" s="93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2:11">
      <c r="B375" s="93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2:11">
      <c r="B376" s="93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2:11">
      <c r="B377" s="93"/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2:11">
      <c r="B378" s="93"/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2:11">
      <c r="B379" s="93"/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2:11">
      <c r="B380" s="93"/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2:11">
      <c r="B381" s="93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>
      <c r="B382" s="93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>
      <c r="B383" s="93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>
      <c r="B384" s="93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>
      <c r="B385" s="93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>
      <c r="B386" s="93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>
      <c r="B387" s="93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>
      <c r="B388" s="93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>
      <c r="B389" s="93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3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3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93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3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3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93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3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3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3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3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3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3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3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3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3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3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3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3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3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3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3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3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3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3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3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3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B501" s="93"/>
      <c r="C501" s="94"/>
      <c r="D501" s="94"/>
      <c r="E501" s="94"/>
      <c r="F501" s="94"/>
      <c r="G501" s="94"/>
      <c r="H501" s="94"/>
      <c r="I501" s="94"/>
      <c r="J501" s="94"/>
      <c r="K501" s="94"/>
    </row>
    <row r="502" spans="2:11">
      <c r="B502" s="93"/>
      <c r="C502" s="94"/>
      <c r="D502" s="94"/>
      <c r="E502" s="94"/>
      <c r="F502" s="94"/>
      <c r="G502" s="94"/>
      <c r="H502" s="94"/>
      <c r="I502" s="94"/>
      <c r="J502" s="94"/>
      <c r="K502" s="94"/>
    </row>
    <row r="503" spans="2:11">
      <c r="B503" s="93"/>
      <c r="C503" s="94"/>
      <c r="D503" s="94"/>
      <c r="E503" s="94"/>
      <c r="F503" s="94"/>
      <c r="G503" s="94"/>
      <c r="H503" s="94"/>
      <c r="I503" s="94"/>
      <c r="J503" s="94"/>
      <c r="K503" s="94"/>
    </row>
    <row r="504" spans="2:11">
      <c r="B504" s="93"/>
      <c r="C504" s="94"/>
      <c r="D504" s="94"/>
      <c r="E504" s="94"/>
      <c r="F504" s="94"/>
      <c r="G504" s="94"/>
      <c r="H504" s="94"/>
      <c r="I504" s="94"/>
      <c r="J504" s="94"/>
      <c r="K504" s="94"/>
    </row>
    <row r="505" spans="2:11">
      <c r="B505" s="93"/>
      <c r="C505" s="94"/>
      <c r="D505" s="94"/>
      <c r="E505" s="94"/>
      <c r="F505" s="94"/>
      <c r="G505" s="94"/>
      <c r="H505" s="94"/>
      <c r="I505" s="94"/>
      <c r="J505" s="94"/>
      <c r="K505" s="94"/>
    </row>
    <row r="506" spans="2:11">
      <c r="B506" s="93"/>
      <c r="C506" s="94"/>
      <c r="D506" s="94"/>
      <c r="E506" s="94"/>
      <c r="F506" s="94"/>
      <c r="G506" s="94"/>
      <c r="H506" s="94"/>
      <c r="I506" s="94"/>
      <c r="J506" s="94"/>
      <c r="K506" s="94"/>
    </row>
    <row r="507" spans="2:11">
      <c r="B507" s="93"/>
      <c r="C507" s="94"/>
      <c r="D507" s="94"/>
      <c r="E507" s="94"/>
      <c r="F507" s="94"/>
      <c r="G507" s="94"/>
      <c r="H507" s="94"/>
      <c r="I507" s="94"/>
      <c r="J507" s="94"/>
      <c r="K507" s="94"/>
    </row>
    <row r="508" spans="2:11">
      <c r="B508" s="93"/>
      <c r="C508" s="94"/>
      <c r="D508" s="94"/>
      <c r="E508" s="94"/>
      <c r="F508" s="94"/>
      <c r="G508" s="94"/>
      <c r="H508" s="94"/>
      <c r="I508" s="94"/>
      <c r="J508" s="94"/>
      <c r="K508" s="94"/>
    </row>
    <row r="509" spans="2:11">
      <c r="B509" s="93"/>
      <c r="C509" s="94"/>
      <c r="D509" s="94"/>
      <c r="E509" s="94"/>
      <c r="F509" s="94"/>
      <c r="G509" s="94"/>
      <c r="H509" s="94"/>
      <c r="I509" s="94"/>
      <c r="J509" s="94"/>
      <c r="K509" s="94"/>
    </row>
    <row r="510" spans="2:11">
      <c r="B510" s="93"/>
      <c r="C510" s="94"/>
      <c r="D510" s="94"/>
      <c r="E510" s="94"/>
      <c r="F510" s="94"/>
      <c r="G510" s="94"/>
      <c r="H510" s="94"/>
      <c r="I510" s="94"/>
      <c r="J510" s="94"/>
      <c r="K510" s="94"/>
    </row>
    <row r="511" spans="2:11">
      <c r="B511" s="93"/>
      <c r="C511" s="94"/>
      <c r="D511" s="94"/>
      <c r="E511" s="94"/>
      <c r="F511" s="94"/>
      <c r="G511" s="94"/>
      <c r="H511" s="94"/>
      <c r="I511" s="94"/>
      <c r="J511" s="94"/>
      <c r="K511" s="94"/>
    </row>
    <row r="512" spans="2:11">
      <c r="B512" s="93"/>
      <c r="C512" s="94"/>
      <c r="D512" s="94"/>
      <c r="E512" s="94"/>
      <c r="F512" s="94"/>
      <c r="G512" s="94"/>
      <c r="H512" s="94"/>
      <c r="I512" s="94"/>
      <c r="J512" s="94"/>
      <c r="K512" s="94"/>
    </row>
    <row r="513" spans="2:11">
      <c r="B513" s="93"/>
      <c r="C513" s="94"/>
      <c r="D513" s="94"/>
      <c r="E513" s="94"/>
      <c r="F513" s="94"/>
      <c r="G513" s="94"/>
      <c r="H513" s="94"/>
      <c r="I513" s="94"/>
      <c r="J513" s="94"/>
      <c r="K513" s="94"/>
    </row>
    <row r="514" spans="2:11">
      <c r="B514" s="93"/>
      <c r="C514" s="94"/>
      <c r="D514" s="94"/>
      <c r="E514" s="94"/>
      <c r="F514" s="94"/>
      <c r="G514" s="94"/>
      <c r="H514" s="94"/>
      <c r="I514" s="94"/>
      <c r="J514" s="94"/>
      <c r="K514" s="94"/>
    </row>
    <row r="515" spans="2:11">
      <c r="B515" s="93"/>
      <c r="C515" s="94"/>
      <c r="D515" s="94"/>
      <c r="E515" s="94"/>
      <c r="F515" s="94"/>
      <c r="G515" s="94"/>
      <c r="H515" s="94"/>
      <c r="I515" s="94"/>
      <c r="J515" s="94"/>
      <c r="K515" s="94"/>
    </row>
    <row r="516" spans="2:11">
      <c r="B516" s="93"/>
      <c r="C516" s="94"/>
      <c r="D516" s="94"/>
      <c r="E516" s="94"/>
      <c r="F516" s="94"/>
      <c r="G516" s="94"/>
      <c r="H516" s="94"/>
      <c r="I516" s="94"/>
      <c r="J516" s="94"/>
      <c r="K516" s="94"/>
    </row>
    <row r="517" spans="2:11">
      <c r="B517" s="93"/>
      <c r="C517" s="94"/>
      <c r="D517" s="94"/>
      <c r="E517" s="94"/>
      <c r="F517" s="94"/>
      <c r="G517" s="94"/>
      <c r="H517" s="94"/>
      <c r="I517" s="94"/>
      <c r="J517" s="94"/>
      <c r="K517" s="94"/>
    </row>
    <row r="518" spans="2:11">
      <c r="B518" s="93"/>
      <c r="C518" s="94"/>
      <c r="D518" s="94"/>
      <c r="E518" s="94"/>
      <c r="F518" s="94"/>
      <c r="G518" s="94"/>
      <c r="H518" s="94"/>
      <c r="I518" s="94"/>
      <c r="J518" s="94"/>
      <c r="K518" s="94"/>
    </row>
    <row r="519" spans="2:11">
      <c r="B519" s="93"/>
      <c r="C519" s="94"/>
      <c r="D519" s="94"/>
      <c r="E519" s="94"/>
      <c r="F519" s="94"/>
      <c r="G519" s="94"/>
      <c r="H519" s="94"/>
      <c r="I519" s="94"/>
      <c r="J519" s="94"/>
      <c r="K519" s="94"/>
    </row>
    <row r="520" spans="2:11">
      <c r="B520" s="93"/>
      <c r="C520" s="94"/>
      <c r="D520" s="94"/>
      <c r="E520" s="94"/>
      <c r="F520" s="94"/>
      <c r="G520" s="94"/>
      <c r="H520" s="94"/>
      <c r="I520" s="94"/>
      <c r="J520" s="94"/>
      <c r="K520" s="94"/>
    </row>
    <row r="521" spans="2:11">
      <c r="B521" s="93"/>
      <c r="C521" s="94"/>
      <c r="D521" s="94"/>
      <c r="E521" s="94"/>
      <c r="F521" s="94"/>
      <c r="G521" s="94"/>
      <c r="H521" s="94"/>
      <c r="I521" s="94"/>
      <c r="J521" s="94"/>
      <c r="K521" s="94"/>
    </row>
    <row r="522" spans="2:11">
      <c r="B522" s="93"/>
      <c r="C522" s="94"/>
      <c r="D522" s="94"/>
      <c r="E522" s="94"/>
      <c r="F522" s="94"/>
      <c r="G522" s="94"/>
      <c r="H522" s="94"/>
      <c r="I522" s="94"/>
      <c r="J522" s="94"/>
      <c r="K522" s="94"/>
    </row>
    <row r="523" spans="2:11">
      <c r="B523" s="93"/>
      <c r="C523" s="94"/>
      <c r="D523" s="94"/>
      <c r="E523" s="94"/>
      <c r="F523" s="94"/>
      <c r="G523" s="94"/>
      <c r="H523" s="94"/>
      <c r="I523" s="94"/>
      <c r="J523" s="94"/>
      <c r="K523" s="94"/>
    </row>
    <row r="524" spans="2:11">
      <c r="B524" s="93"/>
      <c r="C524" s="94"/>
      <c r="D524" s="94"/>
      <c r="E524" s="94"/>
      <c r="F524" s="94"/>
      <c r="G524" s="94"/>
      <c r="H524" s="94"/>
      <c r="I524" s="94"/>
      <c r="J524" s="94"/>
      <c r="K524" s="94"/>
    </row>
    <row r="525" spans="2:11">
      <c r="B525" s="93"/>
      <c r="C525" s="94"/>
      <c r="D525" s="94"/>
      <c r="E525" s="94"/>
      <c r="F525" s="94"/>
      <c r="G525" s="94"/>
      <c r="H525" s="94"/>
      <c r="I525" s="94"/>
      <c r="J525" s="94"/>
      <c r="K525" s="94"/>
    </row>
    <row r="526" spans="2:11">
      <c r="B526" s="93"/>
      <c r="C526" s="94"/>
      <c r="D526" s="94"/>
      <c r="E526" s="94"/>
      <c r="F526" s="94"/>
      <c r="G526" s="94"/>
      <c r="H526" s="94"/>
      <c r="I526" s="94"/>
      <c r="J526" s="94"/>
      <c r="K526" s="94"/>
    </row>
    <row r="527" spans="2:11">
      <c r="B527" s="93"/>
      <c r="C527" s="94"/>
      <c r="D527" s="94"/>
      <c r="E527" s="94"/>
      <c r="F527" s="94"/>
      <c r="G527" s="94"/>
      <c r="H527" s="94"/>
      <c r="I527" s="94"/>
      <c r="J527" s="94"/>
      <c r="K527" s="94"/>
    </row>
    <row r="528" spans="2:11">
      <c r="B528" s="93"/>
      <c r="C528" s="94"/>
      <c r="D528" s="94"/>
      <c r="E528" s="94"/>
      <c r="F528" s="94"/>
      <c r="G528" s="94"/>
      <c r="H528" s="94"/>
      <c r="I528" s="94"/>
      <c r="J528" s="94"/>
      <c r="K528" s="94"/>
    </row>
    <row r="529" spans="2:11">
      <c r="B529" s="93"/>
      <c r="C529" s="94"/>
      <c r="D529" s="94"/>
      <c r="E529" s="94"/>
      <c r="F529" s="94"/>
      <c r="G529" s="94"/>
      <c r="H529" s="94"/>
      <c r="I529" s="94"/>
      <c r="J529" s="94"/>
      <c r="K529" s="94"/>
    </row>
    <row r="530" spans="2:11">
      <c r="B530" s="93"/>
      <c r="C530" s="94"/>
      <c r="D530" s="94"/>
      <c r="E530" s="94"/>
      <c r="F530" s="94"/>
      <c r="G530" s="94"/>
      <c r="H530" s="94"/>
      <c r="I530" s="94"/>
      <c r="J530" s="94"/>
      <c r="K530" s="94"/>
    </row>
    <row r="531" spans="2:11">
      <c r="B531" s="93"/>
      <c r="C531" s="94"/>
      <c r="D531" s="94"/>
      <c r="E531" s="94"/>
      <c r="F531" s="94"/>
      <c r="G531" s="94"/>
      <c r="H531" s="94"/>
      <c r="I531" s="94"/>
      <c r="J531" s="94"/>
      <c r="K531" s="94"/>
    </row>
    <row r="532" spans="2:11">
      <c r="B532" s="93"/>
      <c r="C532" s="94"/>
      <c r="D532" s="94"/>
      <c r="E532" s="94"/>
      <c r="F532" s="94"/>
      <c r="G532" s="94"/>
      <c r="H532" s="94"/>
      <c r="I532" s="94"/>
      <c r="J532" s="94"/>
      <c r="K532" s="94"/>
    </row>
    <row r="533" spans="2:11">
      <c r="B533" s="93"/>
      <c r="C533" s="94"/>
      <c r="D533" s="94"/>
      <c r="E533" s="94"/>
      <c r="F533" s="94"/>
      <c r="G533" s="94"/>
      <c r="H533" s="94"/>
      <c r="I533" s="94"/>
      <c r="J533" s="94"/>
      <c r="K533" s="94"/>
    </row>
    <row r="534" spans="2:11">
      <c r="B534" s="93"/>
      <c r="C534" s="94"/>
      <c r="D534" s="94"/>
      <c r="E534" s="94"/>
      <c r="F534" s="94"/>
      <c r="G534" s="94"/>
      <c r="H534" s="94"/>
      <c r="I534" s="94"/>
      <c r="J534" s="94"/>
      <c r="K534" s="94"/>
    </row>
    <row r="535" spans="2:11">
      <c r="B535" s="93"/>
      <c r="C535" s="94"/>
      <c r="D535" s="94"/>
      <c r="E535" s="94"/>
      <c r="F535" s="94"/>
      <c r="G535" s="94"/>
      <c r="H535" s="94"/>
      <c r="I535" s="94"/>
      <c r="J535" s="94"/>
      <c r="K535" s="94"/>
    </row>
    <row r="536" spans="2:11">
      <c r="B536" s="93"/>
      <c r="C536" s="94"/>
      <c r="D536" s="94"/>
      <c r="E536" s="94"/>
      <c r="F536" s="94"/>
      <c r="G536" s="94"/>
      <c r="H536" s="94"/>
      <c r="I536" s="94"/>
      <c r="J536" s="94"/>
      <c r="K536" s="94"/>
    </row>
    <row r="537" spans="2:11">
      <c r="B537" s="93"/>
      <c r="C537" s="94"/>
      <c r="D537" s="94"/>
      <c r="E537" s="94"/>
      <c r="F537" s="94"/>
      <c r="G537" s="94"/>
      <c r="H537" s="94"/>
      <c r="I537" s="94"/>
      <c r="J537" s="94"/>
      <c r="K537" s="94"/>
    </row>
    <row r="538" spans="2:11">
      <c r="B538" s="93"/>
      <c r="C538" s="94"/>
      <c r="D538" s="94"/>
      <c r="E538" s="94"/>
      <c r="F538" s="94"/>
      <c r="G538" s="94"/>
      <c r="H538" s="94"/>
      <c r="I538" s="94"/>
      <c r="J538" s="94"/>
      <c r="K538" s="94"/>
    </row>
    <row r="539" spans="2:11">
      <c r="B539" s="93"/>
      <c r="C539" s="94"/>
      <c r="D539" s="94"/>
      <c r="E539" s="94"/>
      <c r="F539" s="94"/>
      <c r="G539" s="94"/>
      <c r="H539" s="94"/>
      <c r="I539" s="94"/>
      <c r="J539" s="94"/>
      <c r="K539" s="94"/>
    </row>
    <row r="540" spans="2:11">
      <c r="B540" s="93"/>
      <c r="C540" s="94"/>
      <c r="D540" s="94"/>
      <c r="E540" s="94"/>
      <c r="F540" s="94"/>
      <c r="G540" s="94"/>
      <c r="H540" s="94"/>
      <c r="I540" s="94"/>
      <c r="J540" s="94"/>
      <c r="K540" s="94"/>
    </row>
    <row r="541" spans="2:11">
      <c r="B541" s="93"/>
      <c r="C541" s="94"/>
      <c r="D541" s="94"/>
      <c r="E541" s="94"/>
      <c r="F541" s="94"/>
      <c r="G541" s="94"/>
      <c r="H541" s="94"/>
      <c r="I541" s="94"/>
      <c r="J541" s="94"/>
      <c r="K541" s="94"/>
    </row>
    <row r="542" spans="2:11">
      <c r="B542" s="93"/>
      <c r="C542" s="94"/>
      <c r="D542" s="94"/>
      <c r="E542" s="94"/>
      <c r="F542" s="94"/>
      <c r="G542" s="94"/>
      <c r="H542" s="94"/>
      <c r="I542" s="94"/>
      <c r="J542" s="94"/>
      <c r="K542" s="94"/>
    </row>
    <row r="543" spans="2:11">
      <c r="B543" s="93"/>
      <c r="C543" s="94"/>
      <c r="D543" s="94"/>
      <c r="E543" s="94"/>
      <c r="F543" s="94"/>
      <c r="G543" s="94"/>
      <c r="H543" s="94"/>
      <c r="I543" s="94"/>
      <c r="J543" s="94"/>
      <c r="K543" s="94"/>
    </row>
    <row r="544" spans="2:11">
      <c r="B544" s="93"/>
      <c r="C544" s="94"/>
      <c r="D544" s="94"/>
      <c r="E544" s="94"/>
      <c r="F544" s="94"/>
      <c r="G544" s="94"/>
      <c r="H544" s="94"/>
      <c r="I544" s="94"/>
      <c r="J544" s="94"/>
      <c r="K544" s="94"/>
    </row>
    <row r="545" spans="2:11">
      <c r="B545" s="93"/>
      <c r="C545" s="94"/>
      <c r="D545" s="94"/>
      <c r="E545" s="94"/>
      <c r="F545" s="94"/>
      <c r="G545" s="94"/>
      <c r="H545" s="94"/>
      <c r="I545" s="94"/>
      <c r="J545" s="94"/>
      <c r="K545" s="94"/>
    </row>
    <row r="546" spans="2:11">
      <c r="B546" s="93"/>
      <c r="C546" s="94"/>
      <c r="D546" s="94"/>
      <c r="E546" s="94"/>
      <c r="F546" s="94"/>
      <c r="G546" s="94"/>
      <c r="H546" s="94"/>
      <c r="I546" s="94"/>
      <c r="J546" s="94"/>
      <c r="K546" s="94"/>
    </row>
    <row r="547" spans="2:11">
      <c r="B547" s="93"/>
      <c r="C547" s="94"/>
      <c r="D547" s="94"/>
      <c r="E547" s="94"/>
      <c r="F547" s="94"/>
      <c r="G547" s="94"/>
      <c r="H547" s="94"/>
      <c r="I547" s="94"/>
      <c r="J547" s="94"/>
      <c r="K547" s="94"/>
    </row>
    <row r="548" spans="2:11">
      <c r="B548" s="93"/>
      <c r="C548" s="94"/>
      <c r="D548" s="94"/>
      <c r="E548" s="94"/>
      <c r="F548" s="94"/>
      <c r="G548" s="94"/>
      <c r="H548" s="94"/>
      <c r="I548" s="94"/>
      <c r="J548" s="94"/>
      <c r="K548" s="94"/>
    </row>
    <row r="549" spans="2:11">
      <c r="B549" s="93"/>
      <c r="C549" s="94"/>
      <c r="D549" s="94"/>
      <c r="E549" s="94"/>
      <c r="F549" s="94"/>
      <c r="G549" s="94"/>
      <c r="H549" s="94"/>
      <c r="I549" s="94"/>
      <c r="J549" s="94"/>
      <c r="K549" s="94"/>
    </row>
    <row r="550" spans="2:11">
      <c r="B550" s="93"/>
      <c r="C550" s="94"/>
      <c r="D550" s="94"/>
      <c r="E550" s="94"/>
      <c r="F550" s="94"/>
      <c r="G550" s="94"/>
      <c r="H550" s="94"/>
      <c r="I550" s="94"/>
      <c r="J550" s="94"/>
      <c r="K550" s="94"/>
    </row>
    <row r="551" spans="2:11">
      <c r="B551" s="93"/>
      <c r="C551" s="94"/>
      <c r="D551" s="94"/>
      <c r="E551" s="94"/>
      <c r="F551" s="94"/>
      <c r="G551" s="94"/>
      <c r="H551" s="94"/>
      <c r="I551" s="94"/>
      <c r="J551" s="94"/>
      <c r="K551" s="94"/>
    </row>
    <row r="552" spans="2:11">
      <c r="B552" s="93"/>
      <c r="C552" s="94"/>
      <c r="D552" s="94"/>
      <c r="E552" s="94"/>
      <c r="F552" s="94"/>
      <c r="G552" s="94"/>
      <c r="H552" s="94"/>
      <c r="I552" s="94"/>
      <c r="J552" s="94"/>
      <c r="K552" s="94"/>
    </row>
    <row r="553" spans="2:11">
      <c r="B553" s="93"/>
      <c r="C553" s="94"/>
      <c r="D553" s="94"/>
      <c r="E553" s="94"/>
      <c r="F553" s="94"/>
      <c r="G553" s="94"/>
      <c r="H553" s="94"/>
      <c r="I553" s="94"/>
      <c r="J553" s="94"/>
      <c r="K553" s="94"/>
    </row>
    <row r="554" spans="2:11">
      <c r="B554" s="93"/>
      <c r="C554" s="94"/>
      <c r="D554" s="94"/>
      <c r="E554" s="94"/>
      <c r="F554" s="94"/>
      <c r="G554" s="94"/>
      <c r="H554" s="94"/>
      <c r="I554" s="94"/>
      <c r="J554" s="94"/>
      <c r="K554" s="94"/>
    </row>
    <row r="555" spans="2:11">
      <c r="B555" s="93"/>
      <c r="C555" s="94"/>
      <c r="D555" s="94"/>
      <c r="E555" s="94"/>
      <c r="F555" s="94"/>
      <c r="G555" s="94"/>
      <c r="H555" s="94"/>
      <c r="I555" s="94"/>
      <c r="J555" s="94"/>
      <c r="K555" s="94"/>
    </row>
    <row r="556" spans="2:11">
      <c r="B556" s="93"/>
      <c r="C556" s="94"/>
      <c r="D556" s="94"/>
      <c r="E556" s="94"/>
      <c r="F556" s="94"/>
      <c r="G556" s="94"/>
      <c r="H556" s="94"/>
      <c r="I556" s="94"/>
      <c r="J556" s="94"/>
      <c r="K556" s="94"/>
    </row>
    <row r="557" spans="2:11">
      <c r="B557" s="93"/>
      <c r="C557" s="94"/>
      <c r="D557" s="94"/>
      <c r="E557" s="94"/>
      <c r="F557" s="94"/>
      <c r="G557" s="94"/>
      <c r="H557" s="94"/>
      <c r="I557" s="94"/>
      <c r="J557" s="94"/>
      <c r="K557" s="94"/>
    </row>
    <row r="558" spans="2:11">
      <c r="B558" s="93"/>
      <c r="C558" s="94"/>
      <c r="D558" s="94"/>
      <c r="E558" s="94"/>
      <c r="F558" s="94"/>
      <c r="G558" s="94"/>
      <c r="H558" s="94"/>
      <c r="I558" s="94"/>
      <c r="J558" s="94"/>
      <c r="K558" s="94"/>
    </row>
    <row r="559" spans="2:11">
      <c r="B559" s="93"/>
      <c r="C559" s="94"/>
      <c r="D559" s="94"/>
      <c r="E559" s="94"/>
      <c r="F559" s="94"/>
      <c r="G559" s="94"/>
      <c r="H559" s="94"/>
      <c r="I559" s="94"/>
      <c r="J559" s="94"/>
      <c r="K559" s="94"/>
    </row>
    <row r="560" spans="2:11">
      <c r="B560" s="93"/>
      <c r="C560" s="94"/>
      <c r="D560" s="94"/>
      <c r="E560" s="94"/>
      <c r="F560" s="94"/>
      <c r="G560" s="94"/>
      <c r="H560" s="94"/>
      <c r="I560" s="94"/>
      <c r="J560" s="94"/>
      <c r="K560" s="94"/>
    </row>
    <row r="561" spans="2:11">
      <c r="B561" s="93"/>
      <c r="C561" s="94"/>
      <c r="D561" s="94"/>
      <c r="E561" s="94"/>
      <c r="F561" s="94"/>
      <c r="G561" s="94"/>
      <c r="H561" s="94"/>
      <c r="I561" s="94"/>
      <c r="J561" s="94"/>
      <c r="K561" s="94"/>
    </row>
    <row r="562" spans="2:11">
      <c r="B562" s="93"/>
      <c r="C562" s="94"/>
      <c r="D562" s="94"/>
      <c r="E562" s="94"/>
      <c r="F562" s="94"/>
      <c r="G562" s="94"/>
      <c r="H562" s="94"/>
      <c r="I562" s="94"/>
      <c r="J562" s="94"/>
      <c r="K562" s="94"/>
    </row>
    <row r="563" spans="2:11">
      <c r="B563" s="93"/>
      <c r="C563" s="94"/>
      <c r="D563" s="94"/>
      <c r="E563" s="94"/>
      <c r="F563" s="94"/>
      <c r="G563" s="94"/>
      <c r="H563" s="94"/>
      <c r="I563" s="94"/>
      <c r="J563" s="94"/>
      <c r="K563" s="94"/>
    </row>
    <row r="564" spans="2:11">
      <c r="B564" s="93"/>
      <c r="C564" s="94"/>
      <c r="D564" s="94"/>
      <c r="E564" s="94"/>
      <c r="F564" s="94"/>
      <c r="G564" s="94"/>
      <c r="H564" s="94"/>
      <c r="I564" s="94"/>
      <c r="J564" s="94"/>
      <c r="K564" s="94"/>
    </row>
    <row r="565" spans="2:11">
      <c r="B565" s="93"/>
      <c r="C565" s="93"/>
      <c r="D565" s="93"/>
      <c r="E565" s="94"/>
      <c r="F565" s="94"/>
      <c r="G565" s="94"/>
      <c r="H565" s="94"/>
      <c r="I565" s="94"/>
      <c r="J565" s="94"/>
      <c r="K565" s="94"/>
    </row>
    <row r="566" spans="2:11">
      <c r="B566" s="93"/>
      <c r="C566" s="93"/>
      <c r="D566" s="93"/>
      <c r="E566" s="94"/>
      <c r="F566" s="94"/>
      <c r="G566" s="94"/>
      <c r="H566" s="94"/>
      <c r="I566" s="94"/>
      <c r="J566" s="94"/>
      <c r="K566" s="94"/>
    </row>
    <row r="567" spans="2:11">
      <c r="B567" s="93"/>
      <c r="C567" s="93"/>
      <c r="D567" s="93"/>
      <c r="E567" s="94"/>
      <c r="F567" s="94"/>
      <c r="G567" s="94"/>
      <c r="H567" s="94"/>
      <c r="I567" s="94"/>
      <c r="J567" s="94"/>
      <c r="K567" s="94"/>
    </row>
    <row r="568" spans="2:11">
      <c r="B568" s="93"/>
      <c r="C568" s="93"/>
      <c r="D568" s="93"/>
      <c r="E568" s="94"/>
      <c r="F568" s="94"/>
      <c r="G568" s="94"/>
      <c r="H568" s="94"/>
      <c r="I568" s="94"/>
      <c r="J568" s="94"/>
      <c r="K568" s="94"/>
    </row>
    <row r="569" spans="2:11">
      <c r="B569" s="93"/>
      <c r="C569" s="93"/>
      <c r="D569" s="93"/>
      <c r="E569" s="94"/>
      <c r="F569" s="94"/>
      <c r="G569" s="94"/>
      <c r="H569" s="94"/>
      <c r="I569" s="94"/>
      <c r="J569" s="94"/>
      <c r="K569" s="94"/>
    </row>
    <row r="570" spans="2:11">
      <c r="B570" s="93"/>
      <c r="C570" s="93"/>
      <c r="D570" s="93"/>
      <c r="E570" s="94"/>
      <c r="F570" s="94"/>
      <c r="G570" s="94"/>
      <c r="H570" s="94"/>
      <c r="I570" s="94"/>
      <c r="J570" s="94"/>
      <c r="K570" s="94"/>
    </row>
    <row r="571" spans="2:11">
      <c r="B571" s="93"/>
      <c r="C571" s="93"/>
      <c r="D571" s="93"/>
      <c r="E571" s="94"/>
      <c r="F571" s="94"/>
      <c r="G571" s="94"/>
      <c r="H571" s="94"/>
      <c r="I571" s="94"/>
      <c r="J571" s="94"/>
      <c r="K571" s="94"/>
    </row>
    <row r="572" spans="2:11">
      <c r="B572" s="93"/>
      <c r="C572" s="93"/>
      <c r="D572" s="93"/>
      <c r="E572" s="94"/>
      <c r="F572" s="94"/>
      <c r="G572" s="94"/>
      <c r="H572" s="94"/>
      <c r="I572" s="94"/>
      <c r="J572" s="94"/>
      <c r="K572" s="94"/>
    </row>
    <row r="573" spans="2:11">
      <c r="B573" s="93"/>
      <c r="C573" s="93"/>
      <c r="D573" s="93"/>
      <c r="E573" s="94"/>
      <c r="F573" s="94"/>
      <c r="G573" s="94"/>
      <c r="H573" s="94"/>
      <c r="I573" s="94"/>
      <c r="J573" s="94"/>
      <c r="K573" s="94"/>
    </row>
    <row r="574" spans="2:11">
      <c r="B574" s="93"/>
      <c r="C574" s="93"/>
      <c r="D574" s="93"/>
      <c r="E574" s="94"/>
      <c r="F574" s="94"/>
      <c r="G574" s="94"/>
      <c r="H574" s="94"/>
      <c r="I574" s="94"/>
      <c r="J574" s="94"/>
      <c r="K574" s="94"/>
    </row>
    <row r="575" spans="2:11">
      <c r="B575" s="93"/>
      <c r="C575" s="93"/>
      <c r="D575" s="93"/>
      <c r="E575" s="94"/>
      <c r="F575" s="94"/>
      <c r="G575" s="94"/>
      <c r="H575" s="94"/>
      <c r="I575" s="94"/>
      <c r="J575" s="94"/>
      <c r="K575" s="94"/>
    </row>
    <row r="576" spans="2:11">
      <c r="B576" s="93"/>
      <c r="C576" s="93"/>
      <c r="D576" s="93"/>
      <c r="E576" s="94"/>
      <c r="F576" s="94"/>
      <c r="G576" s="94"/>
      <c r="H576" s="94"/>
      <c r="I576" s="94"/>
      <c r="J576" s="94"/>
      <c r="K576" s="94"/>
    </row>
    <row r="577" spans="2:11">
      <c r="B577" s="93"/>
      <c r="C577" s="93"/>
      <c r="D577" s="93"/>
      <c r="E577" s="94"/>
      <c r="F577" s="94"/>
      <c r="G577" s="94"/>
      <c r="H577" s="94"/>
      <c r="I577" s="94"/>
      <c r="J577" s="94"/>
      <c r="K577" s="94"/>
    </row>
    <row r="578" spans="2:11">
      <c r="B578" s="93"/>
      <c r="C578" s="93"/>
      <c r="D578" s="93"/>
      <c r="E578" s="94"/>
      <c r="F578" s="94"/>
      <c r="G578" s="94"/>
      <c r="H578" s="94"/>
      <c r="I578" s="94"/>
      <c r="J578" s="94"/>
      <c r="K578" s="94"/>
    </row>
    <row r="579" spans="2:11">
      <c r="B579" s="93"/>
      <c r="C579" s="93"/>
      <c r="D579" s="93"/>
      <c r="E579" s="94"/>
      <c r="F579" s="94"/>
      <c r="G579" s="94"/>
      <c r="H579" s="94"/>
      <c r="I579" s="94"/>
      <c r="J579" s="94"/>
      <c r="K579" s="94"/>
    </row>
    <row r="580" spans="2:11">
      <c r="B580" s="93"/>
      <c r="C580" s="93"/>
      <c r="D580" s="93"/>
      <c r="E580" s="94"/>
      <c r="F580" s="94"/>
      <c r="G580" s="94"/>
      <c r="H580" s="94"/>
      <c r="I580" s="94"/>
      <c r="J580" s="94"/>
      <c r="K580" s="94"/>
    </row>
    <row r="581" spans="2:11">
      <c r="B581" s="93"/>
      <c r="C581" s="93"/>
      <c r="D581" s="93"/>
      <c r="E581" s="94"/>
      <c r="F581" s="94"/>
      <c r="G581" s="94"/>
      <c r="H581" s="94"/>
      <c r="I581" s="94"/>
      <c r="J581" s="94"/>
      <c r="K581" s="94"/>
    </row>
    <row r="582" spans="2:11">
      <c r="B582" s="93"/>
      <c r="C582" s="93"/>
      <c r="D582" s="93"/>
      <c r="E582" s="94"/>
      <c r="F582" s="94"/>
      <c r="G582" s="94"/>
      <c r="H582" s="94"/>
      <c r="I582" s="94"/>
      <c r="J582" s="94"/>
      <c r="K582" s="94"/>
    </row>
    <row r="583" spans="2:11">
      <c r="B583" s="93"/>
      <c r="C583" s="93"/>
      <c r="D583" s="93"/>
      <c r="E583" s="94"/>
      <c r="F583" s="94"/>
      <c r="G583" s="94"/>
      <c r="H583" s="94"/>
      <c r="I583" s="94"/>
      <c r="J583" s="94"/>
      <c r="K583" s="94"/>
    </row>
    <row r="584" spans="2:11">
      <c r="B584" s="93"/>
      <c r="C584" s="93"/>
      <c r="D584" s="93"/>
      <c r="E584" s="94"/>
      <c r="F584" s="94"/>
      <c r="G584" s="94"/>
      <c r="H584" s="94"/>
      <c r="I584" s="94"/>
      <c r="J584" s="94"/>
      <c r="K584" s="94"/>
    </row>
    <row r="585" spans="2:11">
      <c r="B585" s="93"/>
      <c r="C585" s="93"/>
      <c r="D585" s="93"/>
      <c r="E585" s="94"/>
      <c r="F585" s="94"/>
      <c r="G585" s="94"/>
      <c r="H585" s="94"/>
      <c r="I585" s="94"/>
      <c r="J585" s="94"/>
      <c r="K585" s="94"/>
    </row>
    <row r="586" spans="2:11">
      <c r="B586" s="93"/>
      <c r="C586" s="93"/>
      <c r="D586" s="93"/>
      <c r="E586" s="94"/>
      <c r="F586" s="94"/>
      <c r="G586" s="94"/>
      <c r="H586" s="94"/>
      <c r="I586" s="94"/>
      <c r="J586" s="94"/>
      <c r="K586" s="94"/>
    </row>
    <row r="587" spans="2:11">
      <c r="B587" s="93"/>
      <c r="C587" s="93"/>
      <c r="D587" s="93"/>
      <c r="E587" s="94"/>
      <c r="F587" s="94"/>
      <c r="G587" s="94"/>
      <c r="H587" s="94"/>
      <c r="I587" s="94"/>
      <c r="J587" s="94"/>
      <c r="K587" s="94"/>
    </row>
    <row r="588" spans="2:11">
      <c r="B588" s="93"/>
      <c r="C588" s="93"/>
      <c r="D588" s="93"/>
      <c r="E588" s="94"/>
      <c r="F588" s="94"/>
      <c r="G588" s="94"/>
      <c r="H588" s="94"/>
      <c r="I588" s="94"/>
      <c r="J588" s="94"/>
      <c r="K588" s="94"/>
    </row>
    <row r="589" spans="2:11">
      <c r="B589" s="93"/>
      <c r="C589" s="93"/>
      <c r="D589" s="93"/>
      <c r="E589" s="94"/>
      <c r="F589" s="94"/>
      <c r="G589" s="94"/>
      <c r="H589" s="94"/>
      <c r="I589" s="94"/>
      <c r="J589" s="94"/>
      <c r="K589" s="94"/>
    </row>
    <row r="590" spans="2:11">
      <c r="B590" s="93"/>
      <c r="C590" s="93"/>
      <c r="D590" s="93"/>
      <c r="E590" s="94"/>
      <c r="F590" s="94"/>
      <c r="G590" s="94"/>
      <c r="H590" s="94"/>
      <c r="I590" s="94"/>
      <c r="J590" s="94"/>
      <c r="K590" s="94"/>
    </row>
    <row r="591" spans="2:11">
      <c r="B591" s="93"/>
      <c r="C591" s="93"/>
      <c r="D591" s="93"/>
      <c r="E591" s="94"/>
      <c r="F591" s="94"/>
      <c r="G591" s="94"/>
      <c r="H591" s="94"/>
      <c r="I591" s="94"/>
      <c r="J591" s="94"/>
      <c r="K591" s="94"/>
    </row>
    <row r="592" spans="2:11">
      <c r="B592" s="93"/>
      <c r="C592" s="93"/>
      <c r="D592" s="93"/>
      <c r="E592" s="94"/>
      <c r="F592" s="94"/>
      <c r="G592" s="94"/>
      <c r="H592" s="94"/>
      <c r="I592" s="94"/>
      <c r="J592" s="94"/>
      <c r="K592" s="94"/>
    </row>
    <row r="593" spans="2:11">
      <c r="B593" s="93"/>
      <c r="C593" s="93"/>
      <c r="D593" s="93"/>
      <c r="E593" s="94"/>
      <c r="F593" s="94"/>
      <c r="G593" s="94"/>
      <c r="H593" s="94"/>
      <c r="I593" s="94"/>
      <c r="J593" s="94"/>
      <c r="K593" s="94"/>
    </row>
    <row r="594" spans="2:11">
      <c r="B594" s="93"/>
      <c r="C594" s="93"/>
      <c r="D594" s="93"/>
      <c r="E594" s="94"/>
      <c r="F594" s="94"/>
      <c r="G594" s="94"/>
      <c r="H594" s="94"/>
      <c r="I594" s="94"/>
      <c r="J594" s="94"/>
      <c r="K594" s="94"/>
    </row>
    <row r="595" spans="2:11">
      <c r="B595" s="93"/>
      <c r="C595" s="93"/>
      <c r="D595" s="93"/>
      <c r="E595" s="94"/>
      <c r="F595" s="94"/>
      <c r="G595" s="94"/>
      <c r="H595" s="94"/>
      <c r="I595" s="94"/>
      <c r="J595" s="94"/>
      <c r="K595" s="94"/>
    </row>
    <row r="596" spans="2:11">
      <c r="B596" s="93"/>
      <c r="C596" s="93"/>
      <c r="D596" s="93"/>
      <c r="E596" s="94"/>
      <c r="F596" s="94"/>
      <c r="G596" s="94"/>
      <c r="H596" s="94"/>
      <c r="I596" s="94"/>
      <c r="J596" s="94"/>
      <c r="K596" s="94"/>
    </row>
    <row r="597" spans="2:11">
      <c r="B597" s="93"/>
      <c r="C597" s="93"/>
      <c r="D597" s="93"/>
      <c r="E597" s="94"/>
      <c r="F597" s="94"/>
      <c r="G597" s="94"/>
      <c r="H597" s="94"/>
      <c r="I597" s="94"/>
      <c r="J597" s="94"/>
      <c r="K597" s="94"/>
    </row>
    <row r="598" spans="2:11">
      <c r="B598" s="93"/>
      <c r="C598" s="93"/>
      <c r="D598" s="93"/>
      <c r="E598" s="94"/>
      <c r="F598" s="94"/>
      <c r="G598" s="94"/>
      <c r="H598" s="94"/>
      <c r="I598" s="94"/>
      <c r="J598" s="94"/>
      <c r="K598" s="94"/>
    </row>
    <row r="599" spans="2:11">
      <c r="B599" s="93"/>
      <c r="C599" s="93"/>
      <c r="D599" s="93"/>
      <c r="E599" s="94"/>
      <c r="F599" s="94"/>
      <c r="G599" s="94"/>
      <c r="H599" s="94"/>
      <c r="I599" s="94"/>
      <c r="J599" s="94"/>
      <c r="K599" s="94"/>
    </row>
    <row r="600" spans="2:11">
      <c r="B600" s="93"/>
      <c r="C600" s="93"/>
      <c r="D600" s="93"/>
      <c r="E600" s="94"/>
      <c r="F600" s="94"/>
      <c r="G600" s="94"/>
      <c r="H600" s="94"/>
      <c r="I600" s="94"/>
      <c r="J600" s="94"/>
      <c r="K600" s="94"/>
    </row>
    <row r="601" spans="2:11">
      <c r="B601" s="93"/>
      <c r="C601" s="93"/>
      <c r="D601" s="93"/>
      <c r="E601" s="94"/>
      <c r="F601" s="94"/>
      <c r="G601" s="94"/>
      <c r="H601" s="94"/>
      <c r="I601" s="94"/>
      <c r="J601" s="94"/>
      <c r="K601" s="94"/>
    </row>
    <row r="602" spans="2:11">
      <c r="B602" s="93"/>
      <c r="C602" s="93"/>
      <c r="D602" s="93"/>
      <c r="E602" s="94"/>
      <c r="F602" s="94"/>
      <c r="G602" s="94"/>
      <c r="H602" s="94"/>
      <c r="I602" s="94"/>
      <c r="J602" s="94"/>
      <c r="K602" s="94"/>
    </row>
    <row r="603" spans="2:11">
      <c r="B603" s="93"/>
      <c r="C603" s="93"/>
      <c r="D603" s="93"/>
      <c r="E603" s="94"/>
      <c r="F603" s="94"/>
      <c r="G603" s="94"/>
      <c r="H603" s="94"/>
      <c r="I603" s="94"/>
      <c r="J603" s="94"/>
      <c r="K603" s="94"/>
    </row>
    <row r="604" spans="2:11">
      <c r="B604" s="93"/>
      <c r="C604" s="93"/>
      <c r="D604" s="93"/>
      <c r="E604" s="94"/>
      <c r="F604" s="94"/>
      <c r="G604" s="94"/>
      <c r="H604" s="94"/>
      <c r="I604" s="94"/>
      <c r="J604" s="94"/>
      <c r="K604" s="94"/>
    </row>
    <row r="605" spans="2:11">
      <c r="B605" s="93"/>
      <c r="C605" s="93"/>
      <c r="D605" s="93"/>
      <c r="E605" s="94"/>
      <c r="F605" s="94"/>
      <c r="G605" s="94"/>
      <c r="H605" s="94"/>
      <c r="I605" s="94"/>
      <c r="J605" s="94"/>
      <c r="K605" s="94"/>
    </row>
    <row r="606" spans="2:11">
      <c r="B606" s="93"/>
      <c r="C606" s="93"/>
      <c r="D606" s="93"/>
      <c r="E606" s="94"/>
      <c r="F606" s="94"/>
      <c r="G606" s="94"/>
      <c r="H606" s="94"/>
      <c r="I606" s="94"/>
      <c r="J606" s="94"/>
      <c r="K606" s="94"/>
    </row>
    <row r="607" spans="2:11">
      <c r="B607" s="93"/>
      <c r="C607" s="93"/>
      <c r="D607" s="93"/>
      <c r="E607" s="94"/>
      <c r="F607" s="94"/>
      <c r="G607" s="94"/>
      <c r="H607" s="94"/>
      <c r="I607" s="94"/>
      <c r="J607" s="94"/>
      <c r="K607" s="94"/>
    </row>
    <row r="608" spans="2:11">
      <c r="B608" s="93"/>
      <c r="C608" s="93"/>
      <c r="D608" s="93"/>
      <c r="E608" s="94"/>
      <c r="F608" s="94"/>
      <c r="G608" s="94"/>
      <c r="H608" s="94"/>
      <c r="I608" s="94"/>
      <c r="J608" s="94"/>
      <c r="K608" s="94"/>
    </row>
    <row r="609" spans="2:11">
      <c r="B609" s="93"/>
      <c r="C609" s="93"/>
      <c r="D609" s="93"/>
      <c r="E609" s="94"/>
      <c r="F609" s="94"/>
      <c r="G609" s="94"/>
      <c r="H609" s="94"/>
      <c r="I609" s="94"/>
      <c r="J609" s="94"/>
      <c r="K609" s="94"/>
    </row>
    <row r="610" spans="2:11">
      <c r="B610" s="93"/>
      <c r="C610" s="93"/>
      <c r="D610" s="93"/>
      <c r="E610" s="94"/>
      <c r="F610" s="94"/>
      <c r="G610" s="94"/>
      <c r="H610" s="94"/>
      <c r="I610" s="94"/>
      <c r="J610" s="94"/>
      <c r="K610" s="94"/>
    </row>
    <row r="611" spans="2:11">
      <c r="B611" s="93"/>
      <c r="C611" s="93"/>
      <c r="D611" s="93"/>
      <c r="E611" s="94"/>
      <c r="F611" s="94"/>
      <c r="G611" s="94"/>
      <c r="H611" s="94"/>
      <c r="I611" s="94"/>
      <c r="J611" s="94"/>
      <c r="K611" s="94"/>
    </row>
    <row r="612" spans="2:11">
      <c r="B612" s="93"/>
      <c r="C612" s="93"/>
      <c r="D612" s="93"/>
      <c r="E612" s="94"/>
      <c r="F612" s="94"/>
      <c r="G612" s="94"/>
      <c r="H612" s="94"/>
      <c r="I612" s="94"/>
      <c r="J612" s="94"/>
      <c r="K612" s="94"/>
    </row>
    <row r="613" spans="2:11">
      <c r="B613" s="93"/>
      <c r="C613" s="93"/>
      <c r="D613" s="93"/>
      <c r="E613" s="94"/>
      <c r="F613" s="94"/>
      <c r="G613" s="94"/>
      <c r="H613" s="94"/>
      <c r="I613" s="94"/>
      <c r="J613" s="94"/>
      <c r="K613" s="94"/>
    </row>
    <row r="614" spans="2:11">
      <c r="B614" s="93"/>
      <c r="C614" s="93"/>
      <c r="D614" s="93"/>
      <c r="E614" s="94"/>
      <c r="F614" s="94"/>
      <c r="G614" s="94"/>
      <c r="H614" s="94"/>
      <c r="I614" s="94"/>
      <c r="J614" s="94"/>
      <c r="K614" s="94"/>
    </row>
    <row r="615" spans="2:11">
      <c r="B615" s="93"/>
      <c r="C615" s="93"/>
      <c r="D615" s="93"/>
      <c r="E615" s="94"/>
      <c r="F615" s="94"/>
      <c r="G615" s="94"/>
      <c r="H615" s="94"/>
      <c r="I615" s="94"/>
      <c r="J615" s="94"/>
      <c r="K615" s="94"/>
    </row>
    <row r="616" spans="2:11">
      <c r="B616" s="93"/>
      <c r="C616" s="93"/>
      <c r="D616" s="93"/>
      <c r="E616" s="94"/>
      <c r="F616" s="94"/>
      <c r="G616" s="94"/>
      <c r="H616" s="94"/>
      <c r="I616" s="94"/>
      <c r="J616" s="94"/>
      <c r="K616" s="94"/>
    </row>
    <row r="617" spans="2:11">
      <c r="B617" s="93"/>
      <c r="C617" s="93"/>
      <c r="D617" s="93"/>
      <c r="E617" s="94"/>
      <c r="F617" s="94"/>
      <c r="G617" s="94"/>
      <c r="H617" s="94"/>
      <c r="I617" s="94"/>
      <c r="J617" s="94"/>
      <c r="K617" s="94"/>
    </row>
    <row r="618" spans="2:11">
      <c r="B618" s="93"/>
      <c r="C618" s="93"/>
      <c r="D618" s="93"/>
      <c r="E618" s="94"/>
      <c r="F618" s="94"/>
      <c r="G618" s="94"/>
      <c r="H618" s="94"/>
      <c r="I618" s="94"/>
      <c r="J618" s="94"/>
      <c r="K618" s="94"/>
    </row>
    <row r="619" spans="2:11">
      <c r="B619" s="93"/>
      <c r="C619" s="93"/>
      <c r="D619" s="93"/>
      <c r="E619" s="94"/>
      <c r="F619" s="94"/>
      <c r="G619" s="94"/>
      <c r="H619" s="94"/>
      <c r="I619" s="94"/>
      <c r="J619" s="94"/>
      <c r="K619" s="94"/>
    </row>
    <row r="620" spans="2:11">
      <c r="B620" s="93"/>
      <c r="C620" s="93"/>
      <c r="D620" s="93"/>
      <c r="E620" s="94"/>
      <c r="F620" s="94"/>
      <c r="G620" s="94"/>
      <c r="H620" s="94"/>
      <c r="I620" s="94"/>
      <c r="J620" s="94"/>
      <c r="K620" s="94"/>
    </row>
    <row r="621" spans="2:11">
      <c r="B621" s="93"/>
      <c r="C621" s="93"/>
      <c r="D621" s="93"/>
      <c r="E621" s="94"/>
      <c r="F621" s="94"/>
      <c r="G621" s="94"/>
      <c r="H621" s="94"/>
      <c r="I621" s="94"/>
      <c r="J621" s="94"/>
      <c r="K621" s="94"/>
    </row>
    <row r="622" spans="2:11">
      <c r="B622" s="93"/>
      <c r="C622" s="93"/>
      <c r="D622" s="93"/>
      <c r="E622" s="94"/>
      <c r="F622" s="94"/>
      <c r="G622" s="94"/>
      <c r="H622" s="94"/>
      <c r="I622" s="94"/>
      <c r="J622" s="94"/>
      <c r="K622" s="94"/>
    </row>
    <row r="623" spans="2:11">
      <c r="B623" s="93"/>
      <c r="C623" s="93"/>
      <c r="D623" s="93"/>
      <c r="E623" s="94"/>
      <c r="F623" s="94"/>
      <c r="G623" s="94"/>
      <c r="H623" s="94"/>
      <c r="I623" s="94"/>
      <c r="J623" s="94"/>
      <c r="K623" s="94"/>
    </row>
    <row r="624" spans="2:11">
      <c r="B624" s="93"/>
      <c r="C624" s="93"/>
      <c r="D624" s="93"/>
      <c r="E624" s="94"/>
      <c r="F624" s="94"/>
      <c r="G624" s="94"/>
      <c r="H624" s="94"/>
      <c r="I624" s="94"/>
      <c r="J624" s="94"/>
      <c r="K624" s="94"/>
    </row>
    <row r="625" spans="2:11">
      <c r="B625" s="93"/>
      <c r="C625" s="93"/>
      <c r="D625" s="93"/>
      <c r="E625" s="94"/>
      <c r="F625" s="94"/>
      <c r="G625" s="94"/>
      <c r="H625" s="94"/>
      <c r="I625" s="94"/>
      <c r="J625" s="94"/>
      <c r="K625" s="94"/>
    </row>
    <row r="626" spans="2:11">
      <c r="B626" s="93"/>
      <c r="C626" s="93"/>
      <c r="D626" s="93"/>
      <c r="E626" s="94"/>
      <c r="F626" s="94"/>
      <c r="G626" s="94"/>
      <c r="H626" s="94"/>
      <c r="I626" s="94"/>
      <c r="J626" s="94"/>
      <c r="K626" s="94"/>
    </row>
    <row r="627" spans="2:11">
      <c r="B627" s="93"/>
      <c r="C627" s="93"/>
      <c r="D627" s="93"/>
      <c r="E627" s="94"/>
      <c r="F627" s="94"/>
      <c r="G627" s="94"/>
      <c r="H627" s="94"/>
      <c r="I627" s="94"/>
      <c r="J627" s="94"/>
      <c r="K627" s="94"/>
    </row>
    <row r="628" spans="2:11">
      <c r="B628" s="93"/>
      <c r="C628" s="93"/>
      <c r="D628" s="93"/>
      <c r="E628" s="94"/>
      <c r="F628" s="94"/>
      <c r="G628" s="94"/>
      <c r="H628" s="94"/>
      <c r="I628" s="94"/>
      <c r="J628" s="94"/>
      <c r="K628" s="94"/>
    </row>
    <row r="629" spans="2:11">
      <c r="B629" s="93"/>
      <c r="C629" s="93"/>
      <c r="D629" s="93"/>
      <c r="E629" s="94"/>
      <c r="F629" s="94"/>
      <c r="G629" s="94"/>
      <c r="H629" s="94"/>
      <c r="I629" s="94"/>
      <c r="J629" s="94"/>
      <c r="K629" s="94"/>
    </row>
    <row r="630" spans="2:11">
      <c r="B630" s="93"/>
      <c r="C630" s="93"/>
      <c r="D630" s="93"/>
      <c r="E630" s="94"/>
      <c r="F630" s="94"/>
      <c r="G630" s="94"/>
      <c r="H630" s="94"/>
      <c r="I630" s="94"/>
      <c r="J630" s="94"/>
      <c r="K630" s="94"/>
    </row>
    <row r="631" spans="2:11">
      <c r="B631" s="93"/>
      <c r="C631" s="93"/>
      <c r="D631" s="93"/>
      <c r="E631" s="94"/>
      <c r="F631" s="94"/>
      <c r="G631" s="94"/>
      <c r="H631" s="94"/>
      <c r="I631" s="94"/>
      <c r="J631" s="94"/>
      <c r="K631" s="94"/>
    </row>
    <row r="632" spans="2:11">
      <c r="B632" s="93"/>
      <c r="C632" s="93"/>
      <c r="D632" s="93"/>
      <c r="E632" s="94"/>
      <c r="F632" s="94"/>
      <c r="G632" s="94"/>
      <c r="H632" s="94"/>
      <c r="I632" s="94"/>
      <c r="J632" s="94"/>
      <c r="K632" s="94"/>
    </row>
    <row r="633" spans="2:11">
      <c r="B633" s="93"/>
      <c r="C633" s="93"/>
      <c r="D633" s="93"/>
      <c r="E633" s="94"/>
      <c r="F633" s="94"/>
      <c r="G633" s="94"/>
      <c r="H633" s="94"/>
      <c r="I633" s="94"/>
      <c r="J633" s="94"/>
      <c r="K633" s="94"/>
    </row>
    <row r="634" spans="2:11">
      <c r="B634" s="93"/>
      <c r="C634" s="93"/>
      <c r="D634" s="93"/>
      <c r="E634" s="94"/>
      <c r="F634" s="94"/>
      <c r="G634" s="94"/>
      <c r="H634" s="94"/>
      <c r="I634" s="94"/>
      <c r="J634" s="94"/>
      <c r="K634" s="94"/>
    </row>
    <row r="635" spans="2:11">
      <c r="B635" s="93"/>
      <c r="C635" s="93"/>
      <c r="D635" s="93"/>
      <c r="E635" s="94"/>
      <c r="F635" s="94"/>
      <c r="G635" s="94"/>
      <c r="H635" s="94"/>
      <c r="I635" s="94"/>
      <c r="J635" s="94"/>
      <c r="K635" s="94"/>
    </row>
    <row r="636" spans="2:11">
      <c r="B636" s="93"/>
      <c r="C636" s="93"/>
      <c r="D636" s="93"/>
      <c r="E636" s="94"/>
      <c r="F636" s="94"/>
      <c r="G636" s="94"/>
      <c r="H636" s="94"/>
      <c r="I636" s="94"/>
      <c r="J636" s="94"/>
      <c r="K636" s="94"/>
    </row>
    <row r="637" spans="2:11">
      <c r="B637" s="93"/>
      <c r="C637" s="93"/>
      <c r="D637" s="93"/>
      <c r="E637" s="94"/>
      <c r="F637" s="94"/>
      <c r="G637" s="94"/>
      <c r="H637" s="94"/>
      <c r="I637" s="94"/>
      <c r="J637" s="94"/>
      <c r="K637" s="94"/>
    </row>
    <row r="638" spans="2:11">
      <c r="B638" s="93"/>
      <c r="C638" s="93"/>
      <c r="D638" s="93"/>
      <c r="E638" s="94"/>
      <c r="F638" s="94"/>
      <c r="G638" s="94"/>
      <c r="H638" s="94"/>
      <c r="I638" s="94"/>
      <c r="J638" s="94"/>
      <c r="K638" s="94"/>
    </row>
    <row r="639" spans="2:11">
      <c r="B639" s="93"/>
      <c r="C639" s="93"/>
      <c r="D639" s="93"/>
      <c r="E639" s="94"/>
      <c r="F639" s="94"/>
      <c r="G639" s="94"/>
      <c r="H639" s="94"/>
      <c r="I639" s="94"/>
      <c r="J639" s="94"/>
      <c r="K639" s="94"/>
    </row>
    <row r="640" spans="2:11">
      <c r="B640" s="93"/>
      <c r="C640" s="93"/>
      <c r="D640" s="93"/>
      <c r="E640" s="94"/>
      <c r="F640" s="94"/>
      <c r="G640" s="94"/>
      <c r="H640" s="94"/>
      <c r="I640" s="94"/>
      <c r="J640" s="94"/>
      <c r="K640" s="94"/>
    </row>
    <row r="641" spans="2:11">
      <c r="B641" s="93"/>
      <c r="C641" s="93"/>
      <c r="D641" s="93"/>
      <c r="E641" s="94"/>
      <c r="F641" s="94"/>
      <c r="G641" s="94"/>
      <c r="H641" s="94"/>
      <c r="I641" s="94"/>
      <c r="J641" s="94"/>
      <c r="K641" s="94"/>
    </row>
    <row r="642" spans="2:11">
      <c r="B642" s="93"/>
      <c r="C642" s="93"/>
      <c r="D642" s="93"/>
      <c r="E642" s="94"/>
      <c r="F642" s="94"/>
      <c r="G642" s="94"/>
      <c r="H642" s="94"/>
      <c r="I642" s="94"/>
      <c r="J642" s="94"/>
      <c r="K642" s="94"/>
    </row>
    <row r="643" spans="2:11">
      <c r="B643" s="93"/>
      <c r="C643" s="93"/>
      <c r="D643" s="93"/>
      <c r="E643" s="94"/>
      <c r="F643" s="94"/>
      <c r="G643" s="94"/>
      <c r="H643" s="94"/>
      <c r="I643" s="94"/>
      <c r="J643" s="94"/>
      <c r="K643" s="94"/>
    </row>
    <row r="644" spans="2:11">
      <c r="B644" s="93"/>
      <c r="C644" s="93"/>
      <c r="D644" s="93"/>
      <c r="E644" s="94"/>
      <c r="F644" s="94"/>
      <c r="G644" s="94"/>
      <c r="H644" s="94"/>
      <c r="I644" s="94"/>
      <c r="J644" s="94"/>
      <c r="K644" s="94"/>
    </row>
    <row r="645" spans="2:11">
      <c r="B645" s="93"/>
      <c r="C645" s="93"/>
      <c r="D645" s="93"/>
      <c r="E645" s="94"/>
      <c r="F645" s="94"/>
      <c r="G645" s="94"/>
      <c r="H645" s="94"/>
      <c r="I645" s="94"/>
      <c r="J645" s="94"/>
      <c r="K645" s="94"/>
    </row>
    <row r="646" spans="2:11">
      <c r="B646" s="93"/>
      <c r="C646" s="93"/>
      <c r="D646" s="93"/>
      <c r="E646" s="94"/>
      <c r="F646" s="94"/>
      <c r="G646" s="94"/>
      <c r="H646" s="94"/>
      <c r="I646" s="94"/>
      <c r="J646" s="94"/>
      <c r="K646" s="94"/>
    </row>
    <row r="647" spans="2:11">
      <c r="B647" s="93"/>
      <c r="C647" s="93"/>
      <c r="D647" s="93"/>
      <c r="E647" s="94"/>
      <c r="F647" s="94"/>
      <c r="G647" s="94"/>
      <c r="H647" s="94"/>
      <c r="I647" s="94"/>
      <c r="J647" s="94"/>
      <c r="K647" s="94"/>
    </row>
    <row r="648" spans="2:11">
      <c r="B648" s="93"/>
      <c r="C648" s="93"/>
      <c r="D648" s="93"/>
      <c r="E648" s="94"/>
      <c r="F648" s="94"/>
      <c r="G648" s="94"/>
      <c r="H648" s="94"/>
      <c r="I648" s="94"/>
      <c r="J648" s="94"/>
      <c r="K648" s="94"/>
    </row>
    <row r="649" spans="2:11">
      <c r="B649" s="93"/>
      <c r="C649" s="93"/>
      <c r="D649" s="93"/>
      <c r="E649" s="94"/>
      <c r="F649" s="94"/>
      <c r="G649" s="94"/>
      <c r="H649" s="94"/>
      <c r="I649" s="94"/>
      <c r="J649" s="94"/>
      <c r="K649" s="94"/>
    </row>
    <row r="650" spans="2:11">
      <c r="B650" s="93"/>
      <c r="C650" s="93"/>
      <c r="D650" s="93"/>
      <c r="E650" s="94"/>
      <c r="F650" s="94"/>
      <c r="G650" s="94"/>
      <c r="H650" s="94"/>
      <c r="I650" s="94"/>
      <c r="J650" s="94"/>
      <c r="K650" s="94"/>
    </row>
    <row r="651" spans="2:11">
      <c r="B651" s="93"/>
      <c r="C651" s="93"/>
      <c r="D651" s="93"/>
      <c r="E651" s="94"/>
      <c r="F651" s="94"/>
      <c r="G651" s="94"/>
      <c r="H651" s="94"/>
      <c r="I651" s="94"/>
      <c r="J651" s="94"/>
      <c r="K651" s="94"/>
    </row>
    <row r="652" spans="2:11">
      <c r="B652" s="93"/>
      <c r="C652" s="93"/>
      <c r="D652" s="93"/>
      <c r="E652" s="94"/>
      <c r="F652" s="94"/>
      <c r="G652" s="94"/>
      <c r="H652" s="94"/>
      <c r="I652" s="94"/>
      <c r="J652" s="94"/>
      <c r="K652" s="94"/>
    </row>
    <row r="653" spans="2:11">
      <c r="B653" s="93"/>
      <c r="C653" s="93"/>
      <c r="D653" s="93"/>
      <c r="E653" s="94"/>
      <c r="F653" s="94"/>
      <c r="G653" s="94"/>
      <c r="H653" s="94"/>
      <c r="I653" s="94"/>
      <c r="J653" s="94"/>
      <c r="K653" s="94"/>
    </row>
    <row r="654" spans="2:11">
      <c r="B654" s="93"/>
      <c r="C654" s="93"/>
      <c r="D654" s="93"/>
      <c r="E654" s="94"/>
      <c r="F654" s="94"/>
      <c r="G654" s="94"/>
      <c r="H654" s="94"/>
      <c r="I654" s="94"/>
      <c r="J654" s="94"/>
      <c r="K654" s="94"/>
    </row>
    <row r="655" spans="2:11">
      <c r="B655" s="93"/>
      <c r="C655" s="93"/>
      <c r="D655" s="93"/>
      <c r="E655" s="94"/>
      <c r="F655" s="94"/>
      <c r="G655" s="94"/>
      <c r="H655" s="94"/>
      <c r="I655" s="94"/>
      <c r="J655" s="94"/>
      <c r="K655" s="94"/>
    </row>
    <row r="656" spans="2:11">
      <c r="B656" s="93"/>
      <c r="C656" s="93"/>
      <c r="D656" s="93"/>
      <c r="E656" s="94"/>
      <c r="F656" s="94"/>
      <c r="G656" s="94"/>
      <c r="H656" s="94"/>
      <c r="I656" s="94"/>
      <c r="J656" s="94"/>
      <c r="K656" s="94"/>
    </row>
    <row r="657" spans="2:11">
      <c r="B657" s="93"/>
      <c r="C657" s="93"/>
      <c r="D657" s="93"/>
      <c r="E657" s="94"/>
      <c r="F657" s="94"/>
      <c r="G657" s="94"/>
      <c r="H657" s="94"/>
      <c r="I657" s="94"/>
      <c r="J657" s="94"/>
      <c r="K657" s="94"/>
    </row>
    <row r="658" spans="2:11">
      <c r="B658" s="93"/>
      <c r="C658" s="93"/>
      <c r="D658" s="93"/>
      <c r="E658" s="94"/>
      <c r="F658" s="94"/>
      <c r="G658" s="94"/>
      <c r="H658" s="94"/>
      <c r="I658" s="94"/>
      <c r="J658" s="94"/>
      <c r="K658" s="94"/>
    </row>
    <row r="659" spans="2:11">
      <c r="B659" s="93"/>
      <c r="C659" s="93"/>
      <c r="D659" s="93"/>
      <c r="E659" s="94"/>
      <c r="F659" s="94"/>
      <c r="G659" s="94"/>
      <c r="H659" s="94"/>
      <c r="I659" s="94"/>
      <c r="J659" s="94"/>
      <c r="K659" s="94"/>
    </row>
    <row r="660" spans="2:11">
      <c r="B660" s="93"/>
      <c r="C660" s="93"/>
      <c r="D660" s="93"/>
      <c r="E660" s="94"/>
      <c r="F660" s="94"/>
      <c r="G660" s="94"/>
      <c r="H660" s="94"/>
      <c r="I660" s="94"/>
      <c r="J660" s="94"/>
      <c r="K660" s="94"/>
    </row>
    <row r="661" spans="2:11">
      <c r="B661" s="93"/>
      <c r="C661" s="93"/>
      <c r="D661" s="93"/>
      <c r="E661" s="94"/>
      <c r="F661" s="94"/>
      <c r="G661" s="94"/>
      <c r="H661" s="94"/>
      <c r="I661" s="94"/>
      <c r="J661" s="94"/>
      <c r="K661" s="94"/>
    </row>
    <row r="662" spans="2:11">
      <c r="B662" s="93"/>
      <c r="C662" s="93"/>
      <c r="D662" s="93"/>
      <c r="E662" s="94"/>
      <c r="F662" s="94"/>
      <c r="G662" s="94"/>
      <c r="H662" s="94"/>
      <c r="I662" s="94"/>
      <c r="J662" s="94"/>
      <c r="K662" s="94"/>
    </row>
    <row r="663" spans="2:11">
      <c r="B663" s="93"/>
      <c r="C663" s="93"/>
      <c r="D663" s="93"/>
      <c r="E663" s="94"/>
      <c r="F663" s="94"/>
      <c r="G663" s="94"/>
      <c r="H663" s="94"/>
      <c r="I663" s="94"/>
      <c r="J663" s="94"/>
      <c r="K663" s="94"/>
    </row>
    <row r="664" spans="2:11">
      <c r="B664" s="93"/>
      <c r="C664" s="93"/>
      <c r="D664" s="93"/>
      <c r="E664" s="94"/>
      <c r="F664" s="94"/>
      <c r="G664" s="94"/>
      <c r="H664" s="94"/>
      <c r="I664" s="94"/>
      <c r="J664" s="94"/>
      <c r="K664" s="94"/>
    </row>
    <row r="665" spans="2:11">
      <c r="B665" s="93"/>
      <c r="C665" s="93"/>
      <c r="D665" s="93"/>
      <c r="E665" s="94"/>
      <c r="F665" s="94"/>
      <c r="G665" s="94"/>
      <c r="H665" s="94"/>
      <c r="I665" s="94"/>
      <c r="J665" s="94"/>
      <c r="K665" s="94"/>
    </row>
    <row r="666" spans="2:11">
      <c r="B666" s="93"/>
      <c r="C666" s="93"/>
      <c r="D666" s="93"/>
      <c r="E666" s="94"/>
      <c r="F666" s="94"/>
      <c r="G666" s="94"/>
      <c r="H666" s="94"/>
      <c r="I666" s="94"/>
      <c r="J666" s="94"/>
      <c r="K666" s="94"/>
    </row>
    <row r="667" spans="2:11">
      <c r="B667" s="93"/>
      <c r="C667" s="93"/>
      <c r="D667" s="93"/>
      <c r="E667" s="94"/>
      <c r="F667" s="94"/>
      <c r="G667" s="94"/>
      <c r="H667" s="94"/>
      <c r="I667" s="94"/>
      <c r="J667" s="94"/>
      <c r="K667" s="94"/>
    </row>
    <row r="668" spans="2:11">
      <c r="B668" s="93"/>
      <c r="C668" s="93"/>
      <c r="D668" s="93"/>
      <c r="E668" s="94"/>
      <c r="F668" s="94"/>
      <c r="G668" s="94"/>
      <c r="H668" s="94"/>
      <c r="I668" s="94"/>
      <c r="J668" s="94"/>
      <c r="K668" s="94"/>
    </row>
    <row r="669" spans="2:11">
      <c r="B669" s="93"/>
      <c r="C669" s="93"/>
      <c r="D669" s="93"/>
      <c r="E669" s="94"/>
      <c r="F669" s="94"/>
      <c r="G669" s="94"/>
      <c r="H669" s="94"/>
      <c r="I669" s="94"/>
      <c r="J669" s="94"/>
      <c r="K669" s="94"/>
    </row>
    <row r="670" spans="2:11">
      <c r="B670" s="93"/>
      <c r="C670" s="93"/>
      <c r="D670" s="93"/>
      <c r="E670" s="94"/>
      <c r="F670" s="94"/>
      <c r="G670" s="94"/>
      <c r="H670" s="94"/>
      <c r="I670" s="94"/>
      <c r="J670" s="94"/>
      <c r="K670" s="94"/>
    </row>
    <row r="671" spans="2:11">
      <c r="B671" s="93"/>
      <c r="C671" s="93"/>
      <c r="D671" s="93"/>
      <c r="E671" s="94"/>
      <c r="F671" s="94"/>
      <c r="G671" s="94"/>
      <c r="H671" s="94"/>
      <c r="I671" s="94"/>
      <c r="J671" s="94"/>
      <c r="K671" s="94"/>
    </row>
    <row r="672" spans="2:11">
      <c r="B672" s="93"/>
      <c r="C672" s="93"/>
      <c r="D672" s="93"/>
      <c r="E672" s="94"/>
      <c r="F672" s="94"/>
      <c r="G672" s="94"/>
      <c r="H672" s="94"/>
      <c r="I672" s="94"/>
      <c r="J672" s="94"/>
      <c r="K672" s="94"/>
    </row>
    <row r="673" spans="2:11">
      <c r="B673" s="93"/>
      <c r="C673" s="93"/>
      <c r="D673" s="93"/>
      <c r="E673" s="94"/>
      <c r="F673" s="94"/>
      <c r="G673" s="94"/>
      <c r="H673" s="94"/>
      <c r="I673" s="94"/>
      <c r="J673" s="94"/>
      <c r="K673" s="94"/>
    </row>
    <row r="674" spans="2:11">
      <c r="B674" s="93"/>
      <c r="C674" s="93"/>
      <c r="D674" s="93"/>
      <c r="E674" s="94"/>
      <c r="F674" s="94"/>
      <c r="G674" s="94"/>
      <c r="H674" s="94"/>
      <c r="I674" s="94"/>
      <c r="J674" s="94"/>
      <c r="K674" s="94"/>
    </row>
    <row r="675" spans="2:11">
      <c r="B675" s="93"/>
      <c r="C675" s="93"/>
      <c r="D675" s="93"/>
      <c r="E675" s="94"/>
      <c r="F675" s="94"/>
      <c r="G675" s="94"/>
      <c r="H675" s="94"/>
      <c r="I675" s="94"/>
      <c r="J675" s="94"/>
      <c r="K675" s="94"/>
    </row>
    <row r="676" spans="2:11">
      <c r="B676" s="93"/>
      <c r="C676" s="93"/>
      <c r="D676" s="93"/>
      <c r="E676" s="94"/>
      <c r="F676" s="94"/>
      <c r="G676" s="94"/>
      <c r="H676" s="94"/>
      <c r="I676" s="94"/>
      <c r="J676" s="94"/>
      <c r="K676" s="94"/>
    </row>
    <row r="677" spans="2:11">
      <c r="B677" s="93"/>
      <c r="C677" s="93"/>
      <c r="D677" s="93"/>
      <c r="E677" s="94"/>
      <c r="F677" s="94"/>
      <c r="G677" s="94"/>
      <c r="H677" s="94"/>
      <c r="I677" s="94"/>
      <c r="J677" s="94"/>
      <c r="K677" s="94"/>
    </row>
    <row r="678" spans="2:11">
      <c r="B678" s="93"/>
      <c r="C678" s="93"/>
      <c r="D678" s="93"/>
      <c r="E678" s="94"/>
      <c r="F678" s="94"/>
      <c r="G678" s="94"/>
      <c r="H678" s="94"/>
      <c r="I678" s="94"/>
      <c r="J678" s="94"/>
      <c r="K678" s="94"/>
    </row>
    <row r="679" spans="2:11">
      <c r="B679" s="93"/>
      <c r="C679" s="93"/>
      <c r="D679" s="93"/>
      <c r="E679" s="94"/>
      <c r="F679" s="94"/>
      <c r="G679" s="94"/>
      <c r="H679" s="94"/>
      <c r="I679" s="94"/>
      <c r="J679" s="94"/>
      <c r="K679" s="94"/>
    </row>
    <row r="680" spans="2:11">
      <c r="B680" s="93"/>
      <c r="C680" s="93"/>
      <c r="D680" s="93"/>
      <c r="E680" s="94"/>
      <c r="F680" s="94"/>
      <c r="G680" s="94"/>
      <c r="H680" s="94"/>
      <c r="I680" s="94"/>
      <c r="J680" s="94"/>
      <c r="K680" s="94"/>
    </row>
    <row r="681" spans="2:11">
      <c r="B681" s="93"/>
      <c r="C681" s="93"/>
      <c r="D681" s="93"/>
      <c r="E681" s="94"/>
      <c r="F681" s="94"/>
      <c r="G681" s="94"/>
      <c r="H681" s="94"/>
      <c r="I681" s="94"/>
      <c r="J681" s="94"/>
      <c r="K681" s="94"/>
    </row>
    <row r="682" spans="2:11">
      <c r="B682" s="93"/>
      <c r="C682" s="93"/>
      <c r="D682" s="93"/>
      <c r="E682" s="94"/>
      <c r="F682" s="94"/>
      <c r="G682" s="94"/>
      <c r="H682" s="94"/>
      <c r="I682" s="94"/>
      <c r="J682" s="94"/>
      <c r="K682" s="94"/>
    </row>
    <row r="683" spans="2:11">
      <c r="B683" s="93"/>
      <c r="C683" s="93"/>
      <c r="D683" s="93"/>
      <c r="E683" s="94"/>
      <c r="F683" s="94"/>
      <c r="G683" s="94"/>
      <c r="H683" s="94"/>
      <c r="I683" s="94"/>
      <c r="J683" s="94"/>
      <c r="K683" s="94"/>
    </row>
    <row r="684" spans="2:11">
      <c r="B684" s="93"/>
      <c r="C684" s="93"/>
      <c r="D684" s="93"/>
      <c r="E684" s="94"/>
      <c r="F684" s="94"/>
      <c r="G684" s="94"/>
      <c r="H684" s="94"/>
      <c r="I684" s="94"/>
      <c r="J684" s="94"/>
      <c r="K684" s="94"/>
    </row>
    <row r="685" spans="2:11">
      <c r="B685" s="93"/>
      <c r="C685" s="93"/>
      <c r="D685" s="93"/>
      <c r="E685" s="94"/>
      <c r="F685" s="94"/>
      <c r="G685" s="94"/>
      <c r="H685" s="94"/>
      <c r="I685" s="94"/>
      <c r="J685" s="94"/>
      <c r="K685" s="94"/>
    </row>
    <row r="686" spans="2:11">
      <c r="B686" s="93"/>
      <c r="C686" s="93"/>
      <c r="D686" s="93"/>
      <c r="E686" s="94"/>
      <c r="F686" s="94"/>
      <c r="G686" s="94"/>
      <c r="H686" s="94"/>
      <c r="I686" s="94"/>
      <c r="J686" s="94"/>
      <c r="K686" s="94"/>
    </row>
    <row r="687" spans="2:11">
      <c r="B687" s="93"/>
      <c r="C687" s="93"/>
      <c r="D687" s="93"/>
      <c r="E687" s="94"/>
      <c r="F687" s="94"/>
      <c r="G687" s="94"/>
      <c r="H687" s="94"/>
      <c r="I687" s="94"/>
      <c r="J687" s="94"/>
      <c r="K687" s="94"/>
    </row>
    <row r="688" spans="2:11">
      <c r="B688" s="93"/>
      <c r="C688" s="93"/>
      <c r="D688" s="93"/>
      <c r="E688" s="94"/>
      <c r="F688" s="94"/>
      <c r="G688" s="94"/>
      <c r="H688" s="94"/>
      <c r="I688" s="94"/>
      <c r="J688" s="94"/>
      <c r="K688" s="94"/>
    </row>
    <row r="689" spans="2:11">
      <c r="B689" s="93"/>
      <c r="C689" s="93"/>
      <c r="D689" s="93"/>
      <c r="E689" s="94"/>
      <c r="F689" s="94"/>
      <c r="G689" s="94"/>
      <c r="H689" s="94"/>
      <c r="I689" s="94"/>
      <c r="J689" s="94"/>
      <c r="K689" s="94"/>
    </row>
    <row r="690" spans="2:11">
      <c r="B690" s="93"/>
      <c r="C690" s="93"/>
      <c r="D690" s="93"/>
      <c r="E690" s="94"/>
      <c r="F690" s="94"/>
      <c r="G690" s="94"/>
      <c r="H690" s="94"/>
      <c r="I690" s="94"/>
      <c r="J690" s="94"/>
      <c r="K690" s="94"/>
    </row>
    <row r="691" spans="2:11">
      <c r="B691" s="93"/>
      <c r="C691" s="93"/>
      <c r="D691" s="93"/>
      <c r="E691" s="94"/>
      <c r="F691" s="94"/>
      <c r="G691" s="94"/>
      <c r="H691" s="94"/>
      <c r="I691" s="94"/>
      <c r="J691" s="94"/>
      <c r="K691" s="94"/>
    </row>
    <row r="692" spans="2:11">
      <c r="B692" s="93"/>
      <c r="C692" s="93"/>
      <c r="D692" s="93"/>
      <c r="E692" s="94"/>
      <c r="F692" s="94"/>
      <c r="G692" s="94"/>
      <c r="H692" s="94"/>
      <c r="I692" s="94"/>
      <c r="J692" s="94"/>
      <c r="K692" s="94"/>
    </row>
    <row r="693" spans="2:11">
      <c r="B693" s="93"/>
      <c r="C693" s="93"/>
      <c r="D693" s="93"/>
      <c r="E693" s="94"/>
      <c r="F693" s="94"/>
      <c r="G693" s="94"/>
      <c r="H693" s="94"/>
      <c r="I693" s="94"/>
      <c r="J693" s="94"/>
      <c r="K693" s="94"/>
    </row>
    <row r="694" spans="2:11">
      <c r="B694" s="93"/>
      <c r="C694" s="93"/>
      <c r="D694" s="93"/>
      <c r="E694" s="94"/>
      <c r="F694" s="94"/>
      <c r="G694" s="94"/>
      <c r="H694" s="94"/>
      <c r="I694" s="94"/>
      <c r="J694" s="94"/>
      <c r="K694" s="94"/>
    </row>
    <row r="695" spans="2:11">
      <c r="B695" s="93"/>
      <c r="C695" s="93"/>
      <c r="D695" s="93"/>
      <c r="E695" s="94"/>
      <c r="F695" s="94"/>
      <c r="G695" s="94"/>
      <c r="H695" s="94"/>
      <c r="I695" s="94"/>
      <c r="J695" s="94"/>
      <c r="K695" s="94"/>
    </row>
    <row r="696" spans="2:11">
      <c r="B696" s="93"/>
      <c r="C696" s="93"/>
      <c r="D696" s="93"/>
      <c r="E696" s="94"/>
      <c r="F696" s="94"/>
      <c r="G696" s="94"/>
      <c r="H696" s="94"/>
      <c r="I696" s="94"/>
      <c r="J696" s="94"/>
      <c r="K696" s="94"/>
    </row>
    <row r="697" spans="2:11">
      <c r="B697" s="93"/>
      <c r="C697" s="93"/>
      <c r="D697" s="93"/>
      <c r="E697" s="94"/>
      <c r="F697" s="94"/>
      <c r="G697" s="94"/>
      <c r="H697" s="94"/>
      <c r="I697" s="94"/>
      <c r="J697" s="94"/>
      <c r="K697" s="94"/>
    </row>
    <row r="698" spans="2:11">
      <c r="B698" s="93"/>
      <c r="C698" s="93"/>
      <c r="D698" s="93"/>
      <c r="E698" s="94"/>
      <c r="F698" s="94"/>
      <c r="G698" s="94"/>
      <c r="H698" s="94"/>
      <c r="I698" s="94"/>
      <c r="J698" s="94"/>
      <c r="K698" s="94"/>
    </row>
    <row r="699" spans="2:11">
      <c r="B699" s="93"/>
      <c r="C699" s="93"/>
      <c r="D699" s="93"/>
      <c r="E699" s="94"/>
      <c r="F699" s="94"/>
      <c r="G699" s="94"/>
      <c r="H699" s="94"/>
      <c r="I699" s="94"/>
      <c r="J699" s="94"/>
      <c r="K699" s="94"/>
    </row>
    <row r="700" spans="2:11">
      <c r="B700" s="93"/>
      <c r="C700" s="93"/>
      <c r="D700" s="93"/>
      <c r="E700" s="94"/>
      <c r="F700" s="94"/>
      <c r="G700" s="94"/>
      <c r="H700" s="94"/>
      <c r="I700" s="94"/>
      <c r="J700" s="94"/>
      <c r="K700" s="94"/>
    </row>
    <row r="701" spans="2:11">
      <c r="B701" s="93"/>
      <c r="C701" s="93"/>
      <c r="D701" s="93"/>
      <c r="E701" s="94"/>
      <c r="F701" s="94"/>
      <c r="G701" s="94"/>
      <c r="H701" s="94"/>
      <c r="I701" s="94"/>
      <c r="J701" s="94"/>
      <c r="K701" s="94"/>
    </row>
    <row r="702" spans="2:11">
      <c r="B702" s="93"/>
      <c r="C702" s="93"/>
      <c r="D702" s="93"/>
      <c r="E702" s="94"/>
      <c r="F702" s="94"/>
      <c r="G702" s="94"/>
      <c r="H702" s="94"/>
      <c r="I702" s="94"/>
      <c r="J702" s="94"/>
      <c r="K702" s="94"/>
    </row>
    <row r="703" spans="2:11">
      <c r="B703" s="93"/>
      <c r="C703" s="93"/>
      <c r="D703" s="93"/>
      <c r="E703" s="94"/>
      <c r="F703" s="94"/>
      <c r="G703" s="94"/>
      <c r="H703" s="94"/>
      <c r="I703" s="94"/>
      <c r="J703" s="94"/>
      <c r="K703" s="94"/>
    </row>
    <row r="704" spans="2:11">
      <c r="B704" s="93"/>
      <c r="C704" s="93"/>
      <c r="D704" s="93"/>
      <c r="E704" s="94"/>
      <c r="F704" s="94"/>
      <c r="G704" s="94"/>
      <c r="H704" s="94"/>
      <c r="I704" s="94"/>
      <c r="J704" s="94"/>
      <c r="K704" s="94"/>
    </row>
    <row r="705" spans="2:11">
      <c r="B705" s="93"/>
      <c r="C705" s="93"/>
      <c r="D705" s="93"/>
      <c r="E705" s="94"/>
      <c r="F705" s="94"/>
      <c r="G705" s="94"/>
      <c r="H705" s="94"/>
      <c r="I705" s="94"/>
      <c r="J705" s="94"/>
      <c r="K705" s="94"/>
    </row>
    <row r="706" spans="2:11">
      <c r="B706" s="93"/>
      <c r="C706" s="93"/>
      <c r="D706" s="93"/>
      <c r="E706" s="94"/>
      <c r="F706" s="94"/>
      <c r="G706" s="94"/>
      <c r="H706" s="94"/>
      <c r="I706" s="94"/>
      <c r="J706" s="94"/>
      <c r="K706" s="94"/>
    </row>
    <row r="707" spans="2:11">
      <c r="B707" s="93"/>
      <c r="C707" s="93"/>
      <c r="D707" s="93"/>
      <c r="E707" s="94"/>
      <c r="F707" s="94"/>
      <c r="G707" s="94"/>
      <c r="H707" s="94"/>
      <c r="I707" s="94"/>
      <c r="J707" s="94"/>
      <c r="K707" s="94"/>
    </row>
    <row r="708" spans="2:11">
      <c r="B708" s="93"/>
      <c r="C708" s="93"/>
      <c r="D708" s="93"/>
      <c r="E708" s="94"/>
      <c r="F708" s="94"/>
      <c r="G708" s="94"/>
      <c r="H708" s="94"/>
      <c r="I708" s="94"/>
      <c r="J708" s="94"/>
      <c r="K708" s="94"/>
    </row>
    <row r="709" spans="2:11">
      <c r="B709" s="93"/>
      <c r="C709" s="93"/>
      <c r="D709" s="93"/>
      <c r="E709" s="94"/>
      <c r="F709" s="94"/>
      <c r="G709" s="94"/>
      <c r="H709" s="94"/>
      <c r="I709" s="94"/>
      <c r="J709" s="94"/>
      <c r="K709" s="94"/>
    </row>
    <row r="710" spans="2:11">
      <c r="B710" s="93"/>
      <c r="C710" s="93"/>
      <c r="D710" s="93"/>
      <c r="E710" s="94"/>
      <c r="F710" s="94"/>
      <c r="G710" s="94"/>
      <c r="H710" s="94"/>
      <c r="I710" s="94"/>
      <c r="J710" s="94"/>
      <c r="K710" s="94"/>
    </row>
    <row r="711" spans="2:11">
      <c r="B711" s="93"/>
      <c r="C711" s="93"/>
      <c r="D711" s="93"/>
      <c r="E711" s="94"/>
      <c r="F711" s="94"/>
      <c r="G711" s="94"/>
      <c r="H711" s="94"/>
      <c r="I711" s="94"/>
      <c r="J711" s="94"/>
      <c r="K711" s="94"/>
    </row>
    <row r="712" spans="2:11">
      <c r="B712" s="93"/>
      <c r="C712" s="93"/>
      <c r="D712" s="93"/>
      <c r="E712" s="94"/>
      <c r="F712" s="94"/>
      <c r="G712" s="94"/>
      <c r="H712" s="94"/>
      <c r="I712" s="94"/>
      <c r="J712" s="94"/>
      <c r="K712" s="94"/>
    </row>
    <row r="713" spans="2:11">
      <c r="B713" s="93"/>
      <c r="C713" s="93"/>
      <c r="D713" s="93"/>
      <c r="E713" s="94"/>
      <c r="F713" s="94"/>
      <c r="G713" s="94"/>
      <c r="H713" s="94"/>
      <c r="I713" s="94"/>
      <c r="J713" s="94"/>
      <c r="K713" s="94"/>
    </row>
    <row r="714" spans="2:11">
      <c r="B714" s="93"/>
      <c r="C714" s="93"/>
      <c r="D714" s="93"/>
      <c r="E714" s="94"/>
      <c r="F714" s="94"/>
      <c r="G714" s="94"/>
      <c r="H714" s="94"/>
      <c r="I714" s="94"/>
      <c r="J714" s="94"/>
      <c r="K714" s="94"/>
    </row>
    <row r="715" spans="2:11">
      <c r="B715" s="93"/>
      <c r="C715" s="93"/>
      <c r="D715" s="93"/>
      <c r="E715" s="94"/>
      <c r="F715" s="94"/>
      <c r="G715" s="94"/>
      <c r="H715" s="94"/>
      <c r="I715" s="94"/>
      <c r="J715" s="94"/>
      <c r="K715" s="94"/>
    </row>
    <row r="716" spans="2:11">
      <c r="B716" s="93"/>
      <c r="C716" s="93"/>
      <c r="D716" s="93"/>
      <c r="E716" s="94"/>
      <c r="F716" s="94"/>
      <c r="G716" s="94"/>
      <c r="H716" s="94"/>
      <c r="I716" s="94"/>
      <c r="J716" s="94"/>
      <c r="K716" s="94"/>
    </row>
    <row r="717" spans="2:11">
      <c r="B717" s="93"/>
      <c r="C717" s="93"/>
      <c r="D717" s="93"/>
      <c r="E717" s="94"/>
      <c r="F717" s="94"/>
      <c r="G717" s="94"/>
      <c r="H717" s="94"/>
      <c r="I717" s="94"/>
      <c r="J717" s="94"/>
      <c r="K717" s="94"/>
    </row>
    <row r="718" spans="2:11">
      <c r="B718" s="93"/>
      <c r="C718" s="93"/>
      <c r="D718" s="93"/>
      <c r="E718" s="94"/>
      <c r="F718" s="94"/>
      <c r="G718" s="94"/>
      <c r="H718" s="94"/>
      <c r="I718" s="94"/>
      <c r="J718" s="94"/>
      <c r="K718" s="94"/>
    </row>
    <row r="719" spans="2:11">
      <c r="B719" s="93"/>
      <c r="C719" s="93"/>
      <c r="D719" s="93"/>
      <c r="E719" s="94"/>
      <c r="F719" s="94"/>
      <c r="G719" s="94"/>
      <c r="H719" s="94"/>
      <c r="I719" s="94"/>
      <c r="J719" s="94"/>
      <c r="K719" s="94"/>
    </row>
    <row r="720" spans="2:11">
      <c r="B720" s="93"/>
      <c r="C720" s="93"/>
      <c r="D720" s="93"/>
      <c r="E720" s="94"/>
      <c r="F720" s="94"/>
      <c r="G720" s="94"/>
      <c r="H720" s="94"/>
      <c r="I720" s="94"/>
      <c r="J720" s="94"/>
      <c r="K720" s="94"/>
    </row>
    <row r="721" spans="2:11">
      <c r="B721" s="93"/>
      <c r="C721" s="93"/>
      <c r="D721" s="93"/>
      <c r="E721" s="94"/>
      <c r="F721" s="94"/>
      <c r="G721" s="94"/>
      <c r="H721" s="94"/>
      <c r="I721" s="94"/>
      <c r="J721" s="94"/>
      <c r="K721" s="94"/>
    </row>
    <row r="722" spans="2:11">
      <c r="B722" s="93"/>
      <c r="C722" s="93"/>
      <c r="D722" s="93"/>
      <c r="E722" s="94"/>
      <c r="F722" s="94"/>
      <c r="G722" s="94"/>
      <c r="H722" s="94"/>
      <c r="I722" s="94"/>
      <c r="J722" s="94"/>
      <c r="K722" s="94"/>
    </row>
    <row r="723" spans="2:11">
      <c r="B723" s="93"/>
      <c r="C723" s="93"/>
      <c r="D723" s="93"/>
      <c r="E723" s="94"/>
      <c r="F723" s="94"/>
      <c r="G723" s="94"/>
      <c r="H723" s="94"/>
      <c r="I723" s="94"/>
      <c r="J723" s="94"/>
      <c r="K723" s="94"/>
    </row>
    <row r="724" spans="2:11">
      <c r="B724" s="93"/>
      <c r="C724" s="93"/>
      <c r="D724" s="93"/>
      <c r="E724" s="94"/>
      <c r="F724" s="94"/>
      <c r="G724" s="94"/>
      <c r="H724" s="94"/>
      <c r="I724" s="94"/>
      <c r="J724" s="94"/>
      <c r="K724" s="94"/>
    </row>
    <row r="725" spans="2:11">
      <c r="B725" s="93"/>
      <c r="C725" s="93"/>
      <c r="D725" s="93"/>
      <c r="E725" s="94"/>
      <c r="F725" s="94"/>
      <c r="G725" s="94"/>
      <c r="H725" s="94"/>
      <c r="I725" s="94"/>
      <c r="J725" s="94"/>
      <c r="K725" s="94"/>
    </row>
    <row r="726" spans="2:11">
      <c r="B726" s="93"/>
      <c r="C726" s="93"/>
      <c r="D726" s="93"/>
      <c r="E726" s="94"/>
      <c r="F726" s="94"/>
      <c r="G726" s="94"/>
      <c r="H726" s="94"/>
      <c r="I726" s="94"/>
      <c r="J726" s="94"/>
      <c r="K726" s="94"/>
    </row>
    <row r="727" spans="2:11">
      <c r="B727" s="93"/>
      <c r="C727" s="93"/>
      <c r="D727" s="93"/>
      <c r="E727" s="94"/>
      <c r="F727" s="94"/>
      <c r="G727" s="94"/>
      <c r="H727" s="94"/>
      <c r="I727" s="94"/>
      <c r="J727" s="94"/>
      <c r="K727" s="94"/>
    </row>
    <row r="728" spans="2:11">
      <c r="B728" s="93"/>
      <c r="C728" s="93"/>
      <c r="D728" s="93"/>
      <c r="E728" s="94"/>
      <c r="F728" s="94"/>
      <c r="G728" s="94"/>
      <c r="H728" s="94"/>
      <c r="I728" s="94"/>
      <c r="J728" s="94"/>
      <c r="K728" s="94"/>
    </row>
    <row r="729" spans="2:11">
      <c r="B729" s="93"/>
      <c r="C729" s="93"/>
      <c r="D729" s="93"/>
      <c r="E729" s="94"/>
      <c r="F729" s="94"/>
      <c r="G729" s="94"/>
      <c r="H729" s="94"/>
      <c r="I729" s="94"/>
      <c r="J729" s="94"/>
      <c r="K729" s="94"/>
    </row>
    <row r="730" spans="2:11">
      <c r="B730" s="93"/>
      <c r="C730" s="93"/>
      <c r="D730" s="93"/>
      <c r="E730" s="94"/>
      <c r="F730" s="94"/>
      <c r="G730" s="94"/>
      <c r="H730" s="94"/>
      <c r="I730" s="94"/>
      <c r="J730" s="94"/>
      <c r="K730" s="94"/>
    </row>
    <row r="731" spans="2:11">
      <c r="B731" s="93"/>
      <c r="C731" s="93"/>
      <c r="D731" s="93"/>
      <c r="E731" s="94"/>
      <c r="F731" s="94"/>
      <c r="G731" s="94"/>
      <c r="H731" s="94"/>
      <c r="I731" s="94"/>
      <c r="J731" s="94"/>
      <c r="K731" s="94"/>
    </row>
    <row r="732" spans="2:11">
      <c r="B732" s="93"/>
      <c r="C732" s="93"/>
      <c r="D732" s="93"/>
      <c r="E732" s="94"/>
      <c r="F732" s="94"/>
      <c r="G732" s="94"/>
      <c r="H732" s="94"/>
      <c r="I732" s="94"/>
      <c r="J732" s="94"/>
      <c r="K732" s="94"/>
    </row>
    <row r="733" spans="2:11">
      <c r="B733" s="93"/>
      <c r="C733" s="93"/>
      <c r="D733" s="93"/>
      <c r="E733" s="94"/>
      <c r="F733" s="94"/>
      <c r="G733" s="94"/>
      <c r="H733" s="94"/>
      <c r="I733" s="94"/>
      <c r="J733" s="94"/>
      <c r="K733" s="94"/>
    </row>
    <row r="734" spans="2:11">
      <c r="B734" s="93"/>
      <c r="C734" s="93"/>
      <c r="D734" s="93"/>
      <c r="E734" s="94"/>
      <c r="F734" s="94"/>
      <c r="G734" s="94"/>
      <c r="H734" s="94"/>
      <c r="I734" s="94"/>
      <c r="J734" s="94"/>
      <c r="K734" s="94"/>
    </row>
    <row r="735" spans="2:11">
      <c r="B735" s="93"/>
      <c r="C735" s="93"/>
      <c r="D735" s="93"/>
      <c r="E735" s="94"/>
      <c r="F735" s="94"/>
      <c r="G735" s="94"/>
      <c r="H735" s="94"/>
      <c r="I735" s="94"/>
      <c r="J735" s="94"/>
      <c r="K735" s="94"/>
    </row>
    <row r="736" spans="2:11">
      <c r="B736" s="93"/>
      <c r="C736" s="93"/>
      <c r="D736" s="93"/>
      <c r="E736" s="94"/>
      <c r="F736" s="94"/>
      <c r="G736" s="94"/>
      <c r="H736" s="94"/>
      <c r="I736" s="94"/>
      <c r="J736" s="94"/>
      <c r="K736" s="94"/>
    </row>
    <row r="737" spans="2:11">
      <c r="B737" s="93"/>
      <c r="C737" s="93"/>
      <c r="D737" s="93"/>
      <c r="E737" s="94"/>
      <c r="F737" s="94"/>
      <c r="G737" s="94"/>
      <c r="H737" s="94"/>
      <c r="I737" s="94"/>
      <c r="J737" s="94"/>
      <c r="K737" s="94"/>
    </row>
    <row r="738" spans="2:11">
      <c r="B738" s="93"/>
      <c r="C738" s="93"/>
      <c r="D738" s="93"/>
      <c r="E738" s="94"/>
      <c r="F738" s="94"/>
      <c r="G738" s="94"/>
      <c r="H738" s="94"/>
      <c r="I738" s="94"/>
      <c r="J738" s="94"/>
      <c r="K738" s="94"/>
    </row>
    <row r="739" spans="2:11">
      <c r="B739" s="93"/>
      <c r="C739" s="93"/>
      <c r="D739" s="93"/>
      <c r="E739" s="94"/>
      <c r="F739" s="94"/>
      <c r="G739" s="94"/>
      <c r="H739" s="94"/>
      <c r="I739" s="94"/>
      <c r="J739" s="94"/>
      <c r="K739" s="94"/>
    </row>
    <row r="740" spans="2:11">
      <c r="B740" s="93"/>
      <c r="C740" s="93"/>
      <c r="D740" s="93"/>
      <c r="E740" s="94"/>
      <c r="F740" s="94"/>
      <c r="G740" s="94"/>
      <c r="H740" s="94"/>
      <c r="I740" s="94"/>
      <c r="J740" s="94"/>
      <c r="K740" s="94"/>
    </row>
    <row r="741" spans="2:11">
      <c r="B741" s="93"/>
      <c r="C741" s="93"/>
      <c r="D741" s="93"/>
      <c r="E741" s="94"/>
      <c r="F741" s="94"/>
      <c r="G741" s="94"/>
      <c r="H741" s="94"/>
      <c r="I741" s="94"/>
      <c r="J741" s="94"/>
      <c r="K741" s="94"/>
    </row>
    <row r="742" spans="2:11">
      <c r="B742" s="93"/>
      <c r="C742" s="93"/>
      <c r="D742" s="93"/>
      <c r="E742" s="94"/>
      <c r="F742" s="94"/>
      <c r="G742" s="94"/>
      <c r="H742" s="94"/>
      <c r="I742" s="94"/>
      <c r="J742" s="94"/>
      <c r="K742" s="94"/>
    </row>
    <row r="743" spans="2:11">
      <c r="B743" s="93"/>
      <c r="C743" s="93"/>
      <c r="D743" s="93"/>
      <c r="E743" s="94"/>
      <c r="F743" s="94"/>
      <c r="G743" s="94"/>
      <c r="H743" s="94"/>
      <c r="I743" s="94"/>
      <c r="J743" s="94"/>
      <c r="K743" s="94"/>
    </row>
    <row r="744" spans="2:11">
      <c r="B744" s="93"/>
      <c r="C744" s="93"/>
      <c r="D744" s="93"/>
      <c r="E744" s="94"/>
      <c r="F744" s="94"/>
      <c r="G744" s="94"/>
      <c r="H744" s="94"/>
      <c r="I744" s="94"/>
      <c r="J744" s="94"/>
      <c r="K744" s="94"/>
    </row>
    <row r="745" spans="2:11">
      <c r="B745" s="93"/>
      <c r="C745" s="93"/>
      <c r="D745" s="93"/>
      <c r="E745" s="94"/>
      <c r="F745" s="94"/>
      <c r="G745" s="94"/>
      <c r="H745" s="94"/>
      <c r="I745" s="94"/>
      <c r="J745" s="94"/>
      <c r="K745" s="94"/>
    </row>
    <row r="746" spans="2:11">
      <c r="B746" s="93"/>
      <c r="C746" s="93"/>
      <c r="D746" s="93"/>
      <c r="E746" s="94"/>
      <c r="F746" s="94"/>
      <c r="G746" s="94"/>
      <c r="H746" s="94"/>
      <c r="I746" s="94"/>
      <c r="J746" s="94"/>
      <c r="K746" s="94"/>
    </row>
    <row r="747" spans="2:11">
      <c r="B747" s="93"/>
      <c r="C747" s="93"/>
      <c r="D747" s="93"/>
      <c r="E747" s="94"/>
      <c r="F747" s="94"/>
      <c r="G747" s="94"/>
      <c r="H747" s="94"/>
      <c r="I747" s="94"/>
      <c r="J747" s="94"/>
      <c r="K747" s="94"/>
    </row>
    <row r="748" spans="2:11">
      <c r="B748" s="93"/>
      <c r="C748" s="93"/>
      <c r="D748" s="93"/>
      <c r="E748" s="94"/>
      <c r="F748" s="94"/>
      <c r="G748" s="94"/>
      <c r="H748" s="94"/>
      <c r="I748" s="94"/>
      <c r="J748" s="94"/>
      <c r="K748" s="94"/>
    </row>
    <row r="749" spans="2:11">
      <c r="B749" s="93"/>
      <c r="C749" s="93"/>
      <c r="D749" s="93"/>
      <c r="E749" s="94"/>
      <c r="F749" s="94"/>
      <c r="G749" s="94"/>
      <c r="H749" s="94"/>
      <c r="I749" s="94"/>
      <c r="J749" s="94"/>
      <c r="K749" s="94"/>
    </row>
    <row r="750" spans="2:11">
      <c r="B750" s="93"/>
      <c r="C750" s="93"/>
      <c r="D750" s="93"/>
      <c r="E750" s="94"/>
      <c r="F750" s="94"/>
      <c r="G750" s="94"/>
      <c r="H750" s="94"/>
      <c r="I750" s="94"/>
      <c r="J750" s="94"/>
      <c r="K750" s="94"/>
    </row>
    <row r="751" spans="2:11">
      <c r="B751" s="93"/>
      <c r="C751" s="93"/>
      <c r="D751" s="93"/>
      <c r="E751" s="94"/>
      <c r="F751" s="94"/>
      <c r="G751" s="94"/>
      <c r="H751" s="94"/>
      <c r="I751" s="94"/>
      <c r="J751" s="94"/>
      <c r="K751" s="94"/>
    </row>
    <row r="752" spans="2:11">
      <c r="B752" s="93"/>
      <c r="C752" s="93"/>
      <c r="D752" s="93"/>
      <c r="E752" s="94"/>
      <c r="F752" s="94"/>
      <c r="G752" s="94"/>
      <c r="H752" s="94"/>
      <c r="I752" s="94"/>
      <c r="J752" s="94"/>
      <c r="K752" s="94"/>
    </row>
    <row r="753" spans="2:11">
      <c r="B753" s="93"/>
      <c r="C753" s="93"/>
      <c r="D753" s="93"/>
      <c r="E753" s="94"/>
      <c r="F753" s="94"/>
      <c r="G753" s="94"/>
      <c r="H753" s="94"/>
      <c r="I753" s="94"/>
      <c r="J753" s="94"/>
      <c r="K753" s="94"/>
    </row>
    <row r="754" spans="2:11">
      <c r="B754" s="93"/>
      <c r="C754" s="93"/>
      <c r="D754" s="93"/>
      <c r="E754" s="94"/>
      <c r="F754" s="94"/>
      <c r="G754" s="94"/>
      <c r="H754" s="94"/>
      <c r="I754" s="94"/>
      <c r="J754" s="94"/>
      <c r="K754" s="94"/>
    </row>
    <row r="755" spans="2:11">
      <c r="B755" s="93"/>
      <c r="C755" s="93"/>
      <c r="D755" s="93"/>
      <c r="E755" s="94"/>
      <c r="F755" s="94"/>
      <c r="G755" s="94"/>
      <c r="H755" s="94"/>
      <c r="I755" s="94"/>
      <c r="J755" s="94"/>
      <c r="K755" s="94"/>
    </row>
    <row r="756" spans="2:11">
      <c r="B756" s="93"/>
      <c r="C756" s="93"/>
      <c r="D756" s="93"/>
      <c r="E756" s="94"/>
      <c r="F756" s="94"/>
      <c r="G756" s="94"/>
      <c r="H756" s="94"/>
      <c r="I756" s="94"/>
      <c r="J756" s="94"/>
      <c r="K756" s="94"/>
    </row>
    <row r="757" spans="2:11">
      <c r="B757" s="93"/>
      <c r="C757" s="93"/>
      <c r="D757" s="93"/>
      <c r="E757" s="94"/>
      <c r="F757" s="94"/>
      <c r="G757" s="94"/>
      <c r="H757" s="94"/>
      <c r="I757" s="94"/>
      <c r="J757" s="94"/>
      <c r="K757" s="94"/>
    </row>
    <row r="758" spans="2:11">
      <c r="B758" s="93"/>
      <c r="C758" s="93"/>
      <c r="D758" s="93"/>
      <c r="E758" s="94"/>
      <c r="F758" s="94"/>
      <c r="G758" s="94"/>
      <c r="H758" s="94"/>
      <c r="I758" s="94"/>
      <c r="J758" s="94"/>
      <c r="K758" s="94"/>
    </row>
    <row r="759" spans="2:11">
      <c r="B759" s="93"/>
      <c r="C759" s="93"/>
      <c r="D759" s="93"/>
      <c r="E759" s="94"/>
      <c r="F759" s="94"/>
      <c r="G759" s="94"/>
      <c r="H759" s="94"/>
      <c r="I759" s="94"/>
      <c r="J759" s="94"/>
      <c r="K759" s="94"/>
    </row>
    <row r="760" spans="2:11">
      <c r="B760" s="93"/>
      <c r="C760" s="93"/>
      <c r="D760" s="93"/>
      <c r="E760" s="94"/>
      <c r="F760" s="94"/>
      <c r="G760" s="94"/>
      <c r="H760" s="94"/>
      <c r="I760" s="94"/>
      <c r="J760" s="94"/>
      <c r="K760" s="94"/>
    </row>
    <row r="761" spans="2:11">
      <c r="B761" s="93"/>
      <c r="C761" s="93"/>
      <c r="D761" s="93"/>
      <c r="E761" s="94"/>
      <c r="F761" s="94"/>
      <c r="G761" s="94"/>
      <c r="H761" s="94"/>
      <c r="I761" s="94"/>
      <c r="J761" s="94"/>
      <c r="K761" s="94"/>
    </row>
    <row r="762" spans="2:11">
      <c r="B762" s="93"/>
      <c r="C762" s="93"/>
      <c r="D762" s="93"/>
      <c r="E762" s="94"/>
      <c r="F762" s="94"/>
      <c r="G762" s="94"/>
      <c r="H762" s="94"/>
      <c r="I762" s="94"/>
      <c r="J762" s="94"/>
      <c r="K762" s="94"/>
    </row>
    <row r="763" spans="2:11">
      <c r="B763" s="93"/>
      <c r="C763" s="93"/>
      <c r="D763" s="93"/>
      <c r="E763" s="94"/>
      <c r="F763" s="94"/>
      <c r="G763" s="94"/>
      <c r="H763" s="94"/>
      <c r="I763" s="94"/>
      <c r="J763" s="94"/>
      <c r="K763" s="94"/>
    </row>
    <row r="764" spans="2:11">
      <c r="B764" s="93"/>
      <c r="C764" s="93"/>
      <c r="D764" s="93"/>
      <c r="E764" s="94"/>
      <c r="F764" s="94"/>
      <c r="G764" s="94"/>
      <c r="H764" s="94"/>
      <c r="I764" s="94"/>
      <c r="J764" s="94"/>
      <c r="K764" s="94"/>
    </row>
    <row r="765" spans="2:11">
      <c r="B765" s="93"/>
      <c r="C765" s="93"/>
      <c r="D765" s="93"/>
      <c r="E765" s="94"/>
      <c r="F765" s="94"/>
      <c r="G765" s="94"/>
      <c r="H765" s="94"/>
      <c r="I765" s="94"/>
      <c r="J765" s="94"/>
      <c r="K765" s="94"/>
    </row>
    <row r="766" spans="2:11">
      <c r="B766" s="93"/>
      <c r="C766" s="93"/>
      <c r="D766" s="93"/>
      <c r="E766" s="94"/>
      <c r="F766" s="94"/>
      <c r="G766" s="94"/>
      <c r="H766" s="94"/>
      <c r="I766" s="94"/>
      <c r="J766" s="94"/>
      <c r="K766" s="94"/>
    </row>
    <row r="767" spans="2:11">
      <c r="B767" s="93"/>
      <c r="C767" s="93"/>
      <c r="D767" s="93"/>
      <c r="E767" s="94"/>
      <c r="F767" s="94"/>
      <c r="G767" s="94"/>
      <c r="H767" s="94"/>
      <c r="I767" s="94"/>
      <c r="J767" s="94"/>
      <c r="K767" s="94"/>
    </row>
    <row r="768" spans="2:11">
      <c r="B768" s="93"/>
      <c r="C768" s="93"/>
      <c r="D768" s="93"/>
      <c r="E768" s="94"/>
      <c r="F768" s="94"/>
      <c r="G768" s="94"/>
      <c r="H768" s="94"/>
      <c r="I768" s="94"/>
      <c r="J768" s="94"/>
      <c r="K768" s="94"/>
    </row>
    <row r="769" spans="2:11">
      <c r="B769" s="93"/>
      <c r="C769" s="93"/>
      <c r="D769" s="93"/>
      <c r="E769" s="94"/>
      <c r="F769" s="94"/>
      <c r="G769" s="94"/>
      <c r="H769" s="94"/>
      <c r="I769" s="94"/>
      <c r="J769" s="94"/>
      <c r="K769" s="94"/>
    </row>
    <row r="770" spans="2:11">
      <c r="B770" s="93"/>
      <c r="C770" s="93"/>
      <c r="D770" s="93"/>
      <c r="E770" s="94"/>
      <c r="F770" s="94"/>
      <c r="G770" s="94"/>
      <c r="H770" s="94"/>
      <c r="I770" s="94"/>
      <c r="J770" s="94"/>
      <c r="K770" s="94"/>
    </row>
    <row r="771" spans="2:11">
      <c r="B771" s="93"/>
      <c r="C771" s="93"/>
      <c r="D771" s="93"/>
      <c r="E771" s="94"/>
      <c r="F771" s="94"/>
      <c r="G771" s="94"/>
      <c r="H771" s="94"/>
      <c r="I771" s="94"/>
      <c r="J771" s="94"/>
      <c r="K771" s="94"/>
    </row>
    <row r="772" spans="2:11">
      <c r="B772" s="93"/>
      <c r="C772" s="93"/>
      <c r="D772" s="93"/>
      <c r="E772" s="94"/>
      <c r="F772" s="94"/>
      <c r="G772" s="94"/>
      <c r="H772" s="94"/>
      <c r="I772" s="94"/>
      <c r="J772" s="94"/>
      <c r="K772" s="94"/>
    </row>
    <row r="773" spans="2:11">
      <c r="B773" s="93"/>
      <c r="C773" s="93"/>
      <c r="D773" s="93"/>
      <c r="E773" s="94"/>
      <c r="F773" s="94"/>
      <c r="G773" s="94"/>
      <c r="H773" s="94"/>
      <c r="I773" s="94"/>
      <c r="J773" s="94"/>
      <c r="K773" s="94"/>
    </row>
    <row r="774" spans="2:11">
      <c r="B774" s="93"/>
      <c r="C774" s="93"/>
      <c r="D774" s="93"/>
      <c r="E774" s="94"/>
      <c r="F774" s="94"/>
      <c r="G774" s="94"/>
      <c r="H774" s="94"/>
      <c r="I774" s="94"/>
      <c r="J774" s="94"/>
      <c r="K774" s="94"/>
    </row>
    <row r="775" spans="2:11">
      <c r="B775" s="93"/>
      <c r="C775" s="93"/>
      <c r="D775" s="93"/>
      <c r="E775" s="94"/>
      <c r="F775" s="94"/>
      <c r="G775" s="94"/>
      <c r="H775" s="94"/>
      <c r="I775" s="94"/>
      <c r="J775" s="94"/>
      <c r="K775" s="94"/>
    </row>
    <row r="776" spans="2:11">
      <c r="B776" s="93"/>
      <c r="C776" s="93"/>
      <c r="D776" s="93"/>
      <c r="E776" s="94"/>
      <c r="F776" s="94"/>
      <c r="G776" s="94"/>
      <c r="H776" s="94"/>
      <c r="I776" s="94"/>
      <c r="J776" s="94"/>
      <c r="K776" s="94"/>
    </row>
    <row r="777" spans="2:11">
      <c r="B777" s="93"/>
      <c r="C777" s="93"/>
      <c r="D777" s="93"/>
      <c r="E777" s="94"/>
      <c r="F777" s="94"/>
      <c r="G777" s="94"/>
      <c r="H777" s="94"/>
      <c r="I777" s="94"/>
      <c r="J777" s="94"/>
      <c r="K777" s="94"/>
    </row>
    <row r="778" spans="2:11">
      <c r="B778" s="93"/>
      <c r="C778" s="93"/>
      <c r="D778" s="93"/>
      <c r="E778" s="94"/>
      <c r="F778" s="94"/>
      <c r="G778" s="94"/>
      <c r="H778" s="94"/>
      <c r="I778" s="94"/>
      <c r="J778" s="94"/>
      <c r="K778" s="94"/>
    </row>
    <row r="779" spans="2:11">
      <c r="B779" s="93"/>
      <c r="C779" s="93"/>
      <c r="D779" s="93"/>
      <c r="E779" s="94"/>
      <c r="F779" s="94"/>
      <c r="G779" s="94"/>
      <c r="H779" s="94"/>
      <c r="I779" s="94"/>
      <c r="J779" s="94"/>
      <c r="K779" s="94"/>
    </row>
    <row r="780" spans="2:11">
      <c r="B780" s="93"/>
      <c r="C780" s="93"/>
      <c r="D780" s="93"/>
      <c r="E780" s="94"/>
      <c r="F780" s="94"/>
      <c r="G780" s="94"/>
      <c r="H780" s="94"/>
      <c r="I780" s="94"/>
      <c r="J780" s="94"/>
      <c r="K780" s="94"/>
    </row>
    <row r="781" spans="2:11">
      <c r="B781" s="93"/>
      <c r="C781" s="93"/>
      <c r="D781" s="93"/>
      <c r="E781" s="94"/>
      <c r="F781" s="94"/>
      <c r="G781" s="94"/>
      <c r="H781" s="94"/>
      <c r="I781" s="94"/>
      <c r="J781" s="94"/>
      <c r="K781" s="94"/>
    </row>
    <row r="782" spans="2:11">
      <c r="B782" s="93"/>
      <c r="C782" s="93"/>
      <c r="D782" s="93"/>
      <c r="E782" s="94"/>
      <c r="F782" s="94"/>
      <c r="G782" s="94"/>
      <c r="H782" s="94"/>
      <c r="I782" s="94"/>
      <c r="J782" s="94"/>
      <c r="K782" s="94"/>
    </row>
    <row r="783" spans="2:11">
      <c r="B783" s="93"/>
      <c r="C783" s="93"/>
      <c r="D783" s="93"/>
      <c r="E783" s="94"/>
      <c r="F783" s="94"/>
      <c r="G783" s="94"/>
      <c r="H783" s="94"/>
      <c r="I783" s="94"/>
      <c r="J783" s="94"/>
      <c r="K783" s="94"/>
    </row>
    <row r="784" spans="2:11">
      <c r="B784" s="93"/>
      <c r="C784" s="93"/>
      <c r="D784" s="93"/>
      <c r="E784" s="94"/>
      <c r="F784" s="94"/>
      <c r="G784" s="94"/>
      <c r="H784" s="94"/>
      <c r="I784" s="94"/>
      <c r="J784" s="94"/>
      <c r="K784" s="94"/>
    </row>
    <row r="785" spans="2:11">
      <c r="B785" s="93"/>
      <c r="C785" s="93"/>
      <c r="D785" s="93"/>
      <c r="E785" s="94"/>
      <c r="F785" s="94"/>
      <c r="G785" s="94"/>
      <c r="H785" s="94"/>
      <c r="I785" s="94"/>
      <c r="J785" s="94"/>
      <c r="K785" s="94"/>
    </row>
    <row r="786" spans="2:11">
      <c r="B786" s="93"/>
      <c r="C786" s="93"/>
      <c r="D786" s="93"/>
      <c r="E786" s="94"/>
      <c r="F786" s="94"/>
      <c r="G786" s="94"/>
      <c r="H786" s="94"/>
      <c r="I786" s="94"/>
      <c r="J786" s="94"/>
      <c r="K786" s="94"/>
    </row>
    <row r="787" spans="2:11">
      <c r="B787" s="93"/>
      <c r="C787" s="93"/>
      <c r="D787" s="93"/>
      <c r="E787" s="94"/>
      <c r="F787" s="94"/>
      <c r="G787" s="94"/>
      <c r="H787" s="94"/>
      <c r="I787" s="94"/>
      <c r="J787" s="94"/>
      <c r="K787" s="94"/>
    </row>
    <row r="788" spans="2:11">
      <c r="B788" s="93"/>
      <c r="C788" s="93"/>
      <c r="D788" s="93"/>
      <c r="E788" s="94"/>
      <c r="F788" s="94"/>
      <c r="G788" s="94"/>
      <c r="H788" s="94"/>
      <c r="I788" s="94"/>
      <c r="J788" s="94"/>
      <c r="K788" s="94"/>
    </row>
    <row r="789" spans="2:11">
      <c r="B789" s="93"/>
      <c r="C789" s="93"/>
      <c r="D789" s="93"/>
      <c r="E789" s="94"/>
      <c r="F789" s="94"/>
      <c r="G789" s="94"/>
      <c r="H789" s="94"/>
      <c r="I789" s="94"/>
      <c r="J789" s="94"/>
      <c r="K789" s="94"/>
    </row>
    <row r="790" spans="2:11">
      <c r="B790" s="93"/>
      <c r="C790" s="93"/>
      <c r="D790" s="93"/>
      <c r="E790" s="94"/>
      <c r="F790" s="94"/>
      <c r="G790" s="94"/>
      <c r="H790" s="94"/>
      <c r="I790" s="94"/>
      <c r="J790" s="94"/>
      <c r="K790" s="94"/>
    </row>
    <row r="791" spans="2:11">
      <c r="B791" s="93"/>
      <c r="C791" s="93"/>
      <c r="D791" s="93"/>
      <c r="E791" s="94"/>
      <c r="F791" s="94"/>
      <c r="G791" s="94"/>
      <c r="H791" s="94"/>
      <c r="I791" s="94"/>
      <c r="J791" s="94"/>
      <c r="K791" s="94"/>
    </row>
    <row r="792" spans="2:11">
      <c r="B792" s="93"/>
      <c r="C792" s="93"/>
      <c r="D792" s="93"/>
      <c r="E792" s="94"/>
      <c r="F792" s="94"/>
      <c r="G792" s="94"/>
      <c r="H792" s="94"/>
      <c r="I792" s="94"/>
      <c r="J792" s="94"/>
      <c r="K792" s="94"/>
    </row>
    <row r="793" spans="2:11">
      <c r="B793" s="93"/>
      <c r="C793" s="93"/>
      <c r="D793" s="93"/>
      <c r="E793" s="94"/>
      <c r="F793" s="94"/>
      <c r="G793" s="94"/>
      <c r="H793" s="94"/>
      <c r="I793" s="94"/>
      <c r="J793" s="94"/>
      <c r="K793" s="94"/>
    </row>
    <row r="794" spans="2:11">
      <c r="B794" s="93"/>
      <c r="C794" s="93"/>
      <c r="D794" s="93"/>
      <c r="E794" s="94"/>
      <c r="F794" s="94"/>
      <c r="G794" s="94"/>
      <c r="H794" s="94"/>
      <c r="I794" s="94"/>
      <c r="J794" s="94"/>
      <c r="K794" s="94"/>
    </row>
    <row r="795" spans="2:11">
      <c r="B795" s="93"/>
      <c r="C795" s="93"/>
      <c r="D795" s="93"/>
      <c r="E795" s="94"/>
      <c r="F795" s="94"/>
      <c r="G795" s="94"/>
      <c r="H795" s="94"/>
      <c r="I795" s="94"/>
      <c r="J795" s="94"/>
      <c r="K795" s="94"/>
    </row>
    <row r="796" spans="2:11">
      <c r="B796" s="93"/>
      <c r="C796" s="93"/>
      <c r="D796" s="93"/>
      <c r="E796" s="94"/>
      <c r="F796" s="94"/>
      <c r="G796" s="94"/>
      <c r="H796" s="94"/>
      <c r="I796" s="94"/>
      <c r="J796" s="94"/>
      <c r="K796" s="94"/>
    </row>
    <row r="797" spans="2:11">
      <c r="B797" s="93"/>
      <c r="C797" s="93"/>
      <c r="D797" s="93"/>
      <c r="E797" s="94"/>
      <c r="F797" s="94"/>
      <c r="G797" s="94"/>
      <c r="H797" s="94"/>
      <c r="I797" s="94"/>
      <c r="J797" s="94"/>
      <c r="K797" s="94"/>
    </row>
    <row r="798" spans="2:11">
      <c r="B798" s="93"/>
      <c r="C798" s="93"/>
      <c r="D798" s="93"/>
      <c r="E798" s="94"/>
      <c r="F798" s="94"/>
      <c r="G798" s="94"/>
      <c r="H798" s="94"/>
      <c r="I798" s="94"/>
      <c r="J798" s="94"/>
      <c r="K798" s="94"/>
    </row>
    <row r="799" spans="2:11">
      <c r="B799" s="93"/>
      <c r="C799" s="93"/>
      <c r="D799" s="93"/>
      <c r="E799" s="94"/>
      <c r="F799" s="94"/>
      <c r="G799" s="94"/>
      <c r="H799" s="94"/>
      <c r="I799" s="94"/>
      <c r="J799" s="94"/>
      <c r="K799" s="94"/>
    </row>
    <row r="800" spans="2:11">
      <c r="B800" s="93"/>
      <c r="C800" s="93"/>
      <c r="D800" s="93"/>
      <c r="E800" s="94"/>
      <c r="F800" s="94"/>
      <c r="G800" s="94"/>
      <c r="H800" s="94"/>
      <c r="I800" s="94"/>
      <c r="J800" s="94"/>
      <c r="K800" s="94"/>
    </row>
    <row r="801" spans="2:11">
      <c r="B801" s="93"/>
      <c r="C801" s="93"/>
      <c r="D801" s="93"/>
      <c r="E801" s="94"/>
      <c r="F801" s="94"/>
      <c r="G801" s="94"/>
      <c r="H801" s="94"/>
      <c r="I801" s="94"/>
      <c r="J801" s="94"/>
      <c r="K801" s="94"/>
    </row>
    <row r="802" spans="2:11">
      <c r="B802" s="93"/>
      <c r="C802" s="93"/>
      <c r="D802" s="93"/>
      <c r="E802" s="94"/>
      <c r="F802" s="94"/>
      <c r="G802" s="94"/>
      <c r="H802" s="94"/>
      <c r="I802" s="94"/>
      <c r="J802" s="94"/>
      <c r="K802" s="94"/>
    </row>
    <row r="803" spans="2:11">
      <c r="B803" s="93"/>
      <c r="C803" s="93"/>
      <c r="D803" s="93"/>
      <c r="E803" s="94"/>
      <c r="F803" s="94"/>
      <c r="G803" s="94"/>
      <c r="H803" s="94"/>
      <c r="I803" s="94"/>
      <c r="J803" s="94"/>
      <c r="K803" s="94"/>
    </row>
    <row r="804" spans="2:11">
      <c r="B804" s="93"/>
      <c r="C804" s="93"/>
      <c r="D804" s="93"/>
      <c r="E804" s="94"/>
      <c r="F804" s="94"/>
      <c r="G804" s="94"/>
      <c r="H804" s="94"/>
      <c r="I804" s="94"/>
      <c r="J804" s="94"/>
      <c r="K804" s="94"/>
    </row>
    <row r="805" spans="2:11">
      <c r="B805" s="93"/>
      <c r="C805" s="93"/>
      <c r="D805" s="93"/>
      <c r="E805" s="94"/>
      <c r="F805" s="94"/>
      <c r="G805" s="94"/>
      <c r="H805" s="94"/>
      <c r="I805" s="94"/>
      <c r="J805" s="94"/>
      <c r="K805" s="94"/>
    </row>
    <row r="806" spans="2:11">
      <c r="B806" s="93"/>
      <c r="C806" s="93"/>
      <c r="D806" s="93"/>
      <c r="E806" s="94"/>
      <c r="F806" s="94"/>
      <c r="G806" s="94"/>
      <c r="H806" s="94"/>
      <c r="I806" s="94"/>
      <c r="J806" s="94"/>
      <c r="K806" s="94"/>
    </row>
    <row r="807" spans="2:11">
      <c r="B807" s="93"/>
      <c r="C807" s="93"/>
      <c r="D807" s="93"/>
      <c r="E807" s="94"/>
      <c r="F807" s="94"/>
      <c r="G807" s="94"/>
      <c r="H807" s="94"/>
      <c r="I807" s="94"/>
      <c r="J807" s="94"/>
      <c r="K807" s="94"/>
    </row>
    <row r="808" spans="2:11">
      <c r="B808" s="93"/>
      <c r="C808" s="93"/>
      <c r="D808" s="93"/>
      <c r="E808" s="94"/>
      <c r="F808" s="94"/>
      <c r="G808" s="94"/>
      <c r="H808" s="94"/>
      <c r="I808" s="94"/>
      <c r="J808" s="94"/>
      <c r="K808" s="94"/>
    </row>
    <row r="809" spans="2:11">
      <c r="B809" s="93"/>
      <c r="C809" s="93"/>
      <c r="D809" s="93"/>
      <c r="E809" s="94"/>
      <c r="F809" s="94"/>
      <c r="G809" s="94"/>
      <c r="H809" s="94"/>
      <c r="I809" s="94"/>
      <c r="J809" s="94"/>
      <c r="K809" s="94"/>
    </row>
    <row r="810" spans="2:11">
      <c r="B810" s="93"/>
      <c r="C810" s="93"/>
      <c r="D810" s="93"/>
      <c r="E810" s="94"/>
      <c r="F810" s="94"/>
      <c r="G810" s="94"/>
      <c r="H810" s="94"/>
      <c r="I810" s="94"/>
      <c r="J810" s="94"/>
      <c r="K810" s="94"/>
    </row>
    <row r="811" spans="2:11">
      <c r="B811" s="93"/>
      <c r="C811" s="93"/>
      <c r="D811" s="93"/>
      <c r="E811" s="94"/>
      <c r="F811" s="94"/>
      <c r="G811" s="94"/>
      <c r="H811" s="94"/>
      <c r="I811" s="94"/>
      <c r="J811" s="94"/>
      <c r="K811" s="94"/>
    </row>
    <row r="812" spans="2:11">
      <c r="B812" s="93"/>
      <c r="C812" s="93"/>
      <c r="D812" s="93"/>
      <c r="E812" s="94"/>
      <c r="F812" s="94"/>
      <c r="G812" s="94"/>
      <c r="H812" s="94"/>
      <c r="I812" s="94"/>
      <c r="J812" s="94"/>
      <c r="K812" s="94"/>
    </row>
    <row r="813" spans="2:11">
      <c r="B813" s="93"/>
      <c r="C813" s="93"/>
      <c r="D813" s="93"/>
      <c r="E813" s="94"/>
      <c r="F813" s="94"/>
      <c r="G813" s="94"/>
      <c r="H813" s="94"/>
      <c r="I813" s="94"/>
      <c r="J813" s="94"/>
      <c r="K813" s="94"/>
    </row>
    <row r="814" spans="2:11">
      <c r="B814" s="93"/>
      <c r="C814" s="93"/>
      <c r="D814" s="93"/>
      <c r="E814" s="94"/>
      <c r="F814" s="94"/>
      <c r="G814" s="94"/>
      <c r="H814" s="94"/>
      <c r="I814" s="94"/>
      <c r="J814" s="94"/>
      <c r="K814" s="94"/>
    </row>
    <row r="815" spans="2:11">
      <c r="B815" s="93"/>
      <c r="C815" s="93"/>
      <c r="D815" s="93"/>
      <c r="E815" s="94"/>
      <c r="F815" s="94"/>
      <c r="G815" s="94"/>
      <c r="H815" s="94"/>
      <c r="I815" s="94"/>
      <c r="J815" s="94"/>
      <c r="K815" s="94"/>
    </row>
    <row r="816" spans="2:11">
      <c r="B816" s="93"/>
      <c r="C816" s="93"/>
      <c r="D816" s="93"/>
      <c r="E816" s="94"/>
      <c r="F816" s="94"/>
      <c r="G816" s="94"/>
      <c r="H816" s="94"/>
      <c r="I816" s="94"/>
      <c r="J816" s="94"/>
      <c r="K816" s="94"/>
    </row>
    <row r="817" spans="2:11">
      <c r="B817" s="93"/>
      <c r="C817" s="93"/>
      <c r="D817" s="93"/>
      <c r="E817" s="94"/>
      <c r="F817" s="94"/>
      <c r="G817" s="94"/>
      <c r="H817" s="94"/>
      <c r="I817" s="94"/>
      <c r="J817" s="94"/>
      <c r="K817" s="94"/>
    </row>
    <row r="818" spans="2:11">
      <c r="B818" s="93"/>
      <c r="C818" s="93"/>
      <c r="D818" s="93"/>
      <c r="E818" s="94"/>
      <c r="F818" s="94"/>
      <c r="G818" s="94"/>
      <c r="H818" s="94"/>
      <c r="I818" s="94"/>
      <c r="J818" s="94"/>
      <c r="K818" s="94"/>
    </row>
    <row r="819" spans="2:11">
      <c r="B819" s="93"/>
      <c r="C819" s="93"/>
      <c r="D819" s="93"/>
      <c r="E819" s="94"/>
      <c r="F819" s="94"/>
      <c r="G819" s="94"/>
      <c r="H819" s="94"/>
      <c r="I819" s="94"/>
      <c r="J819" s="94"/>
      <c r="K819" s="94"/>
    </row>
    <row r="820" spans="2:11">
      <c r="B820" s="93"/>
      <c r="C820" s="93"/>
      <c r="D820" s="93"/>
      <c r="E820" s="94"/>
      <c r="F820" s="94"/>
      <c r="G820" s="94"/>
      <c r="H820" s="94"/>
      <c r="I820" s="94"/>
      <c r="J820" s="94"/>
      <c r="K820" s="94"/>
    </row>
    <row r="821" spans="2:11">
      <c r="B821" s="93"/>
      <c r="C821" s="93"/>
      <c r="D821" s="93"/>
      <c r="E821" s="94"/>
      <c r="F821" s="94"/>
      <c r="G821" s="94"/>
      <c r="H821" s="94"/>
      <c r="I821" s="94"/>
      <c r="J821" s="94"/>
      <c r="K821" s="94"/>
    </row>
    <row r="822" spans="2:11">
      <c r="B822" s="93"/>
      <c r="C822" s="93"/>
      <c r="D822" s="93"/>
      <c r="E822" s="94"/>
      <c r="F822" s="94"/>
      <c r="G822" s="94"/>
      <c r="H822" s="94"/>
      <c r="I822" s="94"/>
      <c r="J822" s="94"/>
      <c r="K822" s="94"/>
    </row>
    <row r="823" spans="2:11">
      <c r="B823" s="93"/>
      <c r="C823" s="93"/>
      <c r="D823" s="93"/>
      <c r="E823" s="94"/>
      <c r="F823" s="94"/>
      <c r="G823" s="94"/>
      <c r="H823" s="94"/>
      <c r="I823" s="94"/>
      <c r="J823" s="94"/>
      <c r="K823" s="94"/>
    </row>
    <row r="824" spans="2:11">
      <c r="B824" s="93"/>
      <c r="C824" s="93"/>
      <c r="D824" s="93"/>
      <c r="E824" s="94"/>
      <c r="F824" s="94"/>
      <c r="G824" s="94"/>
      <c r="H824" s="94"/>
      <c r="I824" s="94"/>
      <c r="J824" s="94"/>
      <c r="K824" s="94"/>
    </row>
    <row r="825" spans="2:11">
      <c r="B825" s="93"/>
      <c r="C825" s="93"/>
      <c r="D825" s="93"/>
      <c r="E825" s="94"/>
      <c r="F825" s="94"/>
      <c r="G825" s="94"/>
      <c r="H825" s="94"/>
      <c r="I825" s="94"/>
      <c r="J825" s="94"/>
      <c r="K825" s="94"/>
    </row>
    <row r="826" spans="2:11">
      <c r="B826" s="93"/>
      <c r="C826" s="93"/>
      <c r="D826" s="93"/>
      <c r="E826" s="94"/>
      <c r="F826" s="94"/>
      <c r="G826" s="94"/>
      <c r="H826" s="94"/>
      <c r="I826" s="94"/>
      <c r="J826" s="94"/>
      <c r="K826" s="94"/>
    </row>
    <row r="827" spans="2:11">
      <c r="B827" s="93"/>
      <c r="C827" s="93"/>
      <c r="D827" s="93"/>
      <c r="E827" s="94"/>
      <c r="F827" s="94"/>
      <c r="G827" s="94"/>
      <c r="H827" s="94"/>
      <c r="I827" s="94"/>
      <c r="J827" s="94"/>
      <c r="K827" s="94"/>
    </row>
    <row r="828" spans="2:11">
      <c r="B828" s="93"/>
      <c r="C828" s="93"/>
      <c r="D828" s="93"/>
      <c r="E828" s="94"/>
      <c r="F828" s="94"/>
      <c r="G828" s="94"/>
      <c r="H828" s="94"/>
      <c r="I828" s="94"/>
      <c r="J828" s="94"/>
      <c r="K828" s="94"/>
    </row>
    <row r="829" spans="2:11">
      <c r="B829" s="93"/>
      <c r="C829" s="93"/>
      <c r="D829" s="93"/>
      <c r="E829" s="94"/>
      <c r="F829" s="94"/>
      <c r="G829" s="94"/>
      <c r="H829" s="94"/>
      <c r="I829" s="94"/>
      <c r="J829" s="94"/>
      <c r="K829" s="94"/>
    </row>
    <row r="830" spans="2:11">
      <c r="B830" s="93"/>
      <c r="C830" s="93"/>
      <c r="D830" s="93"/>
      <c r="E830" s="94"/>
      <c r="F830" s="94"/>
      <c r="G830" s="94"/>
      <c r="H830" s="94"/>
      <c r="I830" s="94"/>
      <c r="J830" s="94"/>
      <c r="K830" s="94"/>
    </row>
    <row r="831" spans="2:11">
      <c r="B831" s="93"/>
      <c r="C831" s="93"/>
      <c r="D831" s="93"/>
      <c r="E831" s="94"/>
      <c r="F831" s="94"/>
      <c r="G831" s="94"/>
      <c r="H831" s="94"/>
      <c r="I831" s="94"/>
      <c r="J831" s="94"/>
      <c r="K831" s="94"/>
    </row>
    <row r="832" spans="2:11">
      <c r="B832" s="93"/>
      <c r="C832" s="93"/>
      <c r="D832" s="93"/>
      <c r="E832" s="94"/>
      <c r="F832" s="94"/>
      <c r="G832" s="94"/>
      <c r="H832" s="94"/>
      <c r="I832" s="94"/>
      <c r="J832" s="94"/>
      <c r="K832" s="94"/>
    </row>
    <row r="833" spans="2:11">
      <c r="B833" s="93"/>
      <c r="C833" s="93"/>
      <c r="D833" s="93"/>
      <c r="E833" s="94"/>
      <c r="F833" s="94"/>
      <c r="G833" s="94"/>
      <c r="H833" s="94"/>
      <c r="I833" s="94"/>
      <c r="J833" s="94"/>
      <c r="K833" s="94"/>
    </row>
    <row r="834" spans="2:11">
      <c r="B834" s="93"/>
      <c r="C834" s="93"/>
      <c r="D834" s="93"/>
      <c r="E834" s="94"/>
      <c r="F834" s="94"/>
      <c r="G834" s="94"/>
      <c r="H834" s="94"/>
      <c r="I834" s="94"/>
      <c r="J834" s="94"/>
      <c r="K834" s="94"/>
    </row>
    <row r="835" spans="2:11">
      <c r="B835" s="93"/>
      <c r="C835" s="93"/>
      <c r="D835" s="93"/>
      <c r="E835" s="94"/>
      <c r="F835" s="94"/>
      <c r="G835" s="94"/>
      <c r="H835" s="94"/>
      <c r="I835" s="94"/>
      <c r="J835" s="94"/>
      <c r="K835" s="94"/>
    </row>
    <row r="836" spans="2:11">
      <c r="B836" s="93"/>
      <c r="C836" s="93"/>
      <c r="D836" s="93"/>
      <c r="E836" s="94"/>
      <c r="F836" s="94"/>
      <c r="G836" s="94"/>
      <c r="H836" s="94"/>
      <c r="I836" s="94"/>
      <c r="J836" s="94"/>
      <c r="K836" s="94"/>
    </row>
    <row r="837" spans="2:11">
      <c r="B837" s="93"/>
      <c r="C837" s="93"/>
      <c r="D837" s="93"/>
      <c r="E837" s="94"/>
      <c r="F837" s="94"/>
      <c r="G837" s="94"/>
      <c r="H837" s="94"/>
      <c r="I837" s="94"/>
      <c r="J837" s="94"/>
      <c r="K837" s="94"/>
    </row>
    <row r="838" spans="2:11">
      <c r="B838" s="93"/>
      <c r="C838" s="93"/>
      <c r="D838" s="93"/>
      <c r="E838" s="94"/>
      <c r="F838" s="94"/>
      <c r="G838" s="94"/>
      <c r="H838" s="94"/>
      <c r="I838" s="94"/>
      <c r="J838" s="94"/>
      <c r="K838" s="94"/>
    </row>
    <row r="839" spans="2:11">
      <c r="B839" s="93"/>
      <c r="C839" s="93"/>
      <c r="D839" s="93"/>
      <c r="E839" s="94"/>
      <c r="F839" s="94"/>
      <c r="G839" s="94"/>
      <c r="H839" s="94"/>
      <c r="I839" s="94"/>
      <c r="J839" s="94"/>
      <c r="K839" s="94"/>
    </row>
    <row r="840" spans="2:11">
      <c r="B840" s="93"/>
      <c r="C840" s="93"/>
      <c r="D840" s="93"/>
      <c r="E840" s="94"/>
      <c r="F840" s="94"/>
      <c r="G840" s="94"/>
      <c r="H840" s="94"/>
      <c r="I840" s="94"/>
      <c r="J840" s="94"/>
      <c r="K840" s="94"/>
    </row>
    <row r="841" spans="2:11">
      <c r="B841" s="93"/>
      <c r="C841" s="93"/>
      <c r="D841" s="93"/>
      <c r="E841" s="94"/>
      <c r="F841" s="94"/>
      <c r="G841" s="94"/>
      <c r="H841" s="94"/>
      <c r="I841" s="94"/>
      <c r="J841" s="94"/>
      <c r="K841" s="94"/>
    </row>
    <row r="842" spans="2:11">
      <c r="B842" s="93"/>
      <c r="C842" s="93"/>
      <c r="D842" s="93"/>
      <c r="E842" s="94"/>
      <c r="F842" s="94"/>
      <c r="G842" s="94"/>
      <c r="H842" s="94"/>
      <c r="I842" s="94"/>
      <c r="J842" s="94"/>
      <c r="K842" s="94"/>
    </row>
    <row r="843" spans="2:11">
      <c r="B843" s="93"/>
      <c r="C843" s="93"/>
      <c r="D843" s="93"/>
      <c r="E843" s="94"/>
      <c r="F843" s="94"/>
      <c r="G843" s="94"/>
      <c r="H843" s="94"/>
      <c r="I843" s="94"/>
      <c r="J843" s="94"/>
      <c r="K843" s="94"/>
    </row>
    <row r="844" spans="2:11">
      <c r="B844" s="93"/>
      <c r="C844" s="93"/>
      <c r="D844" s="93"/>
      <c r="E844" s="94"/>
      <c r="F844" s="94"/>
      <c r="G844" s="94"/>
      <c r="H844" s="94"/>
      <c r="I844" s="94"/>
      <c r="J844" s="94"/>
      <c r="K844" s="94"/>
    </row>
    <row r="845" spans="2:11">
      <c r="B845" s="93"/>
      <c r="C845" s="93"/>
      <c r="D845" s="93"/>
      <c r="E845" s="94"/>
      <c r="F845" s="94"/>
      <c r="G845" s="94"/>
      <c r="H845" s="94"/>
      <c r="I845" s="94"/>
      <c r="J845" s="94"/>
      <c r="K845" s="94"/>
    </row>
    <row r="846" spans="2:11">
      <c r="B846" s="93"/>
      <c r="C846" s="93"/>
      <c r="D846" s="93"/>
      <c r="E846" s="94"/>
      <c r="F846" s="94"/>
      <c r="G846" s="94"/>
      <c r="H846" s="94"/>
      <c r="I846" s="94"/>
      <c r="J846" s="94"/>
      <c r="K846" s="94"/>
    </row>
    <row r="847" spans="2:11">
      <c r="B847" s="93"/>
      <c r="C847" s="93"/>
      <c r="D847" s="93"/>
      <c r="E847" s="94"/>
      <c r="F847" s="94"/>
      <c r="G847" s="94"/>
      <c r="H847" s="94"/>
      <c r="I847" s="94"/>
      <c r="J847" s="94"/>
      <c r="K847" s="94"/>
    </row>
    <row r="848" spans="2:11">
      <c r="B848" s="93"/>
      <c r="C848" s="93"/>
      <c r="D848" s="93"/>
      <c r="E848" s="94"/>
      <c r="F848" s="94"/>
      <c r="G848" s="94"/>
      <c r="H848" s="94"/>
      <c r="I848" s="94"/>
      <c r="J848" s="94"/>
      <c r="K848" s="94"/>
    </row>
    <row r="849" spans="2:11">
      <c r="B849" s="93"/>
      <c r="C849" s="93"/>
      <c r="D849" s="93"/>
      <c r="E849" s="94"/>
      <c r="F849" s="94"/>
      <c r="G849" s="94"/>
      <c r="H849" s="94"/>
      <c r="I849" s="94"/>
      <c r="J849" s="94"/>
      <c r="K849" s="94"/>
    </row>
    <row r="850" spans="2:11">
      <c r="B850" s="93"/>
      <c r="C850" s="93"/>
      <c r="D850" s="93"/>
      <c r="E850" s="94"/>
      <c r="F850" s="94"/>
      <c r="G850" s="94"/>
      <c r="H850" s="94"/>
      <c r="I850" s="94"/>
      <c r="J850" s="94"/>
      <c r="K850" s="94"/>
    </row>
    <row r="851" spans="2:11">
      <c r="B851" s="93"/>
      <c r="C851" s="93"/>
      <c r="D851" s="93"/>
      <c r="E851" s="94"/>
      <c r="F851" s="94"/>
      <c r="G851" s="94"/>
      <c r="H851" s="94"/>
      <c r="I851" s="94"/>
      <c r="J851" s="94"/>
      <c r="K851" s="94"/>
    </row>
    <row r="852" spans="2:11">
      <c r="B852" s="93"/>
      <c r="C852" s="93"/>
      <c r="D852" s="93"/>
      <c r="E852" s="94"/>
      <c r="F852" s="94"/>
      <c r="G852" s="94"/>
      <c r="H852" s="94"/>
      <c r="I852" s="94"/>
      <c r="J852" s="94"/>
      <c r="K852" s="94"/>
    </row>
    <row r="853" spans="2:11">
      <c r="B853" s="93"/>
      <c r="C853" s="93"/>
      <c r="D853" s="93"/>
      <c r="E853" s="94"/>
      <c r="F853" s="94"/>
      <c r="G853" s="94"/>
      <c r="H853" s="94"/>
      <c r="I853" s="94"/>
      <c r="J853" s="94"/>
      <c r="K853" s="94"/>
    </row>
    <row r="854" spans="2:11">
      <c r="B854" s="93"/>
      <c r="C854" s="93"/>
      <c r="D854" s="93"/>
      <c r="E854" s="94"/>
      <c r="F854" s="94"/>
      <c r="G854" s="94"/>
      <c r="H854" s="94"/>
      <c r="I854" s="94"/>
      <c r="J854" s="94"/>
      <c r="K854" s="94"/>
    </row>
    <row r="855" spans="2:11">
      <c r="B855" s="93"/>
      <c r="C855" s="93"/>
      <c r="D855" s="93"/>
      <c r="E855" s="94"/>
      <c r="F855" s="94"/>
      <c r="G855" s="94"/>
      <c r="H855" s="94"/>
      <c r="I855" s="94"/>
      <c r="J855" s="94"/>
      <c r="K855" s="94"/>
    </row>
    <row r="856" spans="2:11">
      <c r="B856" s="93"/>
      <c r="C856" s="93"/>
      <c r="D856" s="93"/>
      <c r="E856" s="94"/>
      <c r="F856" s="94"/>
      <c r="G856" s="94"/>
      <c r="H856" s="94"/>
      <c r="I856" s="94"/>
      <c r="J856" s="94"/>
      <c r="K856" s="94"/>
    </row>
    <row r="857" spans="2:11">
      <c r="B857" s="93"/>
      <c r="C857" s="93"/>
      <c r="D857" s="93"/>
      <c r="E857" s="94"/>
      <c r="F857" s="94"/>
      <c r="G857" s="94"/>
      <c r="H857" s="94"/>
      <c r="I857" s="94"/>
      <c r="J857" s="94"/>
      <c r="K857" s="94"/>
    </row>
    <row r="858" spans="2:11">
      <c r="B858" s="93"/>
      <c r="C858" s="93"/>
      <c r="D858" s="93"/>
      <c r="E858" s="94"/>
      <c r="F858" s="94"/>
      <c r="G858" s="94"/>
      <c r="H858" s="94"/>
      <c r="I858" s="94"/>
      <c r="J858" s="94"/>
      <c r="K858" s="94"/>
    </row>
    <row r="859" spans="2:11">
      <c r="B859" s="93"/>
      <c r="C859" s="93"/>
      <c r="D859" s="93"/>
      <c r="E859" s="94"/>
      <c r="F859" s="94"/>
      <c r="G859" s="94"/>
      <c r="H859" s="94"/>
      <c r="I859" s="94"/>
      <c r="J859" s="94"/>
      <c r="K859" s="94"/>
    </row>
    <row r="860" spans="2:11">
      <c r="B860" s="93"/>
      <c r="C860" s="93"/>
      <c r="D860" s="93"/>
      <c r="E860" s="94"/>
      <c r="F860" s="94"/>
      <c r="G860" s="94"/>
      <c r="H860" s="94"/>
      <c r="I860" s="94"/>
      <c r="J860" s="94"/>
      <c r="K860" s="94"/>
    </row>
    <row r="861" spans="2:11">
      <c r="B861" s="93"/>
      <c r="C861" s="93"/>
      <c r="D861" s="93"/>
      <c r="E861" s="94"/>
      <c r="F861" s="94"/>
      <c r="G861" s="94"/>
      <c r="H861" s="94"/>
      <c r="I861" s="94"/>
      <c r="J861" s="94"/>
      <c r="K861" s="94"/>
    </row>
    <row r="862" spans="2:11">
      <c r="B862" s="93"/>
      <c r="C862" s="93"/>
      <c r="D862" s="93"/>
      <c r="E862" s="94"/>
      <c r="F862" s="94"/>
      <c r="G862" s="94"/>
      <c r="H862" s="94"/>
      <c r="I862" s="94"/>
      <c r="J862" s="94"/>
      <c r="K862" s="94"/>
    </row>
    <row r="863" spans="2:11">
      <c r="B863" s="93"/>
      <c r="C863" s="93"/>
      <c r="D863" s="93"/>
      <c r="E863" s="94"/>
      <c r="F863" s="94"/>
      <c r="G863" s="94"/>
      <c r="H863" s="94"/>
      <c r="I863" s="94"/>
      <c r="J863" s="94"/>
      <c r="K863" s="94"/>
    </row>
    <row r="864" spans="2:11">
      <c r="B864" s="93"/>
      <c r="C864" s="93"/>
      <c r="D864" s="93"/>
      <c r="E864" s="94"/>
      <c r="F864" s="94"/>
      <c r="G864" s="94"/>
      <c r="H864" s="94"/>
      <c r="I864" s="94"/>
      <c r="J864" s="94"/>
      <c r="K864" s="94"/>
    </row>
    <row r="865" spans="2:11">
      <c r="B865" s="93"/>
      <c r="C865" s="93"/>
      <c r="D865" s="93"/>
      <c r="E865" s="94"/>
      <c r="F865" s="94"/>
      <c r="G865" s="94"/>
      <c r="H865" s="94"/>
      <c r="I865" s="94"/>
      <c r="J865" s="94"/>
      <c r="K865" s="94"/>
    </row>
    <row r="866" spans="2:11">
      <c r="B866" s="93"/>
      <c r="C866" s="93"/>
      <c r="D866" s="93"/>
      <c r="E866" s="94"/>
      <c r="F866" s="94"/>
      <c r="G866" s="94"/>
      <c r="H866" s="94"/>
      <c r="I866" s="94"/>
      <c r="J866" s="94"/>
      <c r="K866" s="94"/>
    </row>
    <row r="867" spans="2:11">
      <c r="B867" s="93"/>
      <c r="C867" s="93"/>
      <c r="D867" s="93"/>
      <c r="E867" s="94"/>
      <c r="F867" s="94"/>
      <c r="G867" s="94"/>
      <c r="H867" s="94"/>
      <c r="I867" s="94"/>
      <c r="J867" s="94"/>
      <c r="K867" s="94"/>
    </row>
    <row r="868" spans="2:11">
      <c r="B868" s="93"/>
      <c r="C868" s="93"/>
      <c r="D868" s="93"/>
      <c r="E868" s="94"/>
      <c r="F868" s="94"/>
      <c r="G868" s="94"/>
      <c r="H868" s="94"/>
      <c r="I868" s="94"/>
      <c r="J868" s="94"/>
      <c r="K868" s="94"/>
    </row>
    <row r="869" spans="2:11">
      <c r="B869" s="93"/>
      <c r="C869" s="93"/>
      <c r="D869" s="93"/>
      <c r="E869" s="94"/>
      <c r="F869" s="94"/>
      <c r="G869" s="94"/>
      <c r="H869" s="94"/>
      <c r="I869" s="94"/>
      <c r="J869" s="94"/>
      <c r="K869" s="94"/>
    </row>
    <row r="870" spans="2:11">
      <c r="B870" s="93"/>
      <c r="C870" s="93"/>
      <c r="D870" s="93"/>
      <c r="E870" s="94"/>
      <c r="F870" s="94"/>
      <c r="G870" s="94"/>
      <c r="H870" s="94"/>
      <c r="I870" s="94"/>
      <c r="J870" s="94"/>
      <c r="K870" s="94"/>
    </row>
    <row r="871" spans="2:11">
      <c r="B871" s="93"/>
      <c r="C871" s="93"/>
      <c r="D871" s="93"/>
      <c r="E871" s="94"/>
      <c r="F871" s="94"/>
      <c r="G871" s="94"/>
      <c r="H871" s="94"/>
      <c r="I871" s="94"/>
      <c r="J871" s="94"/>
      <c r="K871" s="94"/>
    </row>
    <row r="872" spans="2:11">
      <c r="B872" s="93"/>
      <c r="C872" s="93"/>
      <c r="D872" s="93"/>
      <c r="E872" s="94"/>
      <c r="F872" s="94"/>
      <c r="G872" s="94"/>
      <c r="H872" s="94"/>
      <c r="I872" s="94"/>
      <c r="J872" s="94"/>
      <c r="K872" s="94"/>
    </row>
    <row r="873" spans="2:11">
      <c r="B873" s="93"/>
      <c r="C873" s="93"/>
      <c r="D873" s="93"/>
      <c r="E873" s="94"/>
      <c r="F873" s="94"/>
      <c r="G873" s="94"/>
      <c r="H873" s="94"/>
      <c r="I873" s="94"/>
      <c r="J873" s="94"/>
      <c r="K873" s="94"/>
    </row>
    <row r="874" spans="2:11">
      <c r="B874" s="93"/>
      <c r="C874" s="93"/>
      <c r="D874" s="93"/>
      <c r="E874" s="94"/>
      <c r="F874" s="94"/>
      <c r="G874" s="94"/>
      <c r="H874" s="94"/>
      <c r="I874" s="94"/>
      <c r="J874" s="94"/>
      <c r="K874" s="94"/>
    </row>
    <row r="875" spans="2:11">
      <c r="B875" s="93"/>
      <c r="C875" s="93"/>
      <c r="D875" s="93"/>
      <c r="E875" s="94"/>
      <c r="F875" s="94"/>
      <c r="G875" s="94"/>
      <c r="H875" s="94"/>
      <c r="I875" s="94"/>
      <c r="J875" s="94"/>
      <c r="K875" s="94"/>
    </row>
    <row r="876" spans="2:11">
      <c r="B876" s="93"/>
      <c r="C876" s="93"/>
      <c r="D876" s="93"/>
      <c r="E876" s="94"/>
      <c r="F876" s="94"/>
      <c r="G876" s="94"/>
      <c r="H876" s="94"/>
      <c r="I876" s="94"/>
      <c r="J876" s="94"/>
      <c r="K876" s="94"/>
    </row>
    <row r="877" spans="2:11">
      <c r="B877" s="93"/>
      <c r="C877" s="93"/>
      <c r="D877" s="93"/>
      <c r="E877" s="94"/>
      <c r="F877" s="94"/>
      <c r="G877" s="94"/>
      <c r="H877" s="94"/>
      <c r="I877" s="94"/>
      <c r="J877" s="94"/>
      <c r="K877" s="94"/>
    </row>
    <row r="878" spans="2:11">
      <c r="B878" s="93"/>
      <c r="C878" s="93"/>
      <c r="D878" s="93"/>
      <c r="E878" s="94"/>
      <c r="F878" s="94"/>
      <c r="G878" s="94"/>
      <c r="H878" s="94"/>
      <c r="I878" s="94"/>
      <c r="J878" s="94"/>
      <c r="K878" s="94"/>
    </row>
    <row r="879" spans="2:11">
      <c r="B879" s="93"/>
      <c r="C879" s="93"/>
      <c r="D879" s="93"/>
      <c r="E879" s="94"/>
      <c r="F879" s="94"/>
      <c r="G879" s="94"/>
      <c r="H879" s="94"/>
      <c r="I879" s="94"/>
      <c r="J879" s="94"/>
      <c r="K879" s="94"/>
    </row>
    <row r="880" spans="2:11">
      <c r="B880" s="93"/>
      <c r="C880" s="93"/>
      <c r="D880" s="93"/>
      <c r="E880" s="94"/>
      <c r="F880" s="94"/>
      <c r="G880" s="94"/>
      <c r="H880" s="94"/>
      <c r="I880" s="94"/>
      <c r="J880" s="94"/>
      <c r="K880" s="94"/>
    </row>
    <row r="881" spans="2:11">
      <c r="B881" s="93"/>
      <c r="C881" s="93"/>
      <c r="D881" s="93"/>
      <c r="E881" s="94"/>
      <c r="F881" s="94"/>
      <c r="G881" s="94"/>
      <c r="H881" s="94"/>
      <c r="I881" s="94"/>
      <c r="J881" s="94"/>
      <c r="K881" s="94"/>
    </row>
    <row r="882" spans="2:11">
      <c r="B882" s="93"/>
      <c r="C882" s="93"/>
      <c r="D882" s="93"/>
      <c r="E882" s="94"/>
      <c r="F882" s="94"/>
      <c r="G882" s="94"/>
      <c r="H882" s="94"/>
      <c r="I882" s="94"/>
      <c r="J882" s="94"/>
      <c r="K882" s="94"/>
    </row>
    <row r="883" spans="2:11">
      <c r="B883" s="93"/>
      <c r="C883" s="93"/>
      <c r="D883" s="93"/>
      <c r="E883" s="94"/>
      <c r="F883" s="94"/>
      <c r="G883" s="94"/>
      <c r="H883" s="94"/>
      <c r="I883" s="94"/>
      <c r="J883" s="94"/>
      <c r="K883" s="94"/>
    </row>
    <row r="884" spans="2:11">
      <c r="B884" s="93"/>
      <c r="C884" s="93"/>
      <c r="D884" s="93"/>
      <c r="E884" s="94"/>
      <c r="F884" s="94"/>
      <c r="G884" s="94"/>
      <c r="H884" s="94"/>
      <c r="I884" s="94"/>
      <c r="J884" s="94"/>
      <c r="K884" s="94"/>
    </row>
    <row r="885" spans="2:11">
      <c r="B885" s="93"/>
      <c r="C885" s="93"/>
      <c r="D885" s="93"/>
      <c r="E885" s="94"/>
      <c r="F885" s="94"/>
      <c r="G885" s="94"/>
      <c r="H885" s="94"/>
      <c r="I885" s="94"/>
      <c r="J885" s="94"/>
      <c r="K885" s="94"/>
    </row>
    <row r="886" spans="2:11">
      <c r="B886" s="93"/>
      <c r="C886" s="93"/>
      <c r="D886" s="93"/>
      <c r="E886" s="94"/>
      <c r="F886" s="94"/>
      <c r="G886" s="94"/>
      <c r="H886" s="94"/>
      <c r="I886" s="94"/>
      <c r="J886" s="94"/>
      <c r="K886" s="94"/>
    </row>
    <row r="887" spans="2:11">
      <c r="B887" s="93"/>
      <c r="C887" s="93"/>
      <c r="D887" s="93"/>
      <c r="E887" s="94"/>
      <c r="F887" s="94"/>
      <c r="G887" s="94"/>
      <c r="H887" s="94"/>
      <c r="I887" s="94"/>
      <c r="J887" s="94"/>
      <c r="K887" s="94"/>
    </row>
    <row r="888" spans="2:11">
      <c r="B888" s="93"/>
      <c r="C888" s="93"/>
      <c r="D888" s="93"/>
      <c r="E888" s="94"/>
      <c r="F888" s="94"/>
      <c r="G888" s="94"/>
      <c r="H888" s="94"/>
      <c r="I888" s="94"/>
      <c r="J888" s="94"/>
      <c r="K888" s="94"/>
    </row>
    <row r="889" spans="2:11">
      <c r="B889" s="93"/>
      <c r="C889" s="93"/>
      <c r="D889" s="93"/>
      <c r="E889" s="94"/>
      <c r="F889" s="94"/>
      <c r="G889" s="94"/>
      <c r="H889" s="94"/>
      <c r="I889" s="94"/>
      <c r="J889" s="94"/>
      <c r="K889" s="94"/>
    </row>
    <row r="890" spans="2:11">
      <c r="B890" s="93"/>
      <c r="C890" s="93"/>
      <c r="D890" s="93"/>
      <c r="E890" s="94"/>
      <c r="F890" s="94"/>
      <c r="G890" s="94"/>
      <c r="H890" s="94"/>
      <c r="I890" s="94"/>
      <c r="J890" s="94"/>
      <c r="K890" s="94"/>
    </row>
    <row r="891" spans="2:11">
      <c r="B891" s="93"/>
      <c r="C891" s="93"/>
      <c r="D891" s="93"/>
      <c r="E891" s="94"/>
      <c r="F891" s="94"/>
      <c r="G891" s="94"/>
      <c r="H891" s="94"/>
      <c r="I891" s="94"/>
      <c r="J891" s="94"/>
      <c r="K891" s="94"/>
    </row>
    <row r="892" spans="2:11">
      <c r="B892" s="93"/>
      <c r="C892" s="93"/>
      <c r="D892" s="93"/>
      <c r="E892" s="94"/>
      <c r="F892" s="94"/>
      <c r="G892" s="94"/>
      <c r="H892" s="94"/>
      <c r="I892" s="94"/>
      <c r="J892" s="94"/>
      <c r="K892" s="94"/>
    </row>
    <row r="893" spans="2:11">
      <c r="B893" s="93"/>
      <c r="C893" s="93"/>
      <c r="D893" s="93"/>
      <c r="E893" s="94"/>
      <c r="F893" s="94"/>
      <c r="G893" s="94"/>
      <c r="H893" s="94"/>
      <c r="I893" s="94"/>
      <c r="J893" s="94"/>
      <c r="K893" s="94"/>
    </row>
    <row r="894" spans="2:11">
      <c r="B894" s="93"/>
      <c r="C894" s="93"/>
      <c r="D894" s="93"/>
      <c r="E894" s="94"/>
      <c r="F894" s="94"/>
      <c r="G894" s="94"/>
      <c r="H894" s="94"/>
      <c r="I894" s="94"/>
      <c r="J894" s="94"/>
      <c r="K894" s="94"/>
    </row>
    <row r="895" spans="2:11">
      <c r="B895" s="93"/>
      <c r="C895" s="93"/>
      <c r="D895" s="93"/>
      <c r="E895" s="94"/>
      <c r="F895" s="94"/>
      <c r="G895" s="94"/>
      <c r="H895" s="94"/>
      <c r="I895" s="94"/>
      <c r="J895" s="94"/>
      <c r="K895" s="94"/>
    </row>
    <row r="896" spans="2:11">
      <c r="B896" s="93"/>
      <c r="C896" s="93"/>
      <c r="D896" s="93"/>
      <c r="E896" s="94"/>
      <c r="F896" s="94"/>
      <c r="G896" s="94"/>
      <c r="H896" s="94"/>
      <c r="I896" s="94"/>
      <c r="J896" s="94"/>
      <c r="K896" s="94"/>
    </row>
    <row r="897" spans="2:11">
      <c r="B897" s="93"/>
      <c r="C897" s="93"/>
      <c r="D897" s="93"/>
      <c r="E897" s="94"/>
      <c r="F897" s="94"/>
      <c r="G897" s="94"/>
      <c r="H897" s="94"/>
      <c r="I897" s="94"/>
      <c r="J897" s="94"/>
      <c r="K897" s="94"/>
    </row>
    <row r="898" spans="2:11">
      <c r="B898" s="93"/>
      <c r="C898" s="93"/>
      <c r="D898" s="93"/>
      <c r="E898" s="94"/>
      <c r="F898" s="94"/>
      <c r="G898" s="94"/>
      <c r="H898" s="94"/>
      <c r="I898" s="94"/>
      <c r="J898" s="94"/>
      <c r="K898" s="94"/>
    </row>
    <row r="899" spans="2:11">
      <c r="B899" s="93"/>
      <c r="C899" s="93"/>
      <c r="D899" s="93"/>
      <c r="E899" s="94"/>
      <c r="F899" s="94"/>
      <c r="G899" s="94"/>
      <c r="H899" s="94"/>
      <c r="I899" s="94"/>
      <c r="J899" s="94"/>
      <c r="K899" s="94"/>
    </row>
    <row r="900" spans="2:11">
      <c r="B900" s="93"/>
      <c r="C900" s="93"/>
      <c r="D900" s="93"/>
      <c r="E900" s="94"/>
      <c r="F900" s="94"/>
      <c r="G900" s="94"/>
      <c r="H900" s="94"/>
      <c r="I900" s="94"/>
      <c r="J900" s="94"/>
      <c r="K900" s="94"/>
    </row>
    <row r="901" spans="2:11">
      <c r="B901" s="93"/>
      <c r="C901" s="93"/>
      <c r="D901" s="93"/>
      <c r="E901" s="94"/>
      <c r="F901" s="94"/>
      <c r="G901" s="94"/>
      <c r="H901" s="94"/>
      <c r="I901" s="94"/>
      <c r="J901" s="94"/>
      <c r="K901" s="94"/>
    </row>
    <row r="902" spans="2:11">
      <c r="B902" s="93"/>
      <c r="C902" s="93"/>
      <c r="D902" s="93"/>
      <c r="E902" s="94"/>
      <c r="F902" s="94"/>
      <c r="G902" s="94"/>
      <c r="H902" s="94"/>
      <c r="I902" s="94"/>
      <c r="J902" s="94"/>
      <c r="K902" s="94"/>
    </row>
    <row r="903" spans="2:11">
      <c r="B903" s="93"/>
      <c r="C903" s="93"/>
      <c r="D903" s="93"/>
      <c r="E903" s="94"/>
      <c r="F903" s="94"/>
      <c r="G903" s="94"/>
      <c r="H903" s="94"/>
      <c r="I903" s="94"/>
      <c r="J903" s="94"/>
      <c r="K903" s="94"/>
    </row>
    <row r="904" spans="2:11">
      <c r="B904" s="93"/>
      <c r="C904" s="93"/>
      <c r="D904" s="93"/>
      <c r="E904" s="94"/>
      <c r="F904" s="94"/>
      <c r="G904" s="94"/>
      <c r="H904" s="94"/>
      <c r="I904" s="94"/>
      <c r="J904" s="94"/>
      <c r="K904" s="94"/>
    </row>
    <row r="905" spans="2:11">
      <c r="B905" s="93"/>
      <c r="C905" s="93"/>
      <c r="D905" s="93"/>
      <c r="E905" s="94"/>
      <c r="F905" s="94"/>
      <c r="G905" s="94"/>
      <c r="H905" s="94"/>
      <c r="I905" s="94"/>
      <c r="J905" s="94"/>
      <c r="K905" s="94"/>
    </row>
    <row r="906" spans="2:11">
      <c r="B906" s="93"/>
      <c r="C906" s="93"/>
      <c r="D906" s="93"/>
      <c r="E906" s="94"/>
      <c r="F906" s="94"/>
      <c r="G906" s="94"/>
      <c r="H906" s="94"/>
      <c r="I906" s="94"/>
      <c r="J906" s="94"/>
      <c r="K906" s="94"/>
    </row>
    <row r="907" spans="2:11">
      <c r="B907" s="93"/>
      <c r="C907" s="93"/>
      <c r="D907" s="93"/>
      <c r="E907" s="94"/>
      <c r="F907" s="94"/>
      <c r="G907" s="94"/>
      <c r="H907" s="94"/>
      <c r="I907" s="94"/>
      <c r="J907" s="94"/>
      <c r="K907" s="94"/>
    </row>
    <row r="908" spans="2:11">
      <c r="B908" s="93"/>
      <c r="C908" s="93"/>
      <c r="D908" s="93"/>
      <c r="E908" s="94"/>
      <c r="F908" s="94"/>
      <c r="G908" s="94"/>
      <c r="H908" s="94"/>
      <c r="I908" s="94"/>
      <c r="J908" s="94"/>
      <c r="K908" s="94"/>
    </row>
    <row r="909" spans="2:11">
      <c r="B909" s="93"/>
      <c r="C909" s="93"/>
      <c r="D909" s="93"/>
      <c r="E909" s="94"/>
      <c r="F909" s="94"/>
      <c r="G909" s="94"/>
      <c r="H909" s="94"/>
      <c r="I909" s="94"/>
      <c r="J909" s="94"/>
      <c r="K909" s="94"/>
    </row>
    <row r="910" spans="2:11">
      <c r="B910" s="93"/>
      <c r="C910" s="93"/>
      <c r="D910" s="93"/>
      <c r="E910" s="94"/>
      <c r="F910" s="94"/>
      <c r="G910" s="94"/>
      <c r="H910" s="94"/>
      <c r="I910" s="94"/>
      <c r="J910" s="94"/>
      <c r="K910" s="94"/>
    </row>
    <row r="911" spans="2:11">
      <c r="B911" s="93"/>
      <c r="C911" s="93"/>
      <c r="D911" s="93"/>
      <c r="E911" s="94"/>
      <c r="F911" s="94"/>
      <c r="G911" s="94"/>
      <c r="H911" s="94"/>
      <c r="I911" s="94"/>
      <c r="J911" s="94"/>
      <c r="K911" s="94"/>
    </row>
    <row r="912" spans="2:11">
      <c r="B912" s="93"/>
      <c r="C912" s="93"/>
      <c r="D912" s="93"/>
      <c r="E912" s="94"/>
      <c r="F912" s="94"/>
      <c r="G912" s="94"/>
      <c r="H912" s="94"/>
      <c r="I912" s="94"/>
      <c r="J912" s="94"/>
      <c r="K912" s="94"/>
    </row>
    <row r="913" spans="2:11">
      <c r="B913" s="93"/>
      <c r="C913" s="93"/>
      <c r="D913" s="93"/>
      <c r="E913" s="94"/>
      <c r="F913" s="94"/>
      <c r="G913" s="94"/>
      <c r="H913" s="94"/>
      <c r="I913" s="94"/>
      <c r="J913" s="94"/>
      <c r="K913" s="94"/>
    </row>
    <row r="914" spans="2:11">
      <c r="B914" s="93"/>
      <c r="C914" s="93"/>
      <c r="D914" s="93"/>
      <c r="E914" s="94"/>
      <c r="F914" s="94"/>
      <c r="G914" s="94"/>
      <c r="H914" s="94"/>
      <c r="I914" s="94"/>
      <c r="J914" s="94"/>
      <c r="K914" s="94"/>
    </row>
    <row r="915" spans="2:11">
      <c r="B915" s="93"/>
      <c r="C915" s="93"/>
      <c r="D915" s="93"/>
      <c r="E915" s="94"/>
      <c r="F915" s="94"/>
      <c r="G915" s="94"/>
      <c r="H915" s="94"/>
      <c r="I915" s="94"/>
      <c r="J915" s="94"/>
      <c r="K915" s="94"/>
    </row>
    <row r="916" spans="2:11">
      <c r="B916" s="93"/>
      <c r="C916" s="93"/>
      <c r="D916" s="93"/>
      <c r="E916" s="94"/>
      <c r="F916" s="94"/>
      <c r="G916" s="94"/>
      <c r="H916" s="94"/>
      <c r="I916" s="94"/>
      <c r="J916" s="94"/>
      <c r="K916" s="94"/>
    </row>
    <row r="917" spans="2:11">
      <c r="B917" s="93"/>
      <c r="C917" s="93"/>
      <c r="D917" s="93"/>
      <c r="E917" s="94"/>
      <c r="F917" s="94"/>
      <c r="G917" s="94"/>
      <c r="H917" s="94"/>
      <c r="I917" s="94"/>
      <c r="J917" s="94"/>
      <c r="K917" s="94"/>
    </row>
    <row r="918" spans="2:11">
      <c r="B918" s="93"/>
      <c r="C918" s="93"/>
      <c r="D918" s="93"/>
      <c r="E918" s="94"/>
      <c r="F918" s="94"/>
      <c r="G918" s="94"/>
      <c r="H918" s="94"/>
      <c r="I918" s="94"/>
      <c r="J918" s="94"/>
      <c r="K918" s="94"/>
    </row>
    <row r="919" spans="2:11">
      <c r="B919" s="93"/>
      <c r="C919" s="93"/>
      <c r="D919" s="93"/>
      <c r="E919" s="94"/>
      <c r="F919" s="94"/>
      <c r="G919" s="94"/>
      <c r="H919" s="94"/>
      <c r="I919" s="94"/>
      <c r="J919" s="94"/>
      <c r="K919" s="94"/>
    </row>
    <row r="920" spans="2:11">
      <c r="B920" s="93"/>
      <c r="C920" s="93"/>
      <c r="D920" s="93"/>
      <c r="E920" s="94"/>
      <c r="F920" s="94"/>
      <c r="G920" s="94"/>
      <c r="H920" s="94"/>
      <c r="I920" s="94"/>
      <c r="J920" s="94"/>
      <c r="K920" s="94"/>
    </row>
    <row r="921" spans="2:11">
      <c r="B921" s="93"/>
      <c r="C921" s="93"/>
      <c r="D921" s="93"/>
      <c r="E921" s="94"/>
      <c r="F921" s="94"/>
      <c r="G921" s="94"/>
      <c r="H921" s="94"/>
      <c r="I921" s="94"/>
      <c r="J921" s="94"/>
      <c r="K921" s="94"/>
    </row>
    <row r="922" spans="2:11">
      <c r="B922" s="93"/>
      <c r="C922" s="93"/>
      <c r="D922" s="93"/>
      <c r="E922" s="94"/>
      <c r="F922" s="94"/>
      <c r="G922" s="94"/>
      <c r="H922" s="94"/>
      <c r="I922" s="94"/>
      <c r="J922" s="94"/>
      <c r="K922" s="94"/>
    </row>
    <row r="923" spans="2:11">
      <c r="B923" s="93"/>
      <c r="C923" s="93"/>
      <c r="D923" s="93"/>
      <c r="E923" s="94"/>
      <c r="F923" s="94"/>
      <c r="G923" s="94"/>
      <c r="H923" s="94"/>
      <c r="I923" s="94"/>
      <c r="J923" s="94"/>
      <c r="K923" s="94"/>
    </row>
    <row r="924" spans="2:11">
      <c r="B924" s="93"/>
      <c r="C924" s="93"/>
      <c r="D924" s="93"/>
      <c r="E924" s="94"/>
      <c r="F924" s="94"/>
      <c r="G924" s="94"/>
      <c r="H924" s="94"/>
      <c r="I924" s="94"/>
      <c r="J924" s="94"/>
      <c r="K924" s="94"/>
    </row>
    <row r="925" spans="2:11">
      <c r="B925" s="93"/>
      <c r="C925" s="93"/>
      <c r="D925" s="93"/>
      <c r="E925" s="94"/>
      <c r="F925" s="94"/>
      <c r="G925" s="94"/>
      <c r="H925" s="94"/>
      <c r="I925" s="94"/>
      <c r="J925" s="94"/>
      <c r="K925" s="94"/>
    </row>
    <row r="926" spans="2:11">
      <c r="B926" s="93"/>
      <c r="C926" s="93"/>
      <c r="D926" s="93"/>
      <c r="E926" s="94"/>
      <c r="F926" s="94"/>
      <c r="G926" s="94"/>
      <c r="H926" s="94"/>
      <c r="I926" s="94"/>
      <c r="J926" s="94"/>
      <c r="K926" s="94"/>
    </row>
    <row r="927" spans="2:11">
      <c r="B927" s="93"/>
      <c r="C927" s="93"/>
      <c r="D927" s="93"/>
      <c r="E927" s="94"/>
      <c r="F927" s="94"/>
      <c r="G927" s="94"/>
      <c r="H927" s="94"/>
      <c r="I927" s="94"/>
      <c r="J927" s="94"/>
      <c r="K927" s="94"/>
    </row>
    <row r="928" spans="2:11">
      <c r="B928" s="93"/>
      <c r="C928" s="93"/>
      <c r="D928" s="93"/>
      <c r="E928" s="94"/>
      <c r="F928" s="94"/>
      <c r="G928" s="94"/>
      <c r="H928" s="94"/>
      <c r="I928" s="94"/>
      <c r="J928" s="94"/>
      <c r="K928" s="94"/>
    </row>
    <row r="929" spans="2:11">
      <c r="B929" s="93"/>
      <c r="C929" s="93"/>
      <c r="D929" s="93"/>
      <c r="E929" s="94"/>
      <c r="F929" s="94"/>
      <c r="G929" s="94"/>
      <c r="H929" s="94"/>
      <c r="I929" s="94"/>
      <c r="J929" s="94"/>
      <c r="K929" s="94"/>
    </row>
    <row r="930" spans="2:11">
      <c r="B930" s="93"/>
      <c r="C930" s="93"/>
      <c r="D930" s="93"/>
      <c r="E930" s="94"/>
      <c r="F930" s="94"/>
      <c r="G930" s="94"/>
      <c r="H930" s="94"/>
      <c r="I930" s="94"/>
      <c r="J930" s="94"/>
      <c r="K930" s="94"/>
    </row>
    <row r="931" spans="2:11">
      <c r="B931" s="93"/>
      <c r="C931" s="93"/>
      <c r="D931" s="93"/>
      <c r="E931" s="94"/>
      <c r="F931" s="94"/>
      <c r="G931" s="94"/>
      <c r="H931" s="94"/>
      <c r="I931" s="94"/>
      <c r="J931" s="94"/>
      <c r="K931" s="94"/>
    </row>
    <row r="932" spans="2:11">
      <c r="B932" s="93"/>
      <c r="C932" s="93"/>
      <c r="D932" s="93"/>
      <c r="E932" s="94"/>
      <c r="F932" s="94"/>
      <c r="G932" s="94"/>
      <c r="H932" s="94"/>
      <c r="I932" s="94"/>
      <c r="J932" s="94"/>
      <c r="K932" s="94"/>
    </row>
    <row r="933" spans="2:11">
      <c r="B933" s="93"/>
      <c r="C933" s="93"/>
      <c r="D933" s="93"/>
      <c r="E933" s="94"/>
      <c r="F933" s="94"/>
      <c r="G933" s="94"/>
      <c r="H933" s="94"/>
      <c r="I933" s="94"/>
      <c r="J933" s="94"/>
      <c r="K933" s="94"/>
    </row>
    <row r="934" spans="2:11">
      <c r="B934" s="93"/>
      <c r="C934" s="93"/>
      <c r="D934" s="93"/>
      <c r="E934" s="94"/>
      <c r="F934" s="94"/>
      <c r="G934" s="94"/>
      <c r="H934" s="94"/>
      <c r="I934" s="94"/>
      <c r="J934" s="94"/>
      <c r="K934" s="94"/>
    </row>
    <row r="935" spans="2:11">
      <c r="B935" s="93"/>
      <c r="C935" s="93"/>
      <c r="D935" s="93"/>
      <c r="E935" s="94"/>
      <c r="F935" s="94"/>
      <c r="G935" s="94"/>
      <c r="H935" s="94"/>
      <c r="I935" s="94"/>
      <c r="J935" s="94"/>
      <c r="K935" s="94"/>
    </row>
    <row r="936" spans="2:11">
      <c r="B936" s="93"/>
      <c r="C936" s="93"/>
      <c r="D936" s="93"/>
      <c r="E936" s="94"/>
      <c r="F936" s="94"/>
      <c r="G936" s="94"/>
      <c r="H936" s="94"/>
      <c r="I936" s="94"/>
      <c r="J936" s="94"/>
      <c r="K936" s="94"/>
    </row>
    <row r="937" spans="2:11">
      <c r="B937" s="93"/>
      <c r="C937" s="93"/>
      <c r="D937" s="93"/>
      <c r="E937" s="94"/>
      <c r="F937" s="94"/>
      <c r="G937" s="94"/>
      <c r="H937" s="94"/>
      <c r="I937" s="94"/>
      <c r="J937" s="94"/>
      <c r="K937" s="94"/>
    </row>
    <row r="938" spans="2:11">
      <c r="B938" s="93"/>
      <c r="C938" s="93"/>
      <c r="D938" s="93"/>
      <c r="E938" s="94"/>
      <c r="F938" s="94"/>
      <c r="G938" s="94"/>
      <c r="H938" s="94"/>
      <c r="I938" s="94"/>
      <c r="J938" s="94"/>
      <c r="K938" s="94"/>
    </row>
    <row r="939" spans="2:11">
      <c r="B939" s="93"/>
      <c r="C939" s="93"/>
      <c r="D939" s="93"/>
      <c r="E939" s="94"/>
      <c r="F939" s="94"/>
      <c r="G939" s="94"/>
      <c r="H939" s="94"/>
      <c r="I939" s="94"/>
      <c r="J939" s="94"/>
      <c r="K939" s="94"/>
    </row>
    <row r="940" spans="2:11">
      <c r="B940" s="93"/>
      <c r="C940" s="93"/>
      <c r="D940" s="93"/>
      <c r="E940" s="94"/>
      <c r="F940" s="94"/>
      <c r="G940" s="94"/>
      <c r="H940" s="94"/>
      <c r="I940" s="94"/>
      <c r="J940" s="94"/>
      <c r="K940" s="94"/>
    </row>
    <row r="941" spans="2:11">
      <c r="B941" s="93"/>
      <c r="C941" s="93"/>
      <c r="D941" s="93"/>
      <c r="E941" s="94"/>
      <c r="F941" s="94"/>
      <c r="G941" s="94"/>
      <c r="H941" s="94"/>
      <c r="I941" s="94"/>
      <c r="J941" s="94"/>
      <c r="K941" s="94"/>
    </row>
    <row r="942" spans="2:11">
      <c r="B942" s="93"/>
      <c r="C942" s="93"/>
      <c r="D942" s="93"/>
      <c r="E942" s="94"/>
      <c r="F942" s="94"/>
      <c r="G942" s="94"/>
      <c r="H942" s="94"/>
      <c r="I942" s="94"/>
      <c r="J942" s="94"/>
      <c r="K942" s="94"/>
    </row>
    <row r="943" spans="2:11">
      <c r="B943" s="93"/>
      <c r="C943" s="93"/>
      <c r="D943" s="93"/>
      <c r="E943" s="94"/>
      <c r="F943" s="94"/>
      <c r="G943" s="94"/>
      <c r="H943" s="94"/>
      <c r="I943" s="94"/>
      <c r="J943" s="94"/>
      <c r="K943" s="94"/>
    </row>
    <row r="944" spans="2:11">
      <c r="B944" s="93"/>
      <c r="C944" s="93"/>
      <c r="D944" s="93"/>
      <c r="E944" s="94"/>
      <c r="F944" s="94"/>
      <c r="G944" s="94"/>
      <c r="H944" s="94"/>
      <c r="I944" s="94"/>
      <c r="J944" s="94"/>
      <c r="K944" s="94"/>
    </row>
    <row r="945" spans="2:11">
      <c r="B945" s="93"/>
      <c r="C945" s="93"/>
      <c r="D945" s="93"/>
      <c r="E945" s="94"/>
      <c r="F945" s="94"/>
      <c r="G945" s="94"/>
      <c r="H945" s="94"/>
      <c r="I945" s="94"/>
      <c r="J945" s="94"/>
      <c r="K945" s="94"/>
    </row>
    <row r="946" spans="2:11">
      <c r="B946" s="93"/>
      <c r="C946" s="93"/>
      <c r="D946" s="93"/>
      <c r="E946" s="94"/>
      <c r="F946" s="94"/>
      <c r="G946" s="94"/>
      <c r="H946" s="94"/>
      <c r="I946" s="94"/>
      <c r="J946" s="94"/>
      <c r="K946" s="94"/>
    </row>
    <row r="947" spans="2:11">
      <c r="B947" s="93"/>
      <c r="C947" s="93"/>
      <c r="D947" s="93"/>
      <c r="E947" s="94"/>
      <c r="F947" s="94"/>
      <c r="G947" s="94"/>
      <c r="H947" s="94"/>
      <c r="I947" s="94"/>
      <c r="J947" s="94"/>
      <c r="K947" s="94"/>
    </row>
    <row r="948" spans="2:11">
      <c r="B948" s="93"/>
      <c r="C948" s="93"/>
      <c r="D948" s="93"/>
      <c r="E948" s="94"/>
      <c r="F948" s="94"/>
      <c r="G948" s="94"/>
      <c r="H948" s="94"/>
      <c r="I948" s="94"/>
      <c r="J948" s="94"/>
      <c r="K948" s="94"/>
    </row>
    <row r="949" spans="2:11">
      <c r="B949" s="93"/>
      <c r="C949" s="93"/>
      <c r="D949" s="93"/>
      <c r="E949" s="94"/>
      <c r="F949" s="94"/>
      <c r="G949" s="94"/>
      <c r="H949" s="94"/>
      <c r="I949" s="94"/>
      <c r="J949" s="94"/>
      <c r="K949" s="94"/>
    </row>
    <row r="950" spans="2:11">
      <c r="B950" s="93"/>
      <c r="C950" s="93"/>
      <c r="D950" s="93"/>
      <c r="E950" s="94"/>
      <c r="F950" s="94"/>
      <c r="G950" s="94"/>
      <c r="H950" s="94"/>
      <c r="I950" s="94"/>
      <c r="J950" s="94"/>
      <c r="K950" s="94"/>
    </row>
    <row r="951" spans="2:11">
      <c r="B951" s="93"/>
      <c r="C951" s="93"/>
      <c r="D951" s="93"/>
      <c r="E951" s="94"/>
      <c r="F951" s="94"/>
      <c r="G951" s="94"/>
      <c r="H951" s="94"/>
      <c r="I951" s="94"/>
      <c r="J951" s="94"/>
      <c r="K951" s="94"/>
    </row>
    <row r="952" spans="2:11">
      <c r="B952" s="93"/>
      <c r="C952" s="93"/>
      <c r="D952" s="93"/>
      <c r="E952" s="94"/>
      <c r="F952" s="94"/>
      <c r="G952" s="94"/>
      <c r="H952" s="94"/>
      <c r="I952" s="94"/>
      <c r="J952" s="94"/>
      <c r="K952" s="94"/>
    </row>
    <row r="953" spans="2:11">
      <c r="B953" s="93"/>
      <c r="C953" s="93"/>
      <c r="D953" s="93"/>
      <c r="E953" s="94"/>
      <c r="F953" s="94"/>
      <c r="G953" s="94"/>
      <c r="H953" s="94"/>
      <c r="I953" s="94"/>
      <c r="J953" s="94"/>
      <c r="K953" s="94"/>
    </row>
    <row r="954" spans="2:11">
      <c r="B954" s="93"/>
      <c r="C954" s="93"/>
      <c r="D954" s="93"/>
      <c r="E954" s="94"/>
      <c r="F954" s="94"/>
      <c r="G954" s="94"/>
      <c r="H954" s="94"/>
      <c r="I954" s="94"/>
      <c r="J954" s="94"/>
      <c r="K954" s="94"/>
    </row>
    <row r="955" spans="2:11">
      <c r="B955" s="93"/>
      <c r="C955" s="93"/>
      <c r="D955" s="93"/>
      <c r="E955" s="94"/>
      <c r="F955" s="94"/>
      <c r="G955" s="94"/>
      <c r="H955" s="94"/>
      <c r="I955" s="94"/>
      <c r="J955" s="94"/>
      <c r="K955" s="94"/>
    </row>
    <row r="956" spans="2:11">
      <c r="B956" s="93"/>
      <c r="C956" s="93"/>
      <c r="D956" s="93"/>
      <c r="E956" s="94"/>
      <c r="F956" s="94"/>
      <c r="G956" s="94"/>
      <c r="H956" s="94"/>
      <c r="I956" s="94"/>
      <c r="J956" s="94"/>
      <c r="K956" s="94"/>
    </row>
    <row r="957" spans="2:11">
      <c r="B957" s="93"/>
      <c r="C957" s="93"/>
      <c r="D957" s="93"/>
      <c r="E957" s="94"/>
      <c r="F957" s="94"/>
      <c r="G957" s="94"/>
      <c r="H957" s="94"/>
      <c r="I957" s="94"/>
      <c r="J957" s="94"/>
      <c r="K957" s="94"/>
    </row>
    <row r="958" spans="2:11">
      <c r="B958" s="93"/>
      <c r="C958" s="93"/>
      <c r="D958" s="93"/>
      <c r="E958" s="94"/>
      <c r="F958" s="94"/>
      <c r="G958" s="94"/>
      <c r="H958" s="94"/>
      <c r="I958" s="94"/>
      <c r="J958" s="94"/>
      <c r="K958" s="94"/>
    </row>
    <row r="959" spans="2:11">
      <c r="B959" s="93"/>
      <c r="C959" s="93"/>
      <c r="D959" s="93"/>
      <c r="E959" s="94"/>
      <c r="F959" s="94"/>
      <c r="G959" s="94"/>
      <c r="H959" s="94"/>
      <c r="I959" s="94"/>
      <c r="J959" s="94"/>
      <c r="K959" s="94"/>
    </row>
    <row r="960" spans="2:11">
      <c r="B960" s="93"/>
      <c r="C960" s="93"/>
      <c r="D960" s="93"/>
      <c r="E960" s="94"/>
      <c r="F960" s="94"/>
      <c r="G960" s="94"/>
      <c r="H960" s="94"/>
      <c r="I960" s="94"/>
      <c r="J960" s="94"/>
      <c r="K960" s="94"/>
    </row>
    <row r="961" spans="2:11">
      <c r="B961" s="93"/>
      <c r="C961" s="93"/>
      <c r="D961" s="93"/>
      <c r="E961" s="94"/>
      <c r="F961" s="94"/>
      <c r="G961" s="94"/>
      <c r="H961" s="94"/>
      <c r="I961" s="94"/>
      <c r="J961" s="94"/>
      <c r="K961" s="94"/>
    </row>
    <row r="962" spans="2:11">
      <c r="B962" s="93"/>
      <c r="C962" s="93"/>
      <c r="D962" s="93"/>
      <c r="E962" s="94"/>
      <c r="F962" s="94"/>
      <c r="G962" s="94"/>
      <c r="H962" s="94"/>
      <c r="I962" s="94"/>
      <c r="J962" s="94"/>
      <c r="K962" s="94"/>
    </row>
    <row r="963" spans="2:11">
      <c r="B963" s="93"/>
      <c r="C963" s="93"/>
      <c r="D963" s="93"/>
      <c r="E963" s="94"/>
      <c r="F963" s="94"/>
      <c r="G963" s="94"/>
      <c r="H963" s="94"/>
      <c r="I963" s="94"/>
      <c r="J963" s="94"/>
      <c r="K963" s="94"/>
    </row>
    <row r="964" spans="2:11">
      <c r="B964" s="93"/>
      <c r="C964" s="93"/>
      <c r="D964" s="93"/>
      <c r="E964" s="94"/>
      <c r="F964" s="94"/>
      <c r="G964" s="94"/>
      <c r="H964" s="94"/>
      <c r="I964" s="94"/>
      <c r="J964" s="94"/>
      <c r="K964" s="94"/>
    </row>
    <row r="965" spans="2:11">
      <c r="B965" s="93"/>
      <c r="C965" s="93"/>
      <c r="D965" s="93"/>
      <c r="E965" s="94"/>
      <c r="F965" s="94"/>
      <c r="G965" s="94"/>
      <c r="H965" s="94"/>
      <c r="I965" s="94"/>
      <c r="J965" s="94"/>
      <c r="K965" s="94"/>
    </row>
    <row r="966" spans="2:11">
      <c r="B966" s="93"/>
      <c r="C966" s="93"/>
      <c r="D966" s="93"/>
      <c r="E966" s="94"/>
      <c r="F966" s="94"/>
      <c r="G966" s="94"/>
      <c r="H966" s="94"/>
      <c r="I966" s="94"/>
      <c r="J966" s="94"/>
      <c r="K966" s="94"/>
    </row>
    <row r="967" spans="2:11">
      <c r="B967" s="93"/>
      <c r="C967" s="93"/>
      <c r="D967" s="93"/>
      <c r="E967" s="94"/>
      <c r="F967" s="94"/>
      <c r="G967" s="94"/>
      <c r="H967" s="94"/>
      <c r="I967" s="94"/>
      <c r="J967" s="94"/>
      <c r="K967" s="94"/>
    </row>
    <row r="968" spans="2:11">
      <c r="B968" s="93"/>
      <c r="C968" s="93"/>
      <c r="D968" s="93"/>
      <c r="E968" s="94"/>
      <c r="F968" s="94"/>
      <c r="G968" s="94"/>
      <c r="H968" s="94"/>
      <c r="I968" s="94"/>
      <c r="J968" s="94"/>
      <c r="K968" s="94"/>
    </row>
    <row r="969" spans="2:11">
      <c r="B969" s="93"/>
      <c r="C969" s="93"/>
      <c r="D969" s="93"/>
      <c r="E969" s="94"/>
      <c r="F969" s="94"/>
      <c r="G969" s="94"/>
      <c r="H969" s="94"/>
      <c r="I969" s="94"/>
      <c r="J969" s="94"/>
      <c r="K969" s="94"/>
    </row>
    <row r="970" spans="2:11">
      <c r="B970" s="93"/>
      <c r="C970" s="93"/>
      <c r="D970" s="93"/>
      <c r="E970" s="94"/>
      <c r="F970" s="94"/>
      <c r="G970" s="94"/>
      <c r="H970" s="94"/>
      <c r="I970" s="94"/>
      <c r="J970" s="94"/>
      <c r="K970" s="94"/>
    </row>
    <row r="971" spans="2:11">
      <c r="B971" s="93"/>
      <c r="C971" s="93"/>
      <c r="D971" s="93"/>
      <c r="E971" s="94"/>
      <c r="F971" s="94"/>
      <c r="G971" s="94"/>
      <c r="H971" s="94"/>
      <c r="I971" s="94"/>
      <c r="J971" s="94"/>
      <c r="K971" s="94"/>
    </row>
    <row r="972" spans="2:11">
      <c r="B972" s="93"/>
      <c r="C972" s="93"/>
      <c r="D972" s="93"/>
      <c r="E972" s="94"/>
      <c r="F972" s="94"/>
      <c r="G972" s="94"/>
      <c r="H972" s="94"/>
      <c r="I972" s="94"/>
      <c r="J972" s="94"/>
      <c r="K972" s="94"/>
    </row>
    <row r="973" spans="2:11">
      <c r="B973" s="93"/>
      <c r="C973" s="93"/>
      <c r="D973" s="93"/>
      <c r="E973" s="94"/>
      <c r="F973" s="94"/>
      <c r="G973" s="94"/>
      <c r="H973" s="94"/>
      <c r="I973" s="94"/>
      <c r="J973" s="94"/>
      <c r="K973" s="94"/>
    </row>
    <row r="974" spans="2:11">
      <c r="B974" s="93"/>
      <c r="C974" s="93"/>
      <c r="D974" s="93"/>
      <c r="E974" s="94"/>
      <c r="F974" s="94"/>
      <c r="G974" s="94"/>
      <c r="H974" s="94"/>
      <c r="I974" s="94"/>
      <c r="J974" s="94"/>
      <c r="K974" s="94"/>
    </row>
    <row r="975" spans="2:11">
      <c r="B975" s="93"/>
      <c r="C975" s="93"/>
      <c r="D975" s="93"/>
      <c r="E975" s="94"/>
      <c r="F975" s="94"/>
      <c r="G975" s="94"/>
      <c r="H975" s="94"/>
      <c r="I975" s="94"/>
      <c r="J975" s="94"/>
      <c r="K975" s="94"/>
    </row>
    <row r="976" spans="2:11">
      <c r="B976" s="93"/>
      <c r="C976" s="93"/>
      <c r="D976" s="93"/>
      <c r="E976" s="94"/>
      <c r="F976" s="94"/>
      <c r="G976" s="94"/>
      <c r="H976" s="94"/>
      <c r="I976" s="94"/>
      <c r="J976" s="94"/>
      <c r="K976" s="94"/>
    </row>
    <row r="977" spans="2:11">
      <c r="B977" s="93"/>
      <c r="C977" s="93"/>
      <c r="D977" s="93"/>
      <c r="E977" s="94"/>
      <c r="F977" s="94"/>
      <c r="G977" s="94"/>
      <c r="H977" s="94"/>
      <c r="I977" s="94"/>
      <c r="J977" s="94"/>
      <c r="K977" s="94"/>
    </row>
    <row r="978" spans="2:11">
      <c r="B978" s="93"/>
      <c r="C978" s="93"/>
      <c r="D978" s="93"/>
      <c r="E978" s="94"/>
      <c r="F978" s="94"/>
      <c r="G978" s="94"/>
      <c r="H978" s="94"/>
      <c r="I978" s="94"/>
      <c r="J978" s="94"/>
      <c r="K978" s="94"/>
    </row>
    <row r="979" spans="2:11">
      <c r="B979" s="93"/>
      <c r="C979" s="93"/>
      <c r="D979" s="93"/>
      <c r="E979" s="94"/>
      <c r="F979" s="94"/>
      <c r="G979" s="94"/>
      <c r="H979" s="94"/>
      <c r="I979" s="94"/>
      <c r="J979" s="94"/>
      <c r="K979" s="94"/>
    </row>
    <row r="980" spans="2:11">
      <c r="B980" s="93"/>
      <c r="C980" s="93"/>
      <c r="D980" s="93"/>
      <c r="E980" s="94"/>
      <c r="F980" s="94"/>
      <c r="G980" s="94"/>
      <c r="H980" s="94"/>
      <c r="I980" s="94"/>
      <c r="J980" s="94"/>
      <c r="K980" s="94"/>
    </row>
    <row r="981" spans="2:11">
      <c r="B981" s="93"/>
      <c r="C981" s="93"/>
      <c r="D981" s="93"/>
      <c r="E981" s="94"/>
      <c r="F981" s="94"/>
      <c r="G981" s="94"/>
      <c r="H981" s="94"/>
      <c r="I981" s="94"/>
      <c r="J981" s="94"/>
      <c r="K981" s="94"/>
    </row>
    <row r="982" spans="2:11">
      <c r="B982" s="93"/>
      <c r="C982" s="93"/>
      <c r="D982" s="93"/>
      <c r="E982" s="94"/>
      <c r="F982" s="94"/>
      <c r="G982" s="94"/>
      <c r="H982" s="94"/>
      <c r="I982" s="94"/>
      <c r="J982" s="94"/>
      <c r="K982" s="94"/>
    </row>
    <row r="983" spans="2:11">
      <c r="B983" s="93"/>
      <c r="C983" s="93"/>
      <c r="D983" s="93"/>
      <c r="E983" s="94"/>
      <c r="F983" s="94"/>
      <c r="G983" s="94"/>
      <c r="H983" s="94"/>
      <c r="I983" s="94"/>
      <c r="J983" s="94"/>
      <c r="K983" s="94"/>
    </row>
    <row r="984" spans="2:11">
      <c r="B984" s="93"/>
      <c r="C984" s="93"/>
      <c r="D984" s="93"/>
      <c r="E984" s="94"/>
      <c r="F984" s="94"/>
      <c r="G984" s="94"/>
      <c r="H984" s="94"/>
      <c r="I984" s="94"/>
      <c r="J984" s="94"/>
      <c r="K984" s="94"/>
    </row>
    <row r="985" spans="2:11">
      <c r="B985" s="93"/>
      <c r="C985" s="93"/>
      <c r="D985" s="93"/>
      <c r="E985" s="94"/>
      <c r="F985" s="94"/>
      <c r="G985" s="94"/>
      <c r="H985" s="94"/>
      <c r="I985" s="94"/>
      <c r="J985" s="94"/>
      <c r="K985" s="94"/>
    </row>
    <row r="986" spans="2:11">
      <c r="B986" s="93"/>
      <c r="C986" s="93"/>
      <c r="D986" s="93"/>
      <c r="E986" s="94"/>
      <c r="F986" s="94"/>
      <c r="G986" s="94"/>
      <c r="H986" s="94"/>
      <c r="I986" s="94"/>
      <c r="J986" s="94"/>
      <c r="K986" s="94"/>
    </row>
    <row r="987" spans="2:11">
      <c r="B987" s="93"/>
      <c r="C987" s="93"/>
      <c r="D987" s="93"/>
      <c r="E987" s="94"/>
      <c r="F987" s="94"/>
      <c r="G987" s="94"/>
      <c r="H987" s="94"/>
      <c r="I987" s="94"/>
      <c r="J987" s="94"/>
      <c r="K987" s="94"/>
    </row>
    <row r="988" spans="2:11">
      <c r="B988" s="93"/>
      <c r="C988" s="93"/>
      <c r="D988" s="93"/>
      <c r="E988" s="94"/>
      <c r="F988" s="94"/>
      <c r="G988" s="94"/>
      <c r="H988" s="94"/>
      <c r="I988" s="94"/>
      <c r="J988" s="94"/>
      <c r="K988" s="94"/>
    </row>
    <row r="989" spans="2:11">
      <c r="B989" s="93"/>
      <c r="C989" s="93"/>
      <c r="D989" s="93"/>
      <c r="E989" s="94"/>
      <c r="F989" s="94"/>
      <c r="G989" s="94"/>
      <c r="H989" s="94"/>
      <c r="I989" s="94"/>
      <c r="J989" s="94"/>
      <c r="K989" s="94"/>
    </row>
    <row r="990" spans="2:11">
      <c r="B990" s="93"/>
      <c r="C990" s="93"/>
      <c r="D990" s="93"/>
      <c r="E990" s="94"/>
      <c r="F990" s="94"/>
      <c r="G990" s="94"/>
      <c r="H990" s="94"/>
      <c r="I990" s="94"/>
      <c r="J990" s="94"/>
      <c r="K990" s="94"/>
    </row>
    <row r="991" spans="2:11">
      <c r="B991" s="93"/>
      <c r="C991" s="93"/>
      <c r="D991" s="93"/>
      <c r="E991" s="94"/>
      <c r="F991" s="94"/>
      <c r="G991" s="94"/>
      <c r="H991" s="94"/>
      <c r="I991" s="94"/>
      <c r="J991" s="94"/>
      <c r="K991" s="94"/>
    </row>
    <row r="992" spans="2:11">
      <c r="B992" s="93"/>
      <c r="C992" s="93"/>
      <c r="D992" s="93"/>
      <c r="E992" s="94"/>
      <c r="F992" s="94"/>
      <c r="G992" s="94"/>
      <c r="H992" s="94"/>
      <c r="I992" s="94"/>
      <c r="J992" s="94"/>
      <c r="K992" s="94"/>
    </row>
    <row r="993" spans="2:11">
      <c r="B993" s="93"/>
      <c r="C993" s="93"/>
      <c r="D993" s="93"/>
      <c r="E993" s="94"/>
      <c r="F993" s="94"/>
      <c r="G993" s="94"/>
      <c r="H993" s="94"/>
      <c r="I993" s="94"/>
      <c r="J993" s="94"/>
      <c r="K993" s="94"/>
    </row>
    <row r="994" spans="2:11">
      <c r="B994" s="93"/>
      <c r="C994" s="93"/>
      <c r="D994" s="93"/>
      <c r="E994" s="94"/>
      <c r="F994" s="94"/>
      <c r="G994" s="94"/>
      <c r="H994" s="94"/>
      <c r="I994" s="94"/>
      <c r="J994" s="94"/>
      <c r="K994" s="94"/>
    </row>
    <row r="995" spans="2:11">
      <c r="B995" s="93"/>
      <c r="C995" s="93"/>
      <c r="D995" s="93"/>
      <c r="E995" s="94"/>
      <c r="F995" s="94"/>
      <c r="G995" s="94"/>
      <c r="H995" s="94"/>
      <c r="I995" s="94"/>
      <c r="J995" s="94"/>
      <c r="K995" s="94"/>
    </row>
    <row r="996" spans="2:11">
      <c r="B996" s="93"/>
      <c r="C996" s="93"/>
      <c r="D996" s="93"/>
      <c r="E996" s="94"/>
      <c r="F996" s="94"/>
      <c r="G996" s="94"/>
      <c r="H996" s="94"/>
      <c r="I996" s="94"/>
      <c r="J996" s="94"/>
      <c r="K996" s="94"/>
    </row>
    <row r="997" spans="2:11">
      <c r="B997" s="93"/>
      <c r="C997" s="93"/>
      <c r="D997" s="93"/>
      <c r="E997" s="94"/>
      <c r="F997" s="94"/>
      <c r="G997" s="94"/>
      <c r="H997" s="94"/>
      <c r="I997" s="94"/>
      <c r="J997" s="94"/>
      <c r="K997" s="94"/>
    </row>
    <row r="998" spans="2:11">
      <c r="B998" s="93"/>
      <c r="C998" s="93"/>
      <c r="D998" s="93"/>
      <c r="E998" s="94"/>
      <c r="F998" s="94"/>
      <c r="G998" s="94"/>
      <c r="H998" s="94"/>
      <c r="I998" s="94"/>
      <c r="J998" s="94"/>
      <c r="K998" s="94"/>
    </row>
    <row r="999" spans="2:11">
      <c r="B999" s="93"/>
      <c r="C999" s="93"/>
      <c r="D999" s="93"/>
      <c r="E999" s="94"/>
      <c r="F999" s="94"/>
      <c r="G999" s="94"/>
      <c r="H999" s="94"/>
      <c r="I999" s="94"/>
      <c r="J999" s="94"/>
      <c r="K999" s="94"/>
    </row>
    <row r="1000" spans="2:11">
      <c r="B1000" s="93"/>
      <c r="C1000" s="93"/>
      <c r="D1000" s="93"/>
      <c r="E1000" s="94"/>
      <c r="F1000" s="94"/>
      <c r="G1000" s="94"/>
      <c r="H1000" s="94"/>
      <c r="I1000" s="94"/>
      <c r="J1000" s="94"/>
      <c r="K1000" s="94"/>
    </row>
    <row r="1001" spans="2:11">
      <c r="B1001" s="93"/>
      <c r="C1001" s="93"/>
      <c r="D1001" s="93"/>
      <c r="E1001" s="94"/>
      <c r="F1001" s="94"/>
      <c r="G1001" s="94"/>
      <c r="H1001" s="94"/>
      <c r="I1001" s="94"/>
      <c r="J1001" s="94"/>
      <c r="K1001" s="94"/>
    </row>
    <row r="1002" spans="2:11">
      <c r="B1002" s="93"/>
      <c r="C1002" s="93"/>
      <c r="D1002" s="93"/>
      <c r="E1002" s="94"/>
      <c r="F1002" s="94"/>
      <c r="G1002" s="94"/>
      <c r="H1002" s="94"/>
      <c r="I1002" s="94"/>
      <c r="J1002" s="94"/>
      <c r="K1002" s="94"/>
    </row>
    <row r="1003" spans="2:11">
      <c r="B1003" s="93"/>
      <c r="C1003" s="93"/>
      <c r="D1003" s="93"/>
      <c r="E1003" s="94"/>
      <c r="F1003" s="94"/>
      <c r="G1003" s="94"/>
      <c r="H1003" s="94"/>
      <c r="I1003" s="94"/>
      <c r="J1003" s="94"/>
      <c r="K1003" s="94"/>
    </row>
    <row r="1004" spans="2:11">
      <c r="B1004" s="93"/>
      <c r="C1004" s="93"/>
      <c r="D1004" s="93"/>
      <c r="E1004" s="94"/>
      <c r="F1004" s="94"/>
      <c r="G1004" s="94"/>
      <c r="H1004" s="94"/>
      <c r="I1004" s="94"/>
      <c r="J1004" s="94"/>
      <c r="K1004" s="94"/>
    </row>
    <row r="1005" spans="2:11">
      <c r="B1005" s="93"/>
      <c r="C1005" s="93"/>
      <c r="D1005" s="93"/>
      <c r="E1005" s="94"/>
      <c r="F1005" s="94"/>
      <c r="G1005" s="94"/>
      <c r="H1005" s="94"/>
      <c r="I1005" s="94"/>
      <c r="J1005" s="94"/>
      <c r="K1005" s="94"/>
    </row>
    <row r="1006" spans="2:11">
      <c r="B1006" s="93"/>
      <c r="C1006" s="93"/>
      <c r="D1006" s="93"/>
      <c r="E1006" s="94"/>
      <c r="F1006" s="94"/>
      <c r="G1006" s="94"/>
      <c r="H1006" s="94"/>
      <c r="I1006" s="94"/>
      <c r="J1006" s="94"/>
      <c r="K1006" s="94"/>
    </row>
    <row r="1007" spans="2:11">
      <c r="B1007" s="93"/>
      <c r="C1007" s="93"/>
      <c r="D1007" s="93"/>
      <c r="E1007" s="94"/>
      <c r="F1007" s="94"/>
      <c r="G1007" s="94"/>
      <c r="H1007" s="94"/>
      <c r="I1007" s="94"/>
      <c r="J1007" s="94"/>
      <c r="K1007" s="94"/>
    </row>
    <row r="1008" spans="2:11">
      <c r="B1008" s="93"/>
      <c r="C1008" s="93"/>
      <c r="D1008" s="93"/>
      <c r="E1008" s="94"/>
      <c r="F1008" s="94"/>
      <c r="G1008" s="94"/>
      <c r="H1008" s="94"/>
      <c r="I1008" s="94"/>
      <c r="J1008" s="94"/>
      <c r="K1008" s="94"/>
    </row>
    <row r="1009" spans="2:11">
      <c r="B1009" s="93"/>
      <c r="C1009" s="93"/>
      <c r="D1009" s="93"/>
      <c r="E1009" s="94"/>
      <c r="F1009" s="94"/>
      <c r="G1009" s="94"/>
      <c r="H1009" s="94"/>
      <c r="I1009" s="94"/>
      <c r="J1009" s="94"/>
      <c r="K1009" s="94"/>
    </row>
    <row r="1010" spans="2:11">
      <c r="B1010" s="93"/>
      <c r="C1010" s="93"/>
      <c r="D1010" s="93"/>
      <c r="E1010" s="94"/>
      <c r="F1010" s="94"/>
      <c r="G1010" s="94"/>
      <c r="H1010" s="94"/>
      <c r="I1010" s="94"/>
      <c r="J1010" s="94"/>
      <c r="K1010" s="94"/>
    </row>
    <row r="1011" spans="2:11">
      <c r="B1011" s="93"/>
      <c r="C1011" s="93"/>
      <c r="D1011" s="93"/>
      <c r="E1011" s="94"/>
      <c r="F1011" s="94"/>
      <c r="G1011" s="94"/>
      <c r="H1011" s="94"/>
      <c r="I1011" s="94"/>
      <c r="J1011" s="94"/>
      <c r="K1011" s="94"/>
    </row>
    <row r="1012" spans="2:11">
      <c r="B1012" s="93"/>
      <c r="C1012" s="93"/>
      <c r="D1012" s="93"/>
      <c r="E1012" s="94"/>
      <c r="F1012" s="94"/>
      <c r="G1012" s="94"/>
      <c r="H1012" s="94"/>
      <c r="I1012" s="94"/>
      <c r="J1012" s="94"/>
      <c r="K1012" s="94"/>
    </row>
    <row r="1013" spans="2:11">
      <c r="B1013" s="93"/>
      <c r="C1013" s="93"/>
      <c r="D1013" s="93"/>
      <c r="E1013" s="94"/>
      <c r="F1013" s="94"/>
      <c r="G1013" s="94"/>
      <c r="H1013" s="94"/>
      <c r="I1013" s="94"/>
      <c r="J1013" s="94"/>
      <c r="K1013" s="94"/>
    </row>
    <row r="1014" spans="2:11">
      <c r="B1014" s="93"/>
      <c r="C1014" s="93"/>
      <c r="D1014" s="93"/>
      <c r="E1014" s="94"/>
      <c r="F1014" s="94"/>
      <c r="G1014" s="94"/>
      <c r="H1014" s="94"/>
      <c r="I1014" s="94"/>
      <c r="J1014" s="94"/>
      <c r="K1014" s="94"/>
    </row>
    <row r="1015" spans="2:11">
      <c r="B1015" s="93"/>
      <c r="C1015" s="93"/>
      <c r="D1015" s="93"/>
      <c r="E1015" s="94"/>
      <c r="F1015" s="94"/>
      <c r="G1015" s="94"/>
      <c r="H1015" s="94"/>
      <c r="I1015" s="94"/>
      <c r="J1015" s="94"/>
      <c r="K1015" s="94"/>
    </row>
    <row r="1016" spans="2:11">
      <c r="B1016" s="93"/>
      <c r="C1016" s="93"/>
      <c r="D1016" s="93"/>
      <c r="E1016" s="94"/>
      <c r="F1016" s="94"/>
      <c r="G1016" s="94"/>
      <c r="H1016" s="94"/>
      <c r="I1016" s="94"/>
      <c r="J1016" s="94"/>
      <c r="K1016" s="94"/>
    </row>
    <row r="1017" spans="2:11">
      <c r="B1017" s="93"/>
      <c r="C1017" s="93"/>
      <c r="D1017" s="93"/>
      <c r="E1017" s="94"/>
      <c r="F1017" s="94"/>
      <c r="G1017" s="94"/>
      <c r="H1017" s="94"/>
      <c r="I1017" s="94"/>
      <c r="J1017" s="94"/>
      <c r="K1017" s="94"/>
    </row>
    <row r="1018" spans="2:11">
      <c r="B1018" s="93"/>
      <c r="C1018" s="93"/>
      <c r="D1018" s="93"/>
      <c r="E1018" s="94"/>
      <c r="F1018" s="94"/>
      <c r="G1018" s="94"/>
      <c r="H1018" s="94"/>
      <c r="I1018" s="94"/>
      <c r="J1018" s="94"/>
      <c r="K1018" s="94"/>
    </row>
    <row r="1019" spans="2:11">
      <c r="B1019" s="93"/>
      <c r="C1019" s="93"/>
      <c r="D1019" s="93"/>
      <c r="E1019" s="94"/>
      <c r="F1019" s="94"/>
      <c r="G1019" s="94"/>
      <c r="H1019" s="94"/>
      <c r="I1019" s="94"/>
      <c r="J1019" s="94"/>
      <c r="K1019" s="94"/>
    </row>
    <row r="1020" spans="2:11">
      <c r="B1020" s="93"/>
      <c r="C1020" s="93"/>
      <c r="D1020" s="93"/>
      <c r="E1020" s="94"/>
      <c r="F1020" s="94"/>
      <c r="G1020" s="94"/>
      <c r="H1020" s="94"/>
      <c r="I1020" s="94"/>
      <c r="J1020" s="94"/>
      <c r="K1020" s="94"/>
    </row>
    <row r="1021" spans="2:11">
      <c r="B1021" s="93"/>
      <c r="C1021" s="93"/>
      <c r="D1021" s="93"/>
      <c r="E1021" s="94"/>
      <c r="F1021" s="94"/>
      <c r="G1021" s="94"/>
      <c r="H1021" s="94"/>
      <c r="I1021" s="94"/>
      <c r="J1021" s="94"/>
      <c r="K1021" s="94"/>
    </row>
    <row r="1022" spans="2:11">
      <c r="B1022" s="93"/>
      <c r="C1022" s="93"/>
      <c r="D1022" s="93"/>
      <c r="E1022" s="94"/>
      <c r="F1022" s="94"/>
      <c r="G1022" s="94"/>
      <c r="H1022" s="94"/>
      <c r="I1022" s="94"/>
      <c r="J1022" s="94"/>
      <c r="K1022" s="94"/>
    </row>
    <row r="1023" spans="2:11">
      <c r="B1023" s="93"/>
      <c r="C1023" s="93"/>
      <c r="D1023" s="93"/>
      <c r="E1023" s="94"/>
      <c r="F1023" s="94"/>
      <c r="G1023" s="94"/>
      <c r="H1023" s="94"/>
      <c r="I1023" s="94"/>
      <c r="J1023" s="94"/>
      <c r="K1023" s="94"/>
    </row>
    <row r="1024" spans="2:11">
      <c r="B1024" s="93"/>
      <c r="C1024" s="93"/>
      <c r="D1024" s="93"/>
      <c r="E1024" s="94"/>
      <c r="F1024" s="94"/>
      <c r="G1024" s="94"/>
      <c r="H1024" s="94"/>
      <c r="I1024" s="94"/>
      <c r="J1024" s="94"/>
      <c r="K1024" s="94"/>
    </row>
    <row r="1025" spans="2:11">
      <c r="B1025" s="93"/>
      <c r="C1025" s="93"/>
      <c r="D1025" s="93"/>
      <c r="E1025" s="94"/>
      <c r="F1025" s="94"/>
      <c r="G1025" s="94"/>
      <c r="H1025" s="94"/>
      <c r="I1025" s="94"/>
      <c r="J1025" s="94"/>
      <c r="K1025" s="94"/>
    </row>
    <row r="1026" spans="2:11">
      <c r="B1026" s="93"/>
      <c r="C1026" s="93"/>
      <c r="D1026" s="93"/>
      <c r="E1026" s="94"/>
      <c r="F1026" s="94"/>
      <c r="G1026" s="94"/>
      <c r="H1026" s="94"/>
      <c r="I1026" s="94"/>
      <c r="J1026" s="94"/>
      <c r="K1026" s="94"/>
    </row>
    <row r="1027" spans="2:11">
      <c r="B1027" s="93"/>
      <c r="C1027" s="93"/>
      <c r="D1027" s="93"/>
      <c r="E1027" s="94"/>
      <c r="F1027" s="94"/>
      <c r="G1027" s="94"/>
      <c r="H1027" s="94"/>
      <c r="I1027" s="94"/>
      <c r="J1027" s="94"/>
      <c r="K1027" s="94"/>
    </row>
    <row r="1028" spans="2:11">
      <c r="B1028" s="93"/>
      <c r="C1028" s="93"/>
      <c r="D1028" s="93"/>
      <c r="E1028" s="94"/>
      <c r="F1028" s="94"/>
      <c r="G1028" s="94"/>
      <c r="H1028" s="94"/>
      <c r="I1028" s="94"/>
      <c r="J1028" s="94"/>
      <c r="K1028" s="94"/>
    </row>
    <row r="1029" spans="2:11">
      <c r="B1029" s="93"/>
      <c r="C1029" s="93"/>
      <c r="D1029" s="93"/>
      <c r="E1029" s="94"/>
      <c r="F1029" s="94"/>
      <c r="G1029" s="94"/>
      <c r="H1029" s="94"/>
      <c r="I1029" s="94"/>
      <c r="J1029" s="94"/>
      <c r="K1029" s="94"/>
    </row>
    <row r="1030" spans="2:11">
      <c r="B1030" s="93"/>
      <c r="C1030" s="93"/>
      <c r="D1030" s="93"/>
      <c r="E1030" s="94"/>
      <c r="F1030" s="94"/>
      <c r="G1030" s="94"/>
      <c r="H1030" s="94"/>
      <c r="I1030" s="94"/>
      <c r="J1030" s="94"/>
      <c r="K1030" s="94"/>
    </row>
    <row r="1031" spans="2:11">
      <c r="B1031" s="93"/>
      <c r="C1031" s="93"/>
      <c r="D1031" s="93"/>
      <c r="E1031" s="94"/>
      <c r="F1031" s="94"/>
      <c r="G1031" s="94"/>
      <c r="H1031" s="94"/>
      <c r="I1031" s="94"/>
      <c r="J1031" s="94"/>
      <c r="K1031" s="94"/>
    </row>
    <row r="1032" spans="2:11">
      <c r="B1032" s="93"/>
      <c r="C1032" s="93"/>
      <c r="D1032" s="93"/>
      <c r="E1032" s="94"/>
      <c r="F1032" s="94"/>
      <c r="G1032" s="94"/>
      <c r="H1032" s="94"/>
      <c r="I1032" s="94"/>
      <c r="J1032" s="94"/>
      <c r="K1032" s="94"/>
    </row>
    <row r="1033" spans="2:11">
      <c r="B1033" s="93"/>
      <c r="C1033" s="93"/>
      <c r="D1033" s="93"/>
      <c r="E1033" s="94"/>
      <c r="F1033" s="94"/>
      <c r="G1033" s="94"/>
      <c r="H1033" s="94"/>
      <c r="I1033" s="94"/>
      <c r="J1033" s="94"/>
      <c r="K1033" s="94"/>
    </row>
    <row r="1034" spans="2:11">
      <c r="B1034" s="93"/>
      <c r="C1034" s="93"/>
      <c r="D1034" s="93"/>
      <c r="E1034" s="94"/>
      <c r="F1034" s="94"/>
      <c r="G1034" s="94"/>
      <c r="H1034" s="94"/>
      <c r="I1034" s="94"/>
      <c r="J1034" s="94"/>
      <c r="K1034" s="94"/>
    </row>
    <row r="1035" spans="2:11">
      <c r="B1035" s="93"/>
      <c r="C1035" s="93"/>
      <c r="D1035" s="93"/>
      <c r="E1035" s="94"/>
      <c r="F1035" s="94"/>
      <c r="G1035" s="94"/>
      <c r="H1035" s="94"/>
      <c r="I1035" s="94"/>
      <c r="J1035" s="94"/>
      <c r="K1035" s="94"/>
    </row>
    <row r="1036" spans="2:11">
      <c r="B1036" s="93"/>
      <c r="C1036" s="93"/>
      <c r="D1036" s="93"/>
      <c r="E1036" s="94"/>
      <c r="F1036" s="94"/>
      <c r="G1036" s="94"/>
      <c r="H1036" s="94"/>
      <c r="I1036" s="94"/>
      <c r="J1036" s="94"/>
      <c r="K1036" s="94"/>
    </row>
    <row r="1037" spans="2:11">
      <c r="B1037" s="93"/>
      <c r="C1037" s="93"/>
      <c r="D1037" s="93"/>
      <c r="E1037" s="94"/>
      <c r="F1037" s="94"/>
      <c r="G1037" s="94"/>
      <c r="H1037" s="94"/>
      <c r="I1037" s="94"/>
      <c r="J1037" s="94"/>
      <c r="K1037" s="94"/>
    </row>
    <row r="1038" spans="2:11">
      <c r="B1038" s="93"/>
      <c r="C1038" s="93"/>
      <c r="D1038" s="93"/>
      <c r="E1038" s="94"/>
      <c r="F1038" s="94"/>
      <c r="G1038" s="94"/>
      <c r="H1038" s="94"/>
      <c r="I1038" s="94"/>
      <c r="J1038" s="94"/>
      <c r="K1038" s="94"/>
    </row>
    <row r="1039" spans="2:11">
      <c r="B1039" s="93"/>
      <c r="C1039" s="93"/>
      <c r="D1039" s="93"/>
      <c r="E1039" s="94"/>
      <c r="F1039" s="94"/>
      <c r="G1039" s="94"/>
      <c r="H1039" s="94"/>
      <c r="I1039" s="94"/>
      <c r="J1039" s="94"/>
      <c r="K1039" s="94"/>
    </row>
    <row r="1040" spans="2:11">
      <c r="B1040" s="93"/>
      <c r="C1040" s="93"/>
      <c r="D1040" s="93"/>
      <c r="E1040" s="94"/>
      <c r="F1040" s="94"/>
      <c r="G1040" s="94"/>
      <c r="H1040" s="94"/>
      <c r="I1040" s="94"/>
      <c r="J1040" s="94"/>
      <c r="K1040" s="94"/>
    </row>
    <row r="1041" spans="2:11">
      <c r="B1041" s="93"/>
      <c r="C1041" s="93"/>
      <c r="D1041" s="93"/>
      <c r="E1041" s="94"/>
      <c r="F1041" s="94"/>
      <c r="G1041" s="94"/>
      <c r="H1041" s="94"/>
      <c r="I1041" s="94"/>
      <c r="J1041" s="94"/>
      <c r="K1041" s="94"/>
    </row>
    <row r="1042" spans="2:11">
      <c r="B1042" s="93"/>
      <c r="C1042" s="93"/>
      <c r="D1042" s="93"/>
      <c r="E1042" s="94"/>
      <c r="F1042" s="94"/>
      <c r="G1042" s="94"/>
      <c r="H1042" s="94"/>
      <c r="I1042" s="94"/>
      <c r="J1042" s="94"/>
      <c r="K1042" s="94"/>
    </row>
    <row r="1043" spans="2:11">
      <c r="B1043" s="93"/>
      <c r="C1043" s="93"/>
      <c r="D1043" s="93"/>
      <c r="E1043" s="94"/>
      <c r="F1043" s="94"/>
      <c r="G1043" s="94"/>
      <c r="H1043" s="94"/>
      <c r="I1043" s="94"/>
      <c r="J1043" s="94"/>
      <c r="K1043" s="94"/>
    </row>
    <row r="1044" spans="2:11">
      <c r="B1044" s="93"/>
      <c r="C1044" s="93"/>
      <c r="D1044" s="93"/>
      <c r="E1044" s="94"/>
      <c r="F1044" s="94"/>
      <c r="G1044" s="94"/>
      <c r="H1044" s="94"/>
      <c r="I1044" s="94"/>
      <c r="J1044" s="94"/>
      <c r="K1044" s="94"/>
    </row>
    <row r="1045" spans="2:11">
      <c r="B1045" s="93"/>
      <c r="C1045" s="93"/>
      <c r="D1045" s="93"/>
      <c r="E1045" s="94"/>
      <c r="F1045" s="94"/>
      <c r="G1045" s="94"/>
      <c r="H1045" s="94"/>
      <c r="I1045" s="94"/>
      <c r="J1045" s="94"/>
      <c r="K1045" s="94"/>
    </row>
    <row r="1046" spans="2:11">
      <c r="B1046" s="93"/>
      <c r="C1046" s="93"/>
      <c r="D1046" s="93"/>
      <c r="E1046" s="94"/>
      <c r="F1046" s="94"/>
      <c r="G1046" s="94"/>
      <c r="H1046" s="94"/>
      <c r="I1046" s="94"/>
      <c r="J1046" s="94"/>
      <c r="K1046" s="94"/>
    </row>
    <row r="1047" spans="2:11">
      <c r="B1047" s="93"/>
      <c r="C1047" s="93"/>
      <c r="D1047" s="93"/>
      <c r="E1047" s="94"/>
      <c r="F1047" s="94"/>
      <c r="G1047" s="94"/>
      <c r="H1047" s="94"/>
      <c r="I1047" s="94"/>
      <c r="J1047" s="94"/>
      <c r="K1047" s="94"/>
    </row>
    <row r="1048" spans="2:11">
      <c r="B1048" s="93"/>
      <c r="C1048" s="93"/>
      <c r="D1048" s="93"/>
      <c r="E1048" s="94"/>
      <c r="F1048" s="94"/>
      <c r="G1048" s="94"/>
      <c r="H1048" s="94"/>
      <c r="I1048" s="94"/>
      <c r="J1048" s="94"/>
      <c r="K1048" s="94"/>
    </row>
    <row r="1049" spans="2:11">
      <c r="B1049" s="93"/>
      <c r="C1049" s="93"/>
      <c r="D1049" s="93"/>
      <c r="E1049" s="94"/>
      <c r="F1049" s="94"/>
      <c r="G1049" s="94"/>
      <c r="H1049" s="94"/>
      <c r="I1049" s="94"/>
      <c r="J1049" s="94"/>
      <c r="K1049" s="94"/>
    </row>
    <row r="1050" spans="2:11">
      <c r="B1050" s="93"/>
      <c r="C1050" s="93"/>
      <c r="D1050" s="93"/>
      <c r="E1050" s="94"/>
      <c r="F1050" s="94"/>
      <c r="G1050" s="94"/>
      <c r="H1050" s="94"/>
      <c r="I1050" s="94"/>
      <c r="J1050" s="94"/>
      <c r="K1050" s="94"/>
    </row>
    <row r="1051" spans="2:11">
      <c r="B1051" s="93"/>
      <c r="C1051" s="93"/>
      <c r="D1051" s="93"/>
      <c r="E1051" s="94"/>
      <c r="F1051" s="94"/>
      <c r="G1051" s="94"/>
      <c r="H1051" s="94"/>
      <c r="I1051" s="94"/>
      <c r="J1051" s="94"/>
      <c r="K1051" s="94"/>
    </row>
    <row r="1052" spans="2:11">
      <c r="B1052" s="93"/>
      <c r="C1052" s="93"/>
      <c r="D1052" s="93"/>
      <c r="E1052" s="94"/>
      <c r="F1052" s="94"/>
      <c r="G1052" s="94"/>
      <c r="H1052" s="94"/>
      <c r="I1052" s="94"/>
      <c r="J1052" s="94"/>
      <c r="K1052" s="94"/>
    </row>
    <row r="1053" spans="2:11">
      <c r="B1053" s="93"/>
      <c r="C1053" s="93"/>
      <c r="D1053" s="93"/>
      <c r="E1053" s="94"/>
      <c r="F1053" s="94"/>
      <c r="G1053" s="94"/>
      <c r="H1053" s="94"/>
      <c r="I1053" s="94"/>
      <c r="J1053" s="94"/>
      <c r="K1053" s="94"/>
    </row>
    <row r="1054" spans="2:11">
      <c r="B1054" s="93"/>
      <c r="C1054" s="93"/>
      <c r="D1054" s="93"/>
      <c r="E1054" s="94"/>
      <c r="F1054" s="94"/>
      <c r="G1054" s="94"/>
      <c r="H1054" s="94"/>
      <c r="I1054" s="94"/>
      <c r="J1054" s="94"/>
      <c r="K1054" s="94"/>
    </row>
    <row r="1055" spans="2:11">
      <c r="B1055" s="93"/>
      <c r="C1055" s="93"/>
      <c r="D1055" s="93"/>
      <c r="E1055" s="94"/>
      <c r="F1055" s="94"/>
      <c r="G1055" s="94"/>
      <c r="H1055" s="94"/>
      <c r="I1055" s="94"/>
      <c r="J1055" s="94"/>
      <c r="K1055" s="94"/>
    </row>
    <row r="1056" spans="2:11">
      <c r="B1056" s="93"/>
      <c r="C1056" s="93"/>
      <c r="D1056" s="93"/>
      <c r="E1056" s="94"/>
      <c r="F1056" s="94"/>
      <c r="G1056" s="94"/>
      <c r="H1056" s="94"/>
      <c r="I1056" s="94"/>
      <c r="J1056" s="94"/>
      <c r="K1056" s="94"/>
    </row>
    <row r="1057" spans="2:11">
      <c r="B1057" s="93"/>
      <c r="C1057" s="93"/>
      <c r="D1057" s="93"/>
      <c r="E1057" s="94"/>
      <c r="F1057" s="94"/>
      <c r="G1057" s="94"/>
      <c r="H1057" s="94"/>
      <c r="I1057" s="94"/>
      <c r="J1057" s="94"/>
      <c r="K1057" s="94"/>
    </row>
    <row r="1058" spans="2:11">
      <c r="B1058" s="93"/>
      <c r="C1058" s="93"/>
      <c r="D1058" s="93"/>
      <c r="E1058" s="94"/>
      <c r="F1058" s="94"/>
      <c r="G1058" s="94"/>
      <c r="H1058" s="94"/>
      <c r="I1058" s="94"/>
      <c r="J1058" s="94"/>
      <c r="K1058" s="94"/>
    </row>
    <row r="1059" spans="2:11">
      <c r="B1059" s="93"/>
      <c r="C1059" s="93"/>
      <c r="D1059" s="93"/>
      <c r="E1059" s="94"/>
      <c r="F1059" s="94"/>
      <c r="G1059" s="94"/>
      <c r="H1059" s="94"/>
      <c r="I1059" s="94"/>
      <c r="J1059" s="94"/>
      <c r="K1059" s="94"/>
    </row>
    <row r="1060" spans="2:11">
      <c r="B1060" s="93"/>
      <c r="C1060" s="93"/>
      <c r="D1060" s="93"/>
      <c r="E1060" s="94"/>
      <c r="F1060" s="94"/>
      <c r="G1060" s="94"/>
      <c r="H1060" s="94"/>
      <c r="I1060" s="94"/>
      <c r="J1060" s="94"/>
      <c r="K1060" s="94"/>
    </row>
    <row r="1061" spans="2:11">
      <c r="B1061" s="93"/>
      <c r="C1061" s="93"/>
      <c r="D1061" s="93"/>
      <c r="E1061" s="94"/>
      <c r="F1061" s="94"/>
      <c r="G1061" s="94"/>
      <c r="H1061" s="94"/>
      <c r="I1061" s="94"/>
      <c r="J1061" s="94"/>
      <c r="K1061" s="94"/>
    </row>
    <row r="1062" spans="2:11">
      <c r="B1062" s="93"/>
      <c r="C1062" s="93"/>
      <c r="D1062" s="93"/>
      <c r="E1062" s="94"/>
      <c r="F1062" s="94"/>
      <c r="G1062" s="94"/>
      <c r="H1062" s="94"/>
      <c r="I1062" s="94"/>
      <c r="J1062" s="94"/>
      <c r="K1062" s="94"/>
    </row>
    <row r="1063" spans="2:11">
      <c r="B1063" s="93"/>
      <c r="C1063" s="93"/>
      <c r="D1063" s="93"/>
      <c r="E1063" s="94"/>
      <c r="F1063" s="94"/>
      <c r="G1063" s="94"/>
      <c r="H1063" s="94"/>
      <c r="I1063" s="94"/>
      <c r="J1063" s="94"/>
      <c r="K1063" s="94"/>
    </row>
    <row r="1064" spans="2:11">
      <c r="B1064" s="93"/>
      <c r="C1064" s="93"/>
      <c r="D1064" s="93"/>
      <c r="E1064" s="94"/>
      <c r="F1064" s="94"/>
      <c r="G1064" s="94"/>
      <c r="H1064" s="94"/>
      <c r="I1064" s="94"/>
      <c r="J1064" s="94"/>
      <c r="K1064" s="94"/>
    </row>
    <row r="1065" spans="2:11">
      <c r="B1065" s="93"/>
      <c r="C1065" s="93"/>
      <c r="D1065" s="93"/>
      <c r="E1065" s="94"/>
      <c r="F1065" s="94"/>
      <c r="G1065" s="94"/>
      <c r="H1065" s="94"/>
      <c r="I1065" s="94"/>
      <c r="J1065" s="94"/>
      <c r="K1065" s="94"/>
    </row>
    <row r="1066" spans="2:11">
      <c r="B1066" s="93"/>
      <c r="C1066" s="93"/>
      <c r="D1066" s="93"/>
      <c r="E1066" s="94"/>
      <c r="F1066" s="94"/>
      <c r="G1066" s="94"/>
      <c r="H1066" s="94"/>
      <c r="I1066" s="94"/>
      <c r="J1066" s="94"/>
      <c r="K1066" s="94"/>
    </row>
    <row r="1067" spans="2:11">
      <c r="B1067" s="93"/>
      <c r="C1067" s="93"/>
      <c r="D1067" s="93"/>
      <c r="E1067" s="94"/>
      <c r="F1067" s="94"/>
      <c r="G1067" s="94"/>
      <c r="H1067" s="94"/>
      <c r="I1067" s="94"/>
      <c r="J1067" s="94"/>
      <c r="K1067" s="94"/>
    </row>
    <row r="1068" spans="2:11">
      <c r="B1068" s="93"/>
      <c r="C1068" s="93"/>
      <c r="D1068" s="93"/>
      <c r="E1068" s="94"/>
      <c r="F1068" s="94"/>
      <c r="G1068" s="94"/>
      <c r="H1068" s="94"/>
      <c r="I1068" s="94"/>
      <c r="J1068" s="94"/>
      <c r="K1068" s="94"/>
    </row>
    <row r="1069" spans="2:11">
      <c r="B1069" s="93"/>
      <c r="C1069" s="93"/>
      <c r="D1069" s="93"/>
      <c r="E1069" s="94"/>
      <c r="F1069" s="94"/>
      <c r="G1069" s="94"/>
      <c r="H1069" s="94"/>
      <c r="I1069" s="94"/>
      <c r="J1069" s="94"/>
      <c r="K1069" s="94"/>
    </row>
    <row r="1070" spans="2:11">
      <c r="B1070" s="93"/>
      <c r="C1070" s="93"/>
      <c r="D1070" s="93"/>
      <c r="E1070" s="94"/>
      <c r="F1070" s="94"/>
      <c r="G1070" s="94"/>
      <c r="H1070" s="94"/>
      <c r="I1070" s="94"/>
      <c r="J1070" s="94"/>
      <c r="K1070" s="94"/>
    </row>
    <row r="1071" spans="2:11">
      <c r="B1071" s="93"/>
      <c r="C1071" s="93"/>
      <c r="D1071" s="93"/>
      <c r="E1071" s="94"/>
      <c r="F1071" s="94"/>
      <c r="G1071" s="94"/>
      <c r="H1071" s="94"/>
      <c r="I1071" s="94"/>
      <c r="J1071" s="94"/>
      <c r="K1071" s="94"/>
    </row>
    <row r="1072" spans="2:11">
      <c r="B1072" s="93"/>
      <c r="C1072" s="93"/>
      <c r="D1072" s="93"/>
      <c r="E1072" s="94"/>
      <c r="F1072" s="94"/>
      <c r="G1072" s="94"/>
      <c r="H1072" s="94"/>
      <c r="I1072" s="94"/>
      <c r="J1072" s="94"/>
      <c r="K1072" s="94"/>
    </row>
    <row r="1073" spans="2:11">
      <c r="B1073" s="93"/>
      <c r="C1073" s="93"/>
      <c r="D1073" s="93"/>
      <c r="E1073" s="94"/>
      <c r="F1073" s="94"/>
      <c r="G1073" s="94"/>
      <c r="H1073" s="94"/>
      <c r="I1073" s="94"/>
      <c r="J1073" s="94"/>
      <c r="K1073" s="94"/>
    </row>
    <row r="1074" spans="2:11">
      <c r="B1074" s="93"/>
      <c r="C1074" s="93"/>
      <c r="D1074" s="93"/>
      <c r="E1074" s="94"/>
      <c r="F1074" s="94"/>
      <c r="G1074" s="94"/>
      <c r="H1074" s="94"/>
      <c r="I1074" s="94"/>
      <c r="J1074" s="94"/>
      <c r="K1074" s="94"/>
    </row>
    <row r="1075" spans="2:11">
      <c r="B1075" s="93"/>
      <c r="C1075" s="93"/>
      <c r="D1075" s="93"/>
      <c r="E1075" s="94"/>
      <c r="F1075" s="94"/>
      <c r="G1075" s="94"/>
      <c r="H1075" s="94"/>
      <c r="I1075" s="94"/>
      <c r="J1075" s="94"/>
      <c r="K1075" s="94"/>
    </row>
    <row r="1076" spans="2:11">
      <c r="B1076" s="93"/>
      <c r="C1076" s="93"/>
      <c r="D1076" s="93"/>
      <c r="E1076" s="94"/>
      <c r="F1076" s="94"/>
      <c r="G1076" s="94"/>
      <c r="H1076" s="94"/>
      <c r="I1076" s="94"/>
      <c r="J1076" s="94"/>
      <c r="K1076" s="94"/>
    </row>
    <row r="1077" spans="2:11">
      <c r="B1077" s="93"/>
      <c r="C1077" s="93"/>
      <c r="D1077" s="93"/>
      <c r="E1077" s="94"/>
      <c r="F1077" s="94"/>
      <c r="G1077" s="94"/>
      <c r="H1077" s="94"/>
      <c r="I1077" s="94"/>
      <c r="J1077" s="94"/>
      <c r="K1077" s="94"/>
    </row>
    <row r="1078" spans="2:11">
      <c r="B1078" s="93"/>
      <c r="C1078" s="93"/>
      <c r="D1078" s="93"/>
      <c r="E1078" s="94"/>
      <c r="F1078" s="94"/>
      <c r="G1078" s="94"/>
      <c r="H1078" s="94"/>
      <c r="I1078" s="94"/>
      <c r="J1078" s="94"/>
      <c r="K1078" s="94"/>
    </row>
    <row r="1079" spans="2:11">
      <c r="B1079" s="93"/>
      <c r="C1079" s="93"/>
      <c r="D1079" s="93"/>
      <c r="E1079" s="94"/>
      <c r="F1079" s="94"/>
      <c r="G1079" s="94"/>
      <c r="H1079" s="94"/>
      <c r="I1079" s="94"/>
      <c r="J1079" s="94"/>
      <c r="K1079" s="94"/>
    </row>
    <row r="1080" spans="2:11">
      <c r="B1080" s="93"/>
      <c r="C1080" s="93"/>
      <c r="D1080" s="93"/>
      <c r="E1080" s="94"/>
      <c r="F1080" s="94"/>
      <c r="G1080" s="94"/>
      <c r="H1080" s="94"/>
      <c r="I1080" s="94"/>
      <c r="J1080" s="94"/>
      <c r="K1080" s="94"/>
    </row>
    <row r="1081" spans="2:11">
      <c r="B1081" s="93"/>
      <c r="C1081" s="93"/>
      <c r="D1081" s="93"/>
      <c r="E1081" s="94"/>
      <c r="F1081" s="94"/>
      <c r="G1081" s="94"/>
      <c r="H1081" s="94"/>
      <c r="I1081" s="94"/>
      <c r="J1081" s="94"/>
      <c r="K1081" s="94"/>
    </row>
    <row r="1082" spans="2:11">
      <c r="B1082" s="93"/>
      <c r="C1082" s="93"/>
      <c r="D1082" s="93"/>
      <c r="E1082" s="94"/>
      <c r="F1082" s="94"/>
      <c r="G1082" s="94"/>
      <c r="H1082" s="94"/>
      <c r="I1082" s="94"/>
      <c r="J1082" s="94"/>
      <c r="K1082" s="94"/>
    </row>
    <row r="1083" spans="2:11">
      <c r="B1083" s="93"/>
      <c r="C1083" s="93"/>
      <c r="D1083" s="93"/>
      <c r="E1083" s="94"/>
      <c r="F1083" s="94"/>
      <c r="G1083" s="94"/>
      <c r="H1083" s="94"/>
      <c r="I1083" s="94"/>
      <c r="J1083" s="94"/>
      <c r="K1083" s="94"/>
    </row>
    <row r="1084" spans="2:11">
      <c r="B1084" s="93"/>
      <c r="C1084" s="93"/>
      <c r="D1084" s="93"/>
      <c r="E1084" s="94"/>
      <c r="F1084" s="94"/>
      <c r="G1084" s="94"/>
      <c r="H1084" s="94"/>
      <c r="I1084" s="94"/>
      <c r="J1084" s="94"/>
      <c r="K1084" s="94"/>
    </row>
    <row r="1085" spans="2:11">
      <c r="B1085" s="93"/>
      <c r="C1085" s="93"/>
      <c r="D1085" s="93"/>
      <c r="E1085" s="94"/>
      <c r="F1085" s="94"/>
      <c r="G1085" s="94"/>
      <c r="H1085" s="94"/>
      <c r="I1085" s="94"/>
      <c r="J1085" s="94"/>
      <c r="K1085" s="94"/>
    </row>
    <row r="1086" spans="2:11">
      <c r="B1086" s="93"/>
      <c r="C1086" s="93"/>
      <c r="D1086" s="93"/>
      <c r="E1086" s="94"/>
      <c r="F1086" s="94"/>
      <c r="G1086" s="94"/>
      <c r="H1086" s="94"/>
      <c r="I1086" s="94"/>
      <c r="J1086" s="94"/>
      <c r="K1086" s="94"/>
    </row>
    <row r="1087" spans="2:11">
      <c r="B1087" s="93"/>
      <c r="C1087" s="93"/>
      <c r="D1087" s="93"/>
      <c r="E1087" s="94"/>
      <c r="F1087" s="94"/>
      <c r="G1087" s="94"/>
      <c r="H1087" s="94"/>
      <c r="I1087" s="94"/>
      <c r="J1087" s="94"/>
      <c r="K1087" s="94"/>
    </row>
    <row r="1088" spans="2:11">
      <c r="B1088" s="93"/>
      <c r="C1088" s="93"/>
      <c r="D1088" s="93"/>
      <c r="E1088" s="94"/>
      <c r="F1088" s="94"/>
      <c r="G1088" s="94"/>
      <c r="H1088" s="94"/>
      <c r="I1088" s="94"/>
      <c r="J1088" s="94"/>
      <c r="K1088" s="94"/>
    </row>
    <row r="1089" spans="2:11">
      <c r="B1089" s="93"/>
      <c r="C1089" s="93"/>
      <c r="D1089" s="93"/>
      <c r="E1089" s="94"/>
      <c r="F1089" s="94"/>
      <c r="G1089" s="94"/>
      <c r="H1089" s="94"/>
      <c r="I1089" s="94"/>
      <c r="J1089" s="94"/>
      <c r="K1089" s="94"/>
    </row>
    <row r="1090" spans="2:11">
      <c r="B1090" s="93"/>
      <c r="C1090" s="93"/>
      <c r="D1090" s="93"/>
      <c r="E1090" s="94"/>
      <c r="F1090" s="94"/>
      <c r="G1090" s="94"/>
      <c r="H1090" s="94"/>
      <c r="I1090" s="94"/>
      <c r="J1090" s="94"/>
      <c r="K1090" s="94"/>
    </row>
    <row r="1091" spans="2:11">
      <c r="B1091" s="93"/>
      <c r="C1091" s="93"/>
      <c r="D1091" s="93"/>
      <c r="E1091" s="94"/>
      <c r="F1091" s="94"/>
      <c r="G1091" s="94"/>
      <c r="H1091" s="94"/>
      <c r="I1091" s="94"/>
      <c r="J1091" s="94"/>
      <c r="K1091" s="94"/>
    </row>
    <row r="1092" spans="2:11">
      <c r="B1092" s="93"/>
      <c r="C1092" s="93"/>
      <c r="D1092" s="93"/>
      <c r="E1092" s="94"/>
      <c r="F1092" s="94"/>
      <c r="G1092" s="94"/>
      <c r="H1092" s="94"/>
      <c r="I1092" s="94"/>
      <c r="J1092" s="94"/>
      <c r="K1092" s="94"/>
    </row>
    <row r="1093" spans="2:11">
      <c r="B1093" s="93"/>
      <c r="C1093" s="93"/>
      <c r="D1093" s="93"/>
      <c r="E1093" s="94"/>
      <c r="F1093" s="94"/>
      <c r="G1093" s="94"/>
      <c r="H1093" s="94"/>
      <c r="I1093" s="94"/>
      <c r="J1093" s="94"/>
      <c r="K1093" s="94"/>
    </row>
    <row r="1094" spans="2:11">
      <c r="B1094" s="93"/>
      <c r="C1094" s="93"/>
      <c r="D1094" s="93"/>
      <c r="E1094" s="94"/>
      <c r="F1094" s="94"/>
      <c r="G1094" s="94"/>
      <c r="H1094" s="94"/>
      <c r="I1094" s="94"/>
      <c r="J1094" s="94"/>
      <c r="K1094" s="94"/>
    </row>
    <row r="1095" spans="2:11">
      <c r="B1095" s="93"/>
      <c r="C1095" s="93"/>
      <c r="D1095" s="93"/>
      <c r="E1095" s="94"/>
      <c r="F1095" s="94"/>
      <c r="G1095" s="94"/>
      <c r="H1095" s="94"/>
      <c r="I1095" s="94"/>
      <c r="J1095" s="94"/>
      <c r="K1095" s="94"/>
    </row>
    <row r="1096" spans="2:11">
      <c r="B1096" s="93"/>
      <c r="C1096" s="93"/>
      <c r="D1096" s="93"/>
      <c r="E1096" s="94"/>
      <c r="F1096" s="94"/>
      <c r="G1096" s="94"/>
      <c r="H1096" s="94"/>
      <c r="I1096" s="94"/>
      <c r="J1096" s="94"/>
      <c r="K1096" s="94"/>
    </row>
    <row r="1097" spans="2:11">
      <c r="B1097" s="93"/>
      <c r="C1097" s="93"/>
      <c r="D1097" s="93"/>
      <c r="E1097" s="94"/>
      <c r="F1097" s="94"/>
      <c r="G1097" s="94"/>
      <c r="H1097" s="94"/>
      <c r="I1097" s="94"/>
      <c r="J1097" s="94"/>
      <c r="K1097" s="94"/>
    </row>
    <row r="1098" spans="2:11">
      <c r="B1098" s="93"/>
      <c r="C1098" s="93"/>
      <c r="D1098" s="93"/>
      <c r="E1098" s="94"/>
      <c r="F1098" s="94"/>
      <c r="G1098" s="94"/>
      <c r="H1098" s="94"/>
      <c r="I1098" s="94"/>
      <c r="J1098" s="94"/>
      <c r="K1098" s="94"/>
    </row>
    <row r="1099" spans="2:11">
      <c r="B1099" s="93"/>
      <c r="C1099" s="93"/>
      <c r="D1099" s="93"/>
      <c r="E1099" s="94"/>
      <c r="F1099" s="94"/>
      <c r="G1099" s="94"/>
      <c r="H1099" s="94"/>
      <c r="I1099" s="94"/>
      <c r="J1099" s="94"/>
      <c r="K1099" s="94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1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144</v>
      </c>
      <c r="C1" s="46" t="s" vm="1">
        <v>225</v>
      </c>
    </row>
    <row r="2" spans="2:17">
      <c r="B2" s="46" t="s">
        <v>143</v>
      </c>
      <c r="C2" s="46" t="s">
        <v>226</v>
      </c>
    </row>
    <row r="3" spans="2:17">
      <c r="B3" s="46" t="s">
        <v>145</v>
      </c>
      <c r="C3" s="46" t="s">
        <v>227</v>
      </c>
    </row>
    <row r="4" spans="2:17">
      <c r="B4" s="46" t="s">
        <v>146</v>
      </c>
      <c r="C4" s="46">
        <v>414</v>
      </c>
    </row>
    <row r="6" spans="2:17" ht="26.25" customHeight="1">
      <c r="B6" s="145" t="s">
        <v>172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7"/>
    </row>
    <row r="7" spans="2:17" ht="26.25" customHeight="1">
      <c r="B7" s="145" t="s">
        <v>100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7"/>
    </row>
    <row r="8" spans="2:17" s="3" customFormat="1" ht="63">
      <c r="B8" s="21" t="s">
        <v>114</v>
      </c>
      <c r="C8" s="29" t="s">
        <v>44</v>
      </c>
      <c r="D8" s="29" t="s">
        <v>50</v>
      </c>
      <c r="E8" s="29" t="s">
        <v>14</v>
      </c>
      <c r="F8" s="29" t="s">
        <v>65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202</v>
      </c>
      <c r="M8" s="29" t="s">
        <v>201</v>
      </c>
      <c r="N8" s="29" t="s">
        <v>109</v>
      </c>
      <c r="O8" s="29" t="s">
        <v>58</v>
      </c>
      <c r="P8" s="29" t="s">
        <v>147</v>
      </c>
      <c r="Q8" s="30" t="s">
        <v>149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209</v>
      </c>
      <c r="M9" s="15"/>
      <c r="N9" s="15" t="s">
        <v>205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111</v>
      </c>
    </row>
    <row r="11" spans="2:17" s="4" customFormat="1" ht="18" customHeight="1">
      <c r="B11" s="104" t="s">
        <v>2684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05">
        <v>0</v>
      </c>
      <c r="O11" s="87"/>
      <c r="P11" s="106">
        <v>0</v>
      </c>
      <c r="Q11" s="106">
        <v>0</v>
      </c>
    </row>
    <row r="12" spans="2:17" ht="18" customHeight="1">
      <c r="B12" s="107" t="s">
        <v>217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17">
      <c r="B13" s="107" t="s">
        <v>110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17">
      <c r="B14" s="107" t="s">
        <v>200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17">
      <c r="B15" s="107" t="s">
        <v>208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17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7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2:17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2:17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2:17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2:17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2:17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2:17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2:17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2:17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  <row r="248" spans="2:17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</row>
    <row r="249" spans="2:17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2:17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</row>
    <row r="251" spans="2:17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</row>
    <row r="252" spans="2:17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</row>
    <row r="253" spans="2:17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</row>
    <row r="254" spans="2:17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</row>
    <row r="255" spans="2:17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</row>
    <row r="256" spans="2:17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</row>
    <row r="257" spans="2:17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</row>
    <row r="258" spans="2:17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</row>
    <row r="259" spans="2:17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</row>
    <row r="260" spans="2:17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</row>
    <row r="261" spans="2:17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</row>
    <row r="262" spans="2:17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</row>
    <row r="263" spans="2:17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</row>
    <row r="264" spans="2:17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</row>
    <row r="265" spans="2:17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</row>
    <row r="266" spans="2:17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</row>
    <row r="267" spans="2:17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</row>
    <row r="268" spans="2:17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</row>
    <row r="269" spans="2:17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</row>
    <row r="270" spans="2:17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</row>
    <row r="271" spans="2:17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</row>
    <row r="272" spans="2:17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</row>
    <row r="273" spans="2:17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</row>
    <row r="274" spans="2:17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</row>
    <row r="275" spans="2:17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</row>
    <row r="276" spans="2:17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</row>
    <row r="277" spans="2:17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</row>
    <row r="278" spans="2:17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</row>
    <row r="279" spans="2:17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</row>
    <row r="280" spans="2:17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</row>
    <row r="281" spans="2:17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</row>
    <row r="282" spans="2:17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</row>
    <row r="283" spans="2:17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</row>
    <row r="284" spans="2:17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</row>
    <row r="285" spans="2:17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</row>
    <row r="286" spans="2:17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</row>
    <row r="287" spans="2:17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</row>
    <row r="288" spans="2:17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</row>
    <row r="289" spans="2:17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</row>
    <row r="290" spans="2:17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</row>
    <row r="291" spans="2:17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</row>
    <row r="292" spans="2:17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</row>
    <row r="293" spans="2:17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</row>
    <row r="294" spans="2:17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</row>
    <row r="295" spans="2:17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</row>
    <row r="296" spans="2:17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</row>
    <row r="297" spans="2:17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</row>
    <row r="298" spans="2:17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</row>
    <row r="299" spans="2:17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</row>
    <row r="300" spans="2:17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</row>
    <row r="301" spans="2:17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</row>
    <row r="302" spans="2:17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</row>
    <row r="303" spans="2:17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</row>
    <row r="304" spans="2:17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</row>
    <row r="305" spans="2:17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</row>
    <row r="306" spans="2:17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</row>
    <row r="307" spans="2:17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</row>
    <row r="308" spans="2:17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</row>
    <row r="309" spans="2:17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</row>
    <row r="310" spans="2:17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</row>
    <row r="311" spans="2:17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</row>
    <row r="312" spans="2:17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</row>
    <row r="313" spans="2:17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</row>
    <row r="314" spans="2:17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</row>
    <row r="315" spans="2:17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</row>
    <row r="316" spans="2:17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</row>
    <row r="317" spans="2:17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</row>
    <row r="318" spans="2:17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</row>
    <row r="319" spans="2:17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</row>
    <row r="320" spans="2:17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</row>
    <row r="321" spans="2:17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</row>
    <row r="322" spans="2:17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</row>
    <row r="323" spans="2:17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</row>
    <row r="324" spans="2:17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</row>
    <row r="325" spans="2:17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</row>
    <row r="326" spans="2:17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</row>
    <row r="327" spans="2:17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</row>
    <row r="328" spans="2:17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</row>
    <row r="329" spans="2:17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</row>
    <row r="330" spans="2:17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</row>
    <row r="331" spans="2:17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</row>
    <row r="332" spans="2:17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</row>
    <row r="333" spans="2:17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</row>
    <row r="334" spans="2:17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</row>
    <row r="335" spans="2:17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</row>
    <row r="336" spans="2:17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</row>
    <row r="337" spans="2:17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</row>
    <row r="338" spans="2:17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</row>
    <row r="339" spans="2:17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</row>
    <row r="340" spans="2:17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</row>
    <row r="341" spans="2:17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</row>
    <row r="342" spans="2:17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</row>
    <row r="343" spans="2:17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</row>
    <row r="344" spans="2:17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</row>
    <row r="345" spans="2:17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</row>
    <row r="346" spans="2:17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</row>
    <row r="347" spans="2:17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</row>
    <row r="348" spans="2:17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</row>
    <row r="349" spans="2:17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</row>
    <row r="350" spans="2:17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</row>
    <row r="351" spans="2:17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</row>
    <row r="352" spans="2:17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</row>
    <row r="353" spans="2:17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</row>
    <row r="354" spans="2:17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</row>
    <row r="355" spans="2:17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</row>
    <row r="356" spans="2:17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</row>
    <row r="357" spans="2:17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</row>
    <row r="358" spans="2:17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</row>
    <row r="359" spans="2:17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</row>
    <row r="360" spans="2:17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</row>
    <row r="361" spans="2:17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</row>
    <row r="362" spans="2:17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</row>
    <row r="363" spans="2:17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</row>
    <row r="364" spans="2:17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</row>
    <row r="365" spans="2:17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</row>
    <row r="366" spans="2:17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</row>
    <row r="367" spans="2:17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</row>
    <row r="368" spans="2:17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</row>
    <row r="369" spans="2:17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</row>
    <row r="370" spans="2:17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</row>
    <row r="371" spans="2:17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</row>
    <row r="372" spans="2:17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</row>
    <row r="373" spans="2:17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</row>
    <row r="374" spans="2:17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</row>
    <row r="375" spans="2:17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</row>
    <row r="376" spans="2:17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</row>
    <row r="377" spans="2:17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</row>
    <row r="378" spans="2:17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</row>
    <row r="379" spans="2:17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</row>
    <row r="380" spans="2:17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</row>
    <row r="381" spans="2:17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</row>
    <row r="382" spans="2:17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</row>
    <row r="383" spans="2:17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</row>
    <row r="384" spans="2:17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</row>
    <row r="385" spans="2:17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</row>
    <row r="386" spans="2:17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</row>
    <row r="387" spans="2:17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</row>
    <row r="388" spans="2:17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</row>
    <row r="389" spans="2:17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</row>
    <row r="390" spans="2:17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</row>
    <row r="391" spans="2:17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</row>
    <row r="392" spans="2:17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</row>
    <row r="393" spans="2:17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</row>
    <row r="394" spans="2:17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</row>
    <row r="395" spans="2:17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</row>
    <row r="396" spans="2:17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</row>
    <row r="397" spans="2:17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</row>
    <row r="398" spans="2:17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</row>
    <row r="399" spans="2:17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</row>
    <row r="400" spans="2:17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</row>
    <row r="401" spans="2:17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</row>
    <row r="402" spans="2:17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</row>
    <row r="403" spans="2:17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</row>
    <row r="404" spans="2:17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</row>
    <row r="405" spans="2:17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</row>
    <row r="406" spans="2:17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</row>
    <row r="407" spans="2:17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</row>
    <row r="408" spans="2:17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</row>
    <row r="409" spans="2:17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</row>
    <row r="410" spans="2:17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</row>
    <row r="411" spans="2:17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</row>
    <row r="412" spans="2:17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</row>
    <row r="413" spans="2:17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</row>
    <row r="414" spans="2:17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</row>
    <row r="415" spans="2:17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</row>
    <row r="416" spans="2:17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</row>
    <row r="417" spans="2:17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</row>
    <row r="418" spans="2:17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</row>
    <row r="419" spans="2:17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</row>
    <row r="420" spans="2:17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</row>
    <row r="421" spans="2:17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</row>
    <row r="422" spans="2:17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</row>
    <row r="423" spans="2:17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</row>
    <row r="424" spans="2:17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</row>
    <row r="425" spans="2:17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</row>
    <row r="426" spans="2:17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</row>
    <row r="427" spans="2:17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</row>
    <row r="428" spans="2:17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</row>
    <row r="429" spans="2:17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</row>
    <row r="430" spans="2:17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</row>
    <row r="431" spans="2:17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</row>
    <row r="432" spans="2:17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</row>
    <row r="433" spans="2:17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</row>
    <row r="434" spans="2:17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</row>
    <row r="435" spans="2:17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</row>
    <row r="436" spans="2:17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</row>
    <row r="437" spans="2:17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</row>
    <row r="438" spans="2:17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</row>
    <row r="439" spans="2:17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</row>
    <row r="440" spans="2:17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</row>
    <row r="441" spans="2:17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</row>
    <row r="442" spans="2:17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</row>
    <row r="443" spans="2:17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</row>
    <row r="444" spans="2:17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</row>
    <row r="445" spans="2:17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</row>
    <row r="446" spans="2:17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</row>
    <row r="447" spans="2:17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</row>
    <row r="448" spans="2:17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</row>
    <row r="449" spans="2:17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</row>
    <row r="450" spans="2:17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</row>
    <row r="451" spans="2:17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</row>
    <row r="452" spans="2:17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</row>
    <row r="453" spans="2:17">
      <c r="B453" s="93"/>
      <c r="C453" s="93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</row>
    <row r="454" spans="2:17">
      <c r="B454" s="93"/>
      <c r="C454" s="93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</row>
    <row r="455" spans="2:17">
      <c r="B455" s="93"/>
      <c r="C455" s="93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</row>
    <row r="456" spans="2:17">
      <c r="B456" s="93"/>
      <c r="C456" s="93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</row>
    <row r="457" spans="2:17">
      <c r="B457" s="93"/>
      <c r="C457" s="93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</row>
    <row r="458" spans="2:17">
      <c r="B458" s="93"/>
      <c r="C458" s="93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</row>
    <row r="459" spans="2:17">
      <c r="B459" s="93"/>
      <c r="C459" s="93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</row>
    <row r="460" spans="2:17">
      <c r="B460" s="93"/>
      <c r="C460" s="93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</row>
    <row r="461" spans="2:17">
      <c r="B461" s="93"/>
      <c r="C461" s="93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</row>
    <row r="462" spans="2:17">
      <c r="B462" s="93"/>
      <c r="C462" s="93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</row>
    <row r="463" spans="2:17">
      <c r="B463" s="93"/>
      <c r="C463" s="93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</row>
    <row r="464" spans="2:17">
      <c r="B464" s="93"/>
      <c r="C464" s="93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</row>
    <row r="465" spans="2:17">
      <c r="B465" s="93"/>
      <c r="C465" s="93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</row>
    <row r="466" spans="2:17">
      <c r="B466" s="93"/>
      <c r="C466" s="93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</row>
    <row r="467" spans="2:17">
      <c r="B467" s="93"/>
      <c r="C467" s="93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</row>
    <row r="468" spans="2:17">
      <c r="B468" s="93"/>
      <c r="C468" s="93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</row>
    <row r="469" spans="2:17">
      <c r="B469" s="93"/>
      <c r="C469" s="93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</row>
    <row r="470" spans="2:17">
      <c r="B470" s="93"/>
      <c r="C470" s="93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</row>
    <row r="471" spans="2:17">
      <c r="B471" s="93"/>
      <c r="C471" s="93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</row>
    <row r="472" spans="2:17">
      <c r="B472" s="93"/>
      <c r="C472" s="93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</row>
    <row r="473" spans="2:17">
      <c r="B473" s="93"/>
      <c r="C473" s="93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</row>
    <row r="474" spans="2:17">
      <c r="B474" s="93"/>
      <c r="C474" s="93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</row>
    <row r="475" spans="2:17">
      <c r="B475" s="93"/>
      <c r="C475" s="93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</row>
    <row r="476" spans="2:17">
      <c r="B476" s="93"/>
      <c r="C476" s="93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</row>
    <row r="477" spans="2:17">
      <c r="B477" s="93"/>
      <c r="C477" s="93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</row>
    <row r="478" spans="2:17">
      <c r="B478" s="93"/>
      <c r="C478" s="93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</row>
    <row r="479" spans="2:17">
      <c r="B479" s="93"/>
      <c r="C479" s="93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</row>
    <row r="480" spans="2:17">
      <c r="B480" s="93"/>
      <c r="C480" s="93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</row>
    <row r="481" spans="2:17">
      <c r="B481" s="93"/>
      <c r="C481" s="93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</row>
    <row r="482" spans="2:17">
      <c r="B482" s="93"/>
      <c r="C482" s="93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</row>
    <row r="483" spans="2:17">
      <c r="B483" s="93"/>
      <c r="C483" s="93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</row>
    <row r="484" spans="2:17">
      <c r="B484" s="93"/>
      <c r="C484" s="93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</row>
    <row r="485" spans="2:17">
      <c r="B485" s="93"/>
      <c r="C485" s="93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</row>
    <row r="486" spans="2:17">
      <c r="B486" s="93"/>
      <c r="C486" s="93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</row>
    <row r="487" spans="2:17">
      <c r="B487" s="93"/>
      <c r="C487" s="93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</row>
    <row r="488" spans="2:17">
      <c r="B488" s="93"/>
      <c r="C488" s="93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</row>
    <row r="489" spans="2:17">
      <c r="B489" s="93"/>
      <c r="C489" s="93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</row>
    <row r="490" spans="2:17">
      <c r="B490" s="93"/>
      <c r="C490" s="93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</row>
    <row r="491" spans="2:17">
      <c r="B491" s="93"/>
      <c r="C491" s="93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</row>
    <row r="492" spans="2:17">
      <c r="B492" s="93"/>
      <c r="C492" s="93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</row>
    <row r="493" spans="2:17">
      <c r="B493" s="93"/>
      <c r="C493" s="93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</row>
    <row r="494" spans="2:17">
      <c r="B494" s="93"/>
      <c r="C494" s="93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</row>
    <row r="495" spans="2:17">
      <c r="B495" s="93"/>
      <c r="C495" s="93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</row>
    <row r="496" spans="2:17">
      <c r="B496" s="93"/>
      <c r="C496" s="93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</row>
    <row r="497" spans="2:17">
      <c r="B497" s="93"/>
      <c r="C497" s="93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</row>
    <row r="498" spans="2:17">
      <c r="B498" s="93"/>
      <c r="C498" s="93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</row>
    <row r="499" spans="2:17">
      <c r="B499" s="93"/>
      <c r="C499" s="93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</row>
    <row r="500" spans="2:17">
      <c r="B500" s="93"/>
      <c r="C500" s="93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</row>
    <row r="501" spans="2:17">
      <c r="B501" s="93"/>
      <c r="C501" s="93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</row>
    <row r="502" spans="2:17">
      <c r="B502" s="93"/>
      <c r="C502" s="93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</row>
    <row r="503" spans="2:17">
      <c r="B503" s="93"/>
      <c r="C503" s="93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</row>
    <row r="504" spans="2:17">
      <c r="B504" s="93"/>
      <c r="C504" s="93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</row>
    <row r="505" spans="2:17">
      <c r="B505" s="93"/>
      <c r="C505" s="93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</row>
    <row r="506" spans="2:17">
      <c r="B506" s="93"/>
      <c r="C506" s="93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</row>
    <row r="507" spans="2:17">
      <c r="B507" s="93"/>
      <c r="C507" s="93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</row>
    <row r="508" spans="2:17">
      <c r="B508" s="93"/>
      <c r="C508" s="93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</row>
    <row r="509" spans="2:17">
      <c r="B509" s="93"/>
      <c r="C509" s="93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</row>
    <row r="510" spans="2:17">
      <c r="B510" s="93"/>
      <c r="C510" s="93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</row>
    <row r="511" spans="2:17">
      <c r="B511" s="93"/>
      <c r="C511" s="93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</row>
    <row r="512" spans="2:17">
      <c r="B512" s="93"/>
      <c r="C512" s="93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</row>
    <row r="513" spans="2:17">
      <c r="B513" s="93"/>
      <c r="C513" s="93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</row>
    <row r="514" spans="2:17">
      <c r="B514" s="93"/>
      <c r="C514" s="93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</row>
    <row r="515" spans="2:17">
      <c r="B515" s="93"/>
      <c r="C515" s="93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</row>
    <row r="516" spans="2:17">
      <c r="B516" s="93"/>
      <c r="C516" s="93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</row>
    <row r="517" spans="2:17">
      <c r="B517" s="93"/>
      <c r="C517" s="93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</row>
    <row r="518" spans="2:17">
      <c r="B518" s="93"/>
      <c r="C518" s="93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</row>
    <row r="519" spans="2:17">
      <c r="B519" s="93"/>
      <c r="C519" s="93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</row>
    <row r="520" spans="2:17">
      <c r="B520" s="93"/>
      <c r="C520" s="93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</row>
    <row r="521" spans="2:17">
      <c r="B521" s="93"/>
      <c r="C521" s="93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</row>
    <row r="522" spans="2:17">
      <c r="B522" s="93"/>
      <c r="C522" s="93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</row>
    <row r="523" spans="2:17">
      <c r="B523" s="93"/>
      <c r="C523" s="93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</row>
    <row r="524" spans="2:17">
      <c r="B524" s="93"/>
      <c r="C524" s="93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</row>
    <row r="525" spans="2:17">
      <c r="B525" s="93"/>
      <c r="C525" s="93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</row>
    <row r="526" spans="2:17">
      <c r="B526" s="93"/>
      <c r="C526" s="93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</row>
    <row r="527" spans="2:17">
      <c r="B527" s="93"/>
      <c r="C527" s="93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</row>
    <row r="528" spans="2:17">
      <c r="B528" s="93"/>
      <c r="C528" s="93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</row>
    <row r="529" spans="2:17">
      <c r="B529" s="93"/>
      <c r="C529" s="93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</row>
    <row r="530" spans="2:17">
      <c r="B530" s="93"/>
      <c r="C530" s="93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</row>
    <row r="531" spans="2:17">
      <c r="B531" s="93"/>
      <c r="C531" s="93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</row>
    <row r="532" spans="2:17">
      <c r="B532" s="93"/>
      <c r="C532" s="93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</row>
    <row r="533" spans="2:17">
      <c r="B533" s="93"/>
      <c r="C533" s="93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</row>
    <row r="534" spans="2:17">
      <c r="B534" s="93"/>
      <c r="C534" s="93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</row>
    <row r="535" spans="2:17">
      <c r="B535" s="93"/>
      <c r="C535" s="93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</row>
    <row r="536" spans="2:17">
      <c r="B536" s="93"/>
      <c r="C536" s="93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</row>
    <row r="537" spans="2:17">
      <c r="B537" s="93"/>
      <c r="C537" s="93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</row>
    <row r="538" spans="2:17">
      <c r="B538" s="93"/>
      <c r="C538" s="93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</row>
    <row r="539" spans="2:17">
      <c r="B539" s="93"/>
      <c r="C539" s="93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</row>
    <row r="540" spans="2:17">
      <c r="B540" s="93"/>
      <c r="C540" s="93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</row>
    <row r="541" spans="2:17">
      <c r="B541" s="93"/>
      <c r="C541" s="93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</row>
    <row r="542" spans="2:17">
      <c r="B542" s="93"/>
      <c r="C542" s="93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</row>
    <row r="543" spans="2:17">
      <c r="B543" s="93"/>
      <c r="C543" s="93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</row>
    <row r="544" spans="2:17">
      <c r="B544" s="93"/>
      <c r="C544" s="93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</row>
    <row r="545" spans="2:17">
      <c r="B545" s="93"/>
      <c r="C545" s="93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</row>
    <row r="546" spans="2:17">
      <c r="B546" s="93"/>
      <c r="C546" s="93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</row>
    <row r="547" spans="2:17">
      <c r="B547" s="93"/>
      <c r="C547" s="93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</row>
    <row r="548" spans="2:17">
      <c r="B548" s="93"/>
      <c r="C548" s="93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</row>
    <row r="549" spans="2:17">
      <c r="B549" s="93"/>
      <c r="C549" s="93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</row>
    <row r="550" spans="2:17">
      <c r="B550" s="93"/>
      <c r="C550" s="93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</row>
    <row r="551" spans="2:17">
      <c r="B551" s="93"/>
      <c r="C551" s="93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</row>
    <row r="552" spans="2:17">
      <c r="B552" s="93"/>
      <c r="C552" s="93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</row>
    <row r="553" spans="2:17">
      <c r="B553" s="93"/>
      <c r="C553" s="93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</row>
    <row r="554" spans="2:17">
      <c r="B554" s="93"/>
      <c r="C554" s="93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</row>
    <row r="555" spans="2:17">
      <c r="B555" s="93"/>
      <c r="C555" s="93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</row>
    <row r="556" spans="2:17">
      <c r="B556" s="93"/>
      <c r="C556" s="93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</row>
    <row r="557" spans="2:17">
      <c r="B557" s="93"/>
      <c r="C557" s="93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</row>
    <row r="558" spans="2:17">
      <c r="B558" s="93"/>
      <c r="C558" s="93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4" type="noConversion"/>
  <conditionalFormatting sqref="B12:B110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31.28515625" style="2" bestFit="1" customWidth="1"/>
    <col min="4" max="4" width="11.28515625" style="2" bestFit="1" customWidth="1"/>
    <col min="5" max="5" width="15.4257812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8.7109375" style="1" bestFit="1" customWidth="1"/>
    <col min="14" max="14" width="13.140625" style="1" bestFit="1" customWidth="1"/>
    <col min="15" max="15" width="9.5703125" style="1" bestFit="1" customWidth="1"/>
    <col min="16" max="16" width="10.140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144</v>
      </c>
      <c r="C1" s="46" t="s" vm="1">
        <v>225</v>
      </c>
    </row>
    <row r="2" spans="2:18">
      <c r="B2" s="46" t="s">
        <v>143</v>
      </c>
      <c r="C2" s="46" t="s">
        <v>226</v>
      </c>
    </row>
    <row r="3" spans="2:18">
      <c r="B3" s="46" t="s">
        <v>145</v>
      </c>
      <c r="C3" s="46" t="s">
        <v>227</v>
      </c>
    </row>
    <row r="4" spans="2:18">
      <c r="B4" s="46" t="s">
        <v>146</v>
      </c>
      <c r="C4" s="46">
        <v>414</v>
      </c>
    </row>
    <row r="6" spans="2:18" ht="26.25" customHeight="1">
      <c r="B6" s="145" t="s">
        <v>173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7"/>
    </row>
    <row r="7" spans="2:18" s="3" customFormat="1" ht="78.75">
      <c r="B7" s="47" t="s">
        <v>114</v>
      </c>
      <c r="C7" s="48" t="s">
        <v>185</v>
      </c>
      <c r="D7" s="48" t="s">
        <v>44</v>
      </c>
      <c r="E7" s="48" t="s">
        <v>115</v>
      </c>
      <c r="F7" s="48" t="s">
        <v>14</v>
      </c>
      <c r="G7" s="48" t="s">
        <v>102</v>
      </c>
      <c r="H7" s="48" t="s">
        <v>65</v>
      </c>
      <c r="I7" s="48" t="s">
        <v>17</v>
      </c>
      <c r="J7" s="48" t="s">
        <v>224</v>
      </c>
      <c r="K7" s="48" t="s">
        <v>101</v>
      </c>
      <c r="L7" s="48" t="s">
        <v>33</v>
      </c>
      <c r="M7" s="48" t="s">
        <v>18</v>
      </c>
      <c r="N7" s="48" t="s">
        <v>202</v>
      </c>
      <c r="O7" s="48" t="s">
        <v>201</v>
      </c>
      <c r="P7" s="48" t="s">
        <v>109</v>
      </c>
      <c r="Q7" s="48" t="s">
        <v>147</v>
      </c>
      <c r="R7" s="50" t="s">
        <v>149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209</v>
      </c>
      <c r="O8" s="15"/>
      <c r="P8" s="15" t="s">
        <v>205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111</v>
      </c>
      <c r="R9" s="19" t="s">
        <v>112</v>
      </c>
    </row>
    <row r="10" spans="2:18" s="4" customFormat="1" ht="18" customHeight="1">
      <c r="B10" s="74" t="s">
        <v>38</v>
      </c>
      <c r="C10" s="75"/>
      <c r="D10" s="74"/>
      <c r="E10" s="74"/>
      <c r="F10" s="74"/>
      <c r="G10" s="108"/>
      <c r="H10" s="74"/>
      <c r="I10" s="77">
        <v>5.5261390409736846</v>
      </c>
      <c r="J10" s="75"/>
      <c r="K10" s="75"/>
      <c r="L10" s="76"/>
      <c r="M10" s="76">
        <v>4.8431853612703357E-2</v>
      </c>
      <c r="N10" s="77"/>
      <c r="O10" s="109"/>
      <c r="P10" s="77">
        <f>P11+P269</f>
        <v>74481.517406947998</v>
      </c>
      <c r="Q10" s="78">
        <f>IFERROR(P10/$P$10,0)</f>
        <v>1</v>
      </c>
      <c r="R10" s="78">
        <f>P10/'סכום נכסי הקרן'!$C$42</f>
        <v>3.7813041659009984E-2</v>
      </c>
    </row>
    <row r="11" spans="2:18" ht="21.75" customHeight="1">
      <c r="B11" s="79" t="s">
        <v>36</v>
      </c>
      <c r="C11" s="81"/>
      <c r="D11" s="80"/>
      <c r="E11" s="80"/>
      <c r="F11" s="80"/>
      <c r="G11" s="99"/>
      <c r="H11" s="80"/>
      <c r="I11" s="83">
        <v>5.7176290691350502</v>
      </c>
      <c r="J11" s="81"/>
      <c r="K11" s="81"/>
      <c r="L11" s="82"/>
      <c r="M11" s="82">
        <v>4.7138333214769845E-2</v>
      </c>
      <c r="N11" s="83"/>
      <c r="O11" s="100"/>
      <c r="P11" s="83">
        <f>P12+P22+P43</f>
        <v>70312.522979439003</v>
      </c>
      <c r="Q11" s="84">
        <f t="shared" ref="Q11:Q74" si="0">IFERROR(P11/$P$10,0)</f>
        <v>0.94402645686270492</v>
      </c>
      <c r="R11" s="84">
        <f>P11/'סכום נכסי הקרן'!$C$42</f>
        <v>3.5696511740557053E-2</v>
      </c>
    </row>
    <row r="12" spans="2:18">
      <c r="B12" s="85" t="s">
        <v>84</v>
      </c>
      <c r="C12" s="81"/>
      <c r="D12" s="80"/>
      <c r="E12" s="80"/>
      <c r="F12" s="80"/>
      <c r="G12" s="99"/>
      <c r="H12" s="80"/>
      <c r="I12" s="83">
        <v>1.8270180855125531</v>
      </c>
      <c r="J12" s="81"/>
      <c r="K12" s="81"/>
      <c r="L12" s="82"/>
      <c r="M12" s="82">
        <v>4.5907792138378915E-2</v>
      </c>
      <c r="N12" s="83"/>
      <c r="O12" s="100"/>
      <c r="P12" s="83">
        <f>SUM(P13:P20)</f>
        <v>473.32778999999994</v>
      </c>
      <c r="Q12" s="84">
        <f t="shared" si="0"/>
        <v>6.3549697492581644E-3</v>
      </c>
      <c r="R12" s="84">
        <f>P12/'סכום נכסי הקרן'!$C$42</f>
        <v>2.4030073587044722E-4</v>
      </c>
    </row>
    <row r="13" spans="2:18">
      <c r="B13" s="139" t="s">
        <v>2900</v>
      </c>
      <c r="C13" s="88" t="s">
        <v>2482</v>
      </c>
      <c r="D13" s="87" t="s">
        <v>2483</v>
      </c>
      <c r="E13" s="87"/>
      <c r="F13" s="87" t="s">
        <v>2484</v>
      </c>
      <c r="G13" s="97">
        <v>2958465</v>
      </c>
      <c r="H13" s="87" t="s">
        <v>2481</v>
      </c>
      <c r="I13" s="90">
        <v>2.1300000000000003</v>
      </c>
      <c r="J13" s="88" t="s">
        <v>26</v>
      </c>
      <c r="K13" s="88" t="s">
        <v>131</v>
      </c>
      <c r="L13" s="89">
        <v>4.5899999999999996E-2</v>
      </c>
      <c r="M13" s="89">
        <v>4.5899999999999996E-2</v>
      </c>
      <c r="N13" s="90">
        <v>90492.01</v>
      </c>
      <c r="O13" s="98">
        <v>105.82132057846876</v>
      </c>
      <c r="P13" s="90">
        <v>95.759839999999997</v>
      </c>
      <c r="Q13" s="91">
        <f t="shared" si="0"/>
        <v>1.2856859437596132E-3</v>
      </c>
      <c r="R13" s="91">
        <f>P13/'סכום נכסי הקרן'!$C$42</f>
        <v>4.8615696151785822E-5</v>
      </c>
    </row>
    <row r="14" spans="2:18">
      <c r="B14" s="139" t="s">
        <v>2901</v>
      </c>
      <c r="C14" s="88" t="s">
        <v>2482</v>
      </c>
      <c r="D14" s="87" t="s">
        <v>2485</v>
      </c>
      <c r="E14" s="87"/>
      <c r="F14" s="87" t="s">
        <v>2484</v>
      </c>
      <c r="G14" s="97">
        <v>2958465</v>
      </c>
      <c r="H14" s="87" t="s">
        <v>2481</v>
      </c>
      <c r="I14" s="90">
        <v>1.8</v>
      </c>
      <c r="J14" s="88" t="s">
        <v>26</v>
      </c>
      <c r="K14" s="88" t="s">
        <v>131</v>
      </c>
      <c r="L14" s="89">
        <v>4.5899999999999996E-2</v>
      </c>
      <c r="M14" s="89">
        <v>4.5899999999999996E-2</v>
      </c>
      <c r="N14" s="90">
        <v>52729.96</v>
      </c>
      <c r="O14" s="98">
        <v>112.39420625390196</v>
      </c>
      <c r="P14" s="90">
        <v>59.265419999999999</v>
      </c>
      <c r="Q14" s="91">
        <f t="shared" si="0"/>
        <v>7.9570639889341773E-4</v>
      </c>
      <c r="R14" s="91">
        <f>P14/'סכום נכסי הקרן'!$C$42</f>
        <v>3.0088079209697619E-5</v>
      </c>
    </row>
    <row r="15" spans="2:18">
      <c r="B15" s="139" t="s">
        <v>2902</v>
      </c>
      <c r="C15" s="88" t="s">
        <v>2482</v>
      </c>
      <c r="D15" s="87" t="s">
        <v>2486</v>
      </c>
      <c r="E15" s="87"/>
      <c r="F15" s="87" t="s">
        <v>2484</v>
      </c>
      <c r="G15" s="97">
        <v>2958465</v>
      </c>
      <c r="H15" s="87" t="s">
        <v>2481</v>
      </c>
      <c r="I15" s="90">
        <v>1.42</v>
      </c>
      <c r="J15" s="88" t="s">
        <v>26</v>
      </c>
      <c r="K15" s="88" t="s">
        <v>131</v>
      </c>
      <c r="L15" s="89">
        <v>4.5899999999999996E-2</v>
      </c>
      <c r="M15" s="89">
        <v>4.5899999999999996E-2</v>
      </c>
      <c r="N15" s="90">
        <v>24728.87</v>
      </c>
      <c r="O15" s="98">
        <v>111.61512839041978</v>
      </c>
      <c r="P15" s="90">
        <v>27.60116</v>
      </c>
      <c r="Q15" s="91">
        <f t="shared" si="0"/>
        <v>3.7057730509428678E-4</v>
      </c>
      <c r="R15" s="91">
        <f>P15/'סכום נכסי הקרן'!$C$42</f>
        <v>1.4012655075413919E-5</v>
      </c>
    </row>
    <row r="16" spans="2:18">
      <c r="B16" s="139" t="s">
        <v>2903</v>
      </c>
      <c r="C16" s="88" t="s">
        <v>2482</v>
      </c>
      <c r="D16" s="87" t="s">
        <v>2487</v>
      </c>
      <c r="E16" s="87"/>
      <c r="F16" s="87" t="s">
        <v>2484</v>
      </c>
      <c r="G16" s="97">
        <v>2958465</v>
      </c>
      <c r="H16" s="87" t="s">
        <v>2481</v>
      </c>
      <c r="I16" s="90">
        <v>1.4</v>
      </c>
      <c r="J16" s="88" t="s">
        <v>26</v>
      </c>
      <c r="K16" s="88" t="s">
        <v>131</v>
      </c>
      <c r="L16" s="89">
        <v>4.5899999999999996E-2</v>
      </c>
      <c r="M16" s="89">
        <v>4.5899999999999996E-2</v>
      </c>
      <c r="N16" s="90">
        <v>34061.770000000004</v>
      </c>
      <c r="O16" s="98">
        <v>110.35046035482007</v>
      </c>
      <c r="P16" s="90">
        <v>37.587319999999998</v>
      </c>
      <c r="Q16" s="91">
        <f t="shared" si="0"/>
        <v>5.0465298383533836E-4</v>
      </c>
      <c r="R16" s="91">
        <f>P16/'סכום נכסי הקרן'!$C$42</f>
        <v>1.9082464301109341E-5</v>
      </c>
    </row>
    <row r="17" spans="2:18">
      <c r="B17" s="139" t="s">
        <v>2488</v>
      </c>
      <c r="C17" s="88" t="s">
        <v>2482</v>
      </c>
      <c r="D17" s="87" t="s">
        <v>2489</v>
      </c>
      <c r="E17" s="87"/>
      <c r="F17" s="87" t="s">
        <v>2484</v>
      </c>
      <c r="G17" s="97">
        <v>2958465</v>
      </c>
      <c r="H17" s="87" t="s">
        <v>2481</v>
      </c>
      <c r="I17" s="90">
        <v>1.21</v>
      </c>
      <c r="J17" s="88" t="s">
        <v>26</v>
      </c>
      <c r="K17" s="88" t="s">
        <v>131</v>
      </c>
      <c r="L17" s="89">
        <v>4.5999999999999999E-2</v>
      </c>
      <c r="M17" s="89">
        <v>4.5999999999999999E-2</v>
      </c>
      <c r="N17" s="90">
        <v>462106</v>
      </c>
      <c r="O17" s="98">
        <v>8.0985553098206928</v>
      </c>
      <c r="P17" s="90">
        <v>30.47391</v>
      </c>
      <c r="Q17" s="91">
        <f t="shared" si="0"/>
        <v>4.0914727654511033E-4</v>
      </c>
      <c r="R17" s="91">
        <f>P17/'סכום נכסי הקרן'!$C$42</f>
        <v>1.5471103012670735E-5</v>
      </c>
    </row>
    <row r="18" spans="2:18">
      <c r="B18" s="139" t="s">
        <v>2904</v>
      </c>
      <c r="C18" s="88" t="s">
        <v>2482</v>
      </c>
      <c r="D18" s="87" t="s">
        <v>2490</v>
      </c>
      <c r="E18" s="87"/>
      <c r="F18" s="87" t="s">
        <v>2484</v>
      </c>
      <c r="G18" s="97">
        <v>2958465</v>
      </c>
      <c r="H18" s="87" t="s">
        <v>2481</v>
      </c>
      <c r="I18" s="90">
        <v>2.2200000000000002</v>
      </c>
      <c r="J18" s="88" t="s">
        <v>26</v>
      </c>
      <c r="K18" s="88" t="s">
        <v>131</v>
      </c>
      <c r="L18" s="89">
        <v>4.5899999999999996E-2</v>
      </c>
      <c r="M18" s="89">
        <v>4.5899999999999996E-2</v>
      </c>
      <c r="N18" s="90">
        <v>59794.73</v>
      </c>
      <c r="O18" s="98">
        <v>113.52577392689956</v>
      </c>
      <c r="P18" s="90">
        <v>67.882429999999999</v>
      </c>
      <c r="Q18" s="91">
        <f t="shared" si="0"/>
        <v>9.1139966482030343E-4</v>
      </c>
      <c r="R18" s="91">
        <f>P18/'סכום נכסי הקרן'!$C$42</f>
        <v>3.446279349385787E-5</v>
      </c>
    </row>
    <row r="19" spans="2:18">
      <c r="B19" s="139" t="s">
        <v>2905</v>
      </c>
      <c r="C19" s="88" t="s">
        <v>2482</v>
      </c>
      <c r="D19" s="87" t="s">
        <v>2491</v>
      </c>
      <c r="E19" s="87"/>
      <c r="F19" s="87" t="s">
        <v>2484</v>
      </c>
      <c r="G19" s="97">
        <v>2958465</v>
      </c>
      <c r="H19" s="87" t="s">
        <v>2481</v>
      </c>
      <c r="I19" s="90">
        <v>1.56</v>
      </c>
      <c r="J19" s="88" t="s">
        <v>26</v>
      </c>
      <c r="K19" s="88" t="s">
        <v>131</v>
      </c>
      <c r="L19" s="89">
        <v>4.5899999999999996E-2</v>
      </c>
      <c r="M19" s="89">
        <v>4.5899999999999996E-2</v>
      </c>
      <c r="N19" s="90">
        <v>83562.990000000005</v>
      </c>
      <c r="O19" s="98">
        <v>106.23722296198353</v>
      </c>
      <c r="P19" s="90">
        <v>88.775000000000006</v>
      </c>
      <c r="Q19" s="91">
        <f t="shared" si="0"/>
        <v>1.1919064365318453E-3</v>
      </c>
      <c r="R19" s="91">
        <f>P19/'סכום נכסי הקרן'!$C$42</f>
        <v>4.506960773822081E-5</v>
      </c>
    </row>
    <row r="20" spans="2:18">
      <c r="B20" s="139" t="s">
        <v>2906</v>
      </c>
      <c r="C20" s="88" t="s">
        <v>2482</v>
      </c>
      <c r="D20" s="87" t="s">
        <v>2492</v>
      </c>
      <c r="E20" s="87"/>
      <c r="F20" s="87" t="s">
        <v>2484</v>
      </c>
      <c r="G20" s="97">
        <v>2958465</v>
      </c>
      <c r="H20" s="87" t="s">
        <v>2481</v>
      </c>
      <c r="I20" s="90">
        <v>2.13</v>
      </c>
      <c r="J20" s="88" t="s">
        <v>26</v>
      </c>
      <c r="K20" s="88" t="s">
        <v>131</v>
      </c>
      <c r="L20" s="89">
        <v>4.5899999999999996E-2</v>
      </c>
      <c r="M20" s="89">
        <v>4.5899999999999996E-2</v>
      </c>
      <c r="N20" s="90">
        <v>59339.64</v>
      </c>
      <c r="O20" s="98">
        <v>111.19499545329228</v>
      </c>
      <c r="P20" s="90">
        <v>65.982710000000012</v>
      </c>
      <c r="Q20" s="91">
        <f t="shared" si="0"/>
        <v>8.8589373977825028E-4</v>
      </c>
      <c r="R20" s="91">
        <f>P20/'סכום נכסי הקרן'!$C$42</f>
        <v>3.3498336887691128E-5</v>
      </c>
    </row>
    <row r="21" spans="2:18">
      <c r="B21" s="92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90"/>
      <c r="O21" s="98"/>
      <c r="P21" s="87"/>
      <c r="Q21" s="91"/>
      <c r="R21" s="87"/>
    </row>
    <row r="22" spans="2:18">
      <c r="B22" s="85" t="s">
        <v>34</v>
      </c>
      <c r="C22" s="81"/>
      <c r="D22" s="80"/>
      <c r="E22" s="80"/>
      <c r="F22" s="80"/>
      <c r="G22" s="99"/>
      <c r="H22" s="80"/>
      <c r="I22" s="83">
        <v>6.6706481922194554</v>
      </c>
      <c r="J22" s="81"/>
      <c r="K22" s="81"/>
      <c r="L22" s="82"/>
      <c r="M22" s="82">
        <v>3.880835535174889E-2</v>
      </c>
      <c r="N22" s="83"/>
      <c r="O22" s="100"/>
      <c r="P22" s="83">
        <f>SUM(P23:P41)</f>
        <v>10635.310391711002</v>
      </c>
      <c r="Q22" s="84">
        <f t="shared" si="0"/>
        <v>0.14279126905541387</v>
      </c>
      <c r="R22" s="84">
        <f>P22/'סכום נכסי הקרן'!$C$42</f>
        <v>5.3993722053352674E-3</v>
      </c>
    </row>
    <row r="23" spans="2:18">
      <c r="B23" s="86" t="s">
        <v>2827</v>
      </c>
      <c r="C23" s="88" t="s">
        <v>2482</v>
      </c>
      <c r="D23" s="87">
        <v>6028</v>
      </c>
      <c r="E23" s="87"/>
      <c r="F23" s="87" t="s">
        <v>483</v>
      </c>
      <c r="G23" s="97">
        <v>43100</v>
      </c>
      <c r="H23" s="87"/>
      <c r="I23" s="90">
        <v>7.5499999999974579</v>
      </c>
      <c r="J23" s="88" t="s">
        <v>26</v>
      </c>
      <c r="K23" s="88" t="s">
        <v>131</v>
      </c>
      <c r="L23" s="89">
        <v>0</v>
      </c>
      <c r="M23" s="89">
        <v>6.449999999995279E-2</v>
      </c>
      <c r="N23" s="90">
        <v>265121.70466400002</v>
      </c>
      <c r="O23" s="98">
        <v>103.9</v>
      </c>
      <c r="P23" s="90">
        <v>275.46145117400005</v>
      </c>
      <c r="Q23" s="91">
        <f t="shared" si="0"/>
        <v>3.6983866704668354E-3</v>
      </c>
      <c r="R23" s="91">
        <f>P23/'סכום נכסי הקרן'!$C$42</f>
        <v>1.3984724924148969E-4</v>
      </c>
    </row>
    <row r="24" spans="2:18">
      <c r="B24" s="86" t="s">
        <v>2827</v>
      </c>
      <c r="C24" s="88" t="s">
        <v>2482</v>
      </c>
      <c r="D24" s="87">
        <v>6869</v>
      </c>
      <c r="E24" s="87"/>
      <c r="F24" s="87" t="s">
        <v>483</v>
      </c>
      <c r="G24" s="97">
        <v>43555</v>
      </c>
      <c r="H24" s="87"/>
      <c r="I24" s="90">
        <v>3.6000000000240759</v>
      </c>
      <c r="J24" s="88" t="s">
        <v>26</v>
      </c>
      <c r="K24" s="88" t="s">
        <v>131</v>
      </c>
      <c r="L24" s="89">
        <v>0</v>
      </c>
      <c r="M24" s="89">
        <v>5.3400000000302664E-2</v>
      </c>
      <c r="N24" s="90">
        <v>57093.763997000002</v>
      </c>
      <c r="O24" s="98">
        <v>101.85</v>
      </c>
      <c r="P24" s="90">
        <v>58.149998636000007</v>
      </c>
      <c r="Q24" s="91">
        <f t="shared" si="0"/>
        <v>7.8073058472054562E-4</v>
      </c>
      <c r="R24" s="91">
        <f>P24/'סכום נכסי הקרן'!$C$42</f>
        <v>2.9521798124501216E-5</v>
      </c>
    </row>
    <row r="25" spans="2:18">
      <c r="B25" s="86" t="s">
        <v>2827</v>
      </c>
      <c r="C25" s="88" t="s">
        <v>2482</v>
      </c>
      <c r="D25" s="87">
        <v>6870</v>
      </c>
      <c r="E25" s="87"/>
      <c r="F25" s="87" t="s">
        <v>483</v>
      </c>
      <c r="G25" s="97">
        <v>43555</v>
      </c>
      <c r="H25" s="87"/>
      <c r="I25" s="90">
        <v>5.2599999999933624</v>
      </c>
      <c r="J25" s="88" t="s">
        <v>26</v>
      </c>
      <c r="K25" s="88" t="s">
        <v>131</v>
      </c>
      <c r="L25" s="89">
        <v>0</v>
      </c>
      <c r="M25" s="89">
        <v>4.3499999999934043E-2</v>
      </c>
      <c r="N25" s="90">
        <v>682609.07415600005</v>
      </c>
      <c r="O25" s="98">
        <v>101.06</v>
      </c>
      <c r="P25" s="90">
        <v>689.84473033299992</v>
      </c>
      <c r="Q25" s="91">
        <f t="shared" si="0"/>
        <v>9.2619585952292624E-3</v>
      </c>
      <c r="R25" s="91">
        <f>P25/'סכום נכסי הקרן'!$C$42</f>
        <v>3.5022282620542967E-4</v>
      </c>
    </row>
    <row r="26" spans="2:18">
      <c r="B26" s="86" t="s">
        <v>2827</v>
      </c>
      <c r="C26" s="88" t="s">
        <v>2482</v>
      </c>
      <c r="D26" s="87">
        <v>6868</v>
      </c>
      <c r="E26" s="87"/>
      <c r="F26" s="87" t="s">
        <v>483</v>
      </c>
      <c r="G26" s="97">
        <v>43555</v>
      </c>
      <c r="H26" s="87"/>
      <c r="I26" s="90">
        <v>5.1200000000093988</v>
      </c>
      <c r="J26" s="88" t="s">
        <v>26</v>
      </c>
      <c r="K26" s="88" t="s">
        <v>131</v>
      </c>
      <c r="L26" s="89">
        <v>0</v>
      </c>
      <c r="M26" s="89">
        <v>5.230000000008906E-2</v>
      </c>
      <c r="N26" s="90">
        <v>147623.486103</v>
      </c>
      <c r="O26" s="98">
        <v>123.97</v>
      </c>
      <c r="P26" s="90">
        <v>183.00881421899999</v>
      </c>
      <c r="Q26" s="91">
        <f t="shared" si="0"/>
        <v>2.457103729762735E-3</v>
      </c>
      <c r="R26" s="91">
        <f>P26/'סכום נכסי הקרן'!$C$42</f>
        <v>9.2910565694027106E-5</v>
      </c>
    </row>
    <row r="27" spans="2:18">
      <c r="B27" s="86" t="s">
        <v>2827</v>
      </c>
      <c r="C27" s="88" t="s">
        <v>2482</v>
      </c>
      <c r="D27" s="87">
        <v>6867</v>
      </c>
      <c r="E27" s="87"/>
      <c r="F27" s="87" t="s">
        <v>483</v>
      </c>
      <c r="G27" s="97">
        <v>43555</v>
      </c>
      <c r="H27" s="87"/>
      <c r="I27" s="90">
        <v>5.1599999999980444</v>
      </c>
      <c r="J27" s="88" t="s">
        <v>26</v>
      </c>
      <c r="K27" s="88" t="s">
        <v>131</v>
      </c>
      <c r="L27" s="89">
        <v>0</v>
      </c>
      <c r="M27" s="89">
        <v>5.1399999999982883E-2</v>
      </c>
      <c r="N27" s="90">
        <v>358601.84697000007</v>
      </c>
      <c r="O27" s="98">
        <v>114.04</v>
      </c>
      <c r="P27" s="90">
        <v>408.94949765500002</v>
      </c>
      <c r="Q27" s="91">
        <f t="shared" si="0"/>
        <v>5.4906171610415019E-3</v>
      </c>
      <c r="R27" s="91">
        <f>P27/'סכום נכסי הקרן'!$C$42</f>
        <v>2.0761693544413745E-4</v>
      </c>
    </row>
    <row r="28" spans="2:18">
      <c r="B28" s="86" t="s">
        <v>2827</v>
      </c>
      <c r="C28" s="88" t="s">
        <v>2482</v>
      </c>
      <c r="D28" s="87">
        <v>6866</v>
      </c>
      <c r="E28" s="87"/>
      <c r="F28" s="87" t="s">
        <v>483</v>
      </c>
      <c r="G28" s="97">
        <v>43555</v>
      </c>
      <c r="H28" s="87"/>
      <c r="I28" s="90">
        <v>5.8599999999995953</v>
      </c>
      <c r="J28" s="88" t="s">
        <v>26</v>
      </c>
      <c r="K28" s="88" t="s">
        <v>131</v>
      </c>
      <c r="L28" s="89">
        <v>0</v>
      </c>
      <c r="M28" s="89">
        <v>3.2199999999991923E-2</v>
      </c>
      <c r="N28" s="90">
        <v>539363.10477400001</v>
      </c>
      <c r="O28" s="98">
        <v>110.17</v>
      </c>
      <c r="P28" s="90">
        <v>594.21625948400003</v>
      </c>
      <c r="Q28" s="91">
        <f t="shared" si="0"/>
        <v>7.9780364333523722E-3</v>
      </c>
      <c r="R28" s="91">
        <f>P28/'סכום נכסי הקרן'!$C$42</f>
        <v>3.0167382401145268E-4</v>
      </c>
    </row>
    <row r="29" spans="2:18">
      <c r="B29" s="86" t="s">
        <v>2827</v>
      </c>
      <c r="C29" s="88" t="s">
        <v>2482</v>
      </c>
      <c r="D29" s="87">
        <v>6865</v>
      </c>
      <c r="E29" s="87"/>
      <c r="F29" s="87" t="s">
        <v>483</v>
      </c>
      <c r="G29" s="97">
        <v>43555</v>
      </c>
      <c r="H29" s="87"/>
      <c r="I29" s="90">
        <v>4.1500000000058854</v>
      </c>
      <c r="J29" s="88" t="s">
        <v>26</v>
      </c>
      <c r="K29" s="88" t="s">
        <v>131</v>
      </c>
      <c r="L29" s="89">
        <v>0</v>
      </c>
      <c r="M29" s="89">
        <v>2.3600000000023543E-2</v>
      </c>
      <c r="N29" s="90">
        <v>278418.64443599997</v>
      </c>
      <c r="O29" s="98">
        <v>122.04</v>
      </c>
      <c r="P29" s="90">
        <v>339.78214622000002</v>
      </c>
      <c r="Q29" s="91">
        <f t="shared" si="0"/>
        <v>4.5619659487268109E-3</v>
      </c>
      <c r="R29" s="91">
        <f>P29/'סכום נכסי הקרן'!$C$42</f>
        <v>1.7250180846619192E-4</v>
      </c>
    </row>
    <row r="30" spans="2:18">
      <c r="B30" s="86" t="s">
        <v>2827</v>
      </c>
      <c r="C30" s="88" t="s">
        <v>2482</v>
      </c>
      <c r="D30" s="87">
        <v>5212</v>
      </c>
      <c r="E30" s="87"/>
      <c r="F30" s="87" t="s">
        <v>483</v>
      </c>
      <c r="G30" s="97">
        <v>42643</v>
      </c>
      <c r="H30" s="87"/>
      <c r="I30" s="90">
        <v>6.8799999999983541</v>
      </c>
      <c r="J30" s="88" t="s">
        <v>26</v>
      </c>
      <c r="K30" s="88" t="s">
        <v>131</v>
      </c>
      <c r="L30" s="89">
        <v>0</v>
      </c>
      <c r="M30" s="89">
        <v>4.6699999999990353E-2</v>
      </c>
      <c r="N30" s="90">
        <v>635004.40225199994</v>
      </c>
      <c r="O30" s="98">
        <v>99.54</v>
      </c>
      <c r="P30" s="90">
        <v>632.08338198299998</v>
      </c>
      <c r="Q30" s="91">
        <f t="shared" si="0"/>
        <v>8.4864460874159928E-3</v>
      </c>
      <c r="R30" s="91">
        <f>P30/'סכום נכסי הקרן'!$C$42</f>
        <v>3.2089833944040321E-4</v>
      </c>
    </row>
    <row r="31" spans="2:18">
      <c r="B31" s="86" t="s">
        <v>2827</v>
      </c>
      <c r="C31" s="88" t="s">
        <v>2482</v>
      </c>
      <c r="D31" s="87">
        <v>5211</v>
      </c>
      <c r="E31" s="87"/>
      <c r="F31" s="87" t="s">
        <v>483</v>
      </c>
      <c r="G31" s="97">
        <v>42643</v>
      </c>
      <c r="H31" s="87"/>
      <c r="I31" s="90">
        <v>4.7000000000057431</v>
      </c>
      <c r="J31" s="88" t="s">
        <v>26</v>
      </c>
      <c r="K31" s="88" t="s">
        <v>131</v>
      </c>
      <c r="L31" s="89">
        <v>0</v>
      </c>
      <c r="M31" s="89">
        <v>4.3700000000059074E-2</v>
      </c>
      <c r="N31" s="90">
        <v>496608.50279100001</v>
      </c>
      <c r="O31" s="98">
        <v>98.17</v>
      </c>
      <c r="P31" s="90">
        <v>487.52056717600004</v>
      </c>
      <c r="Q31" s="91">
        <f t="shared" si="0"/>
        <v>6.5455240997885702E-3</v>
      </c>
      <c r="R31" s="91">
        <f>P31/'סכום נכסי הקרן'!$C$42</f>
        <v>2.4750617546535902E-4</v>
      </c>
    </row>
    <row r="32" spans="2:18">
      <c r="B32" s="86" t="s">
        <v>2827</v>
      </c>
      <c r="C32" s="88" t="s">
        <v>2482</v>
      </c>
      <c r="D32" s="87">
        <v>6027</v>
      </c>
      <c r="E32" s="87"/>
      <c r="F32" s="87" t="s">
        <v>483</v>
      </c>
      <c r="G32" s="97">
        <v>43100</v>
      </c>
      <c r="H32" s="87"/>
      <c r="I32" s="90">
        <v>8.0800000000046186</v>
      </c>
      <c r="J32" s="88" t="s">
        <v>26</v>
      </c>
      <c r="K32" s="88" t="s">
        <v>131</v>
      </c>
      <c r="L32" s="89">
        <v>0</v>
      </c>
      <c r="M32" s="89">
        <v>4.5400000000032623E-2</v>
      </c>
      <c r="N32" s="90">
        <v>1039488.5943189999</v>
      </c>
      <c r="O32" s="98">
        <v>100.84</v>
      </c>
      <c r="P32" s="90">
        <v>1048.2202984769999</v>
      </c>
      <c r="Q32" s="91">
        <f t="shared" si="0"/>
        <v>1.4073562609496685E-2</v>
      </c>
      <c r="R32" s="91">
        <f>P32/'סכום נכסי הקרן'!$C$42</f>
        <v>5.3216420924358352E-4</v>
      </c>
    </row>
    <row r="33" spans="2:18">
      <c r="B33" s="86" t="s">
        <v>2827</v>
      </c>
      <c r="C33" s="88" t="s">
        <v>2482</v>
      </c>
      <c r="D33" s="87">
        <v>5025</v>
      </c>
      <c r="E33" s="87"/>
      <c r="F33" s="87" t="s">
        <v>483</v>
      </c>
      <c r="G33" s="97">
        <v>42551</v>
      </c>
      <c r="H33" s="87"/>
      <c r="I33" s="90">
        <v>7.5400000000060121</v>
      </c>
      <c r="J33" s="88" t="s">
        <v>26</v>
      </c>
      <c r="K33" s="88" t="s">
        <v>131</v>
      </c>
      <c r="L33" s="89">
        <v>0</v>
      </c>
      <c r="M33" s="89">
        <v>4.8700000000037769E-2</v>
      </c>
      <c r="N33" s="90">
        <v>656586.87731100002</v>
      </c>
      <c r="O33" s="98">
        <v>98.8</v>
      </c>
      <c r="P33" s="90">
        <v>648.70783476500003</v>
      </c>
      <c r="Q33" s="91">
        <f t="shared" si="0"/>
        <v>8.7096484785698716E-3</v>
      </c>
      <c r="R33" s="91">
        <f>P33/'סכום נכסי הקרן'!$C$42</f>
        <v>3.2933830075549547E-4</v>
      </c>
    </row>
    <row r="34" spans="2:18">
      <c r="B34" s="86" t="s">
        <v>2827</v>
      </c>
      <c r="C34" s="88" t="s">
        <v>2482</v>
      </c>
      <c r="D34" s="87">
        <v>5024</v>
      </c>
      <c r="E34" s="87"/>
      <c r="F34" s="87" t="s">
        <v>483</v>
      </c>
      <c r="G34" s="97">
        <v>42551</v>
      </c>
      <c r="H34" s="87"/>
      <c r="I34" s="90">
        <v>5.6199999999940156</v>
      </c>
      <c r="J34" s="88" t="s">
        <v>26</v>
      </c>
      <c r="K34" s="88" t="s">
        <v>131</v>
      </c>
      <c r="L34" s="89">
        <v>0</v>
      </c>
      <c r="M34" s="89">
        <v>4.3099999999958477E-2</v>
      </c>
      <c r="N34" s="90">
        <v>427480.12874899997</v>
      </c>
      <c r="O34" s="98">
        <v>100.84</v>
      </c>
      <c r="P34" s="90">
        <v>431.07096180899998</v>
      </c>
      <c r="Q34" s="91">
        <f t="shared" si="0"/>
        <v>5.7876232495873876E-3</v>
      </c>
      <c r="R34" s="91">
        <f>P34/'סכום נכסי הקרן'!$C$42</f>
        <v>2.1884763904330264E-4</v>
      </c>
    </row>
    <row r="35" spans="2:18">
      <c r="B35" s="86" t="s">
        <v>2827</v>
      </c>
      <c r="C35" s="88" t="s">
        <v>2482</v>
      </c>
      <c r="D35" s="87">
        <v>6026</v>
      </c>
      <c r="E35" s="87"/>
      <c r="F35" s="87" t="s">
        <v>483</v>
      </c>
      <c r="G35" s="97">
        <v>43100</v>
      </c>
      <c r="H35" s="87"/>
      <c r="I35" s="90">
        <v>6.3799999999964481</v>
      </c>
      <c r="J35" s="88" t="s">
        <v>26</v>
      </c>
      <c r="K35" s="88" t="s">
        <v>131</v>
      </c>
      <c r="L35" s="89">
        <v>0</v>
      </c>
      <c r="M35" s="89">
        <v>4.1799999999980623E-2</v>
      </c>
      <c r="N35" s="90">
        <v>1264091.6767799999</v>
      </c>
      <c r="O35" s="98">
        <v>111.9800048178119</v>
      </c>
      <c r="P35" s="90">
        <v>1215.613255233</v>
      </c>
      <c r="Q35" s="91">
        <f t="shared" si="0"/>
        <v>1.6321005499810099E-2</v>
      </c>
      <c r="R35" s="91">
        <f>P35/'סכום נכסי הקרן'!$C$42</f>
        <v>6.1714686088125046E-4</v>
      </c>
    </row>
    <row r="36" spans="2:18">
      <c r="B36" s="86" t="s">
        <v>2827</v>
      </c>
      <c r="C36" s="88" t="s">
        <v>2482</v>
      </c>
      <c r="D36" s="87">
        <v>5023</v>
      </c>
      <c r="E36" s="87"/>
      <c r="F36" s="87" t="s">
        <v>483</v>
      </c>
      <c r="G36" s="97">
        <v>42551</v>
      </c>
      <c r="H36" s="87"/>
      <c r="I36" s="90">
        <v>7.6299999999997121</v>
      </c>
      <c r="J36" s="88" t="s">
        <v>26</v>
      </c>
      <c r="K36" s="88" t="s">
        <v>131</v>
      </c>
      <c r="L36" s="89">
        <v>0</v>
      </c>
      <c r="M36" s="89">
        <v>4.260000000000793E-2</v>
      </c>
      <c r="N36" s="90">
        <v>703043.41760599997</v>
      </c>
      <c r="O36" s="98">
        <v>104.04</v>
      </c>
      <c r="P36" s="90">
        <v>731.446045067</v>
      </c>
      <c r="Q36" s="91">
        <f t="shared" si="0"/>
        <v>9.8205040731187791E-3</v>
      </c>
      <c r="R36" s="91">
        <f>P36/'סכום נכסי הקרן'!$C$42</f>
        <v>3.7134312962931759E-4</v>
      </c>
    </row>
    <row r="37" spans="2:18">
      <c r="B37" s="86" t="s">
        <v>2827</v>
      </c>
      <c r="C37" s="88" t="s">
        <v>2482</v>
      </c>
      <c r="D37" s="87">
        <v>5210</v>
      </c>
      <c r="E37" s="87"/>
      <c r="F37" s="87" t="s">
        <v>483</v>
      </c>
      <c r="G37" s="97">
        <v>42643</v>
      </c>
      <c r="H37" s="87"/>
      <c r="I37" s="90">
        <v>7.0500000000037533</v>
      </c>
      <c r="J37" s="88" t="s">
        <v>26</v>
      </c>
      <c r="K37" s="88" t="s">
        <v>131</v>
      </c>
      <c r="L37" s="89">
        <v>0</v>
      </c>
      <c r="M37" s="89">
        <v>3.3900000000030024E-2</v>
      </c>
      <c r="N37" s="90">
        <v>537088.05322699994</v>
      </c>
      <c r="O37" s="98">
        <v>109.15</v>
      </c>
      <c r="P37" s="90">
        <v>586.231364816</v>
      </c>
      <c r="Q37" s="91">
        <f t="shared" si="0"/>
        <v>7.8708300424786114E-3</v>
      </c>
      <c r="R37" s="91">
        <f>P37/'סכום נכסי הקרן'!$C$42</f>
        <v>2.9762002428723109E-4</v>
      </c>
    </row>
    <row r="38" spans="2:18">
      <c r="B38" s="86" t="s">
        <v>2827</v>
      </c>
      <c r="C38" s="88" t="s">
        <v>2482</v>
      </c>
      <c r="D38" s="87">
        <v>6025</v>
      </c>
      <c r="E38" s="87"/>
      <c r="F38" s="87" t="s">
        <v>483</v>
      </c>
      <c r="G38" s="97">
        <v>43100</v>
      </c>
      <c r="H38" s="87"/>
      <c r="I38" s="90">
        <v>8.3599999999943861</v>
      </c>
      <c r="J38" s="88" t="s">
        <v>26</v>
      </c>
      <c r="K38" s="88" t="s">
        <v>131</v>
      </c>
      <c r="L38" s="89">
        <v>0</v>
      </c>
      <c r="M38" s="89">
        <v>3.489999999997382E-2</v>
      </c>
      <c r="N38" s="90">
        <v>675169.93391299993</v>
      </c>
      <c r="O38" s="98">
        <v>109.75</v>
      </c>
      <c r="P38" s="90">
        <v>740.99891290599999</v>
      </c>
      <c r="Q38" s="91">
        <f t="shared" si="0"/>
        <v>9.9487623064574669E-3</v>
      </c>
      <c r="R38" s="91">
        <f>P38/'סכום נכסי הקרן'!$C$42</f>
        <v>3.761929635496645E-4</v>
      </c>
    </row>
    <row r="39" spans="2:18">
      <c r="B39" s="86" t="s">
        <v>2827</v>
      </c>
      <c r="C39" s="88" t="s">
        <v>2482</v>
      </c>
      <c r="D39" s="87">
        <v>5022</v>
      </c>
      <c r="E39" s="87"/>
      <c r="F39" s="87" t="s">
        <v>483</v>
      </c>
      <c r="G39" s="97">
        <v>42551</v>
      </c>
      <c r="H39" s="87"/>
      <c r="I39" s="90">
        <v>7.1200000000086678</v>
      </c>
      <c r="J39" s="88" t="s">
        <v>26</v>
      </c>
      <c r="K39" s="88" t="s">
        <v>131</v>
      </c>
      <c r="L39" s="89">
        <v>0</v>
      </c>
      <c r="M39" s="89">
        <v>2.0600000000025126E-2</v>
      </c>
      <c r="N39" s="90">
        <v>476757.68379899999</v>
      </c>
      <c r="O39" s="98">
        <v>115.19</v>
      </c>
      <c r="P39" s="90">
        <v>549.17703132700001</v>
      </c>
      <c r="Q39" s="91">
        <f t="shared" si="0"/>
        <v>7.3733330153095151E-3</v>
      </c>
      <c r="R39" s="91">
        <f>P39/'סכום נכסי הקרן'!$C$42</f>
        <v>2.7880814847365239E-4</v>
      </c>
    </row>
    <row r="40" spans="2:18">
      <c r="B40" s="86" t="s">
        <v>2827</v>
      </c>
      <c r="C40" s="88" t="s">
        <v>2482</v>
      </c>
      <c r="D40" s="87">
        <v>6024</v>
      </c>
      <c r="E40" s="87"/>
      <c r="F40" s="87" t="s">
        <v>483</v>
      </c>
      <c r="G40" s="97">
        <v>43100</v>
      </c>
      <c r="H40" s="87"/>
      <c r="I40" s="90">
        <v>7.5900000000002015</v>
      </c>
      <c r="J40" s="88" t="s">
        <v>26</v>
      </c>
      <c r="K40" s="88" t="s">
        <v>131</v>
      </c>
      <c r="L40" s="89">
        <v>0</v>
      </c>
      <c r="M40" s="89">
        <v>1.4500000000010102E-2</v>
      </c>
      <c r="N40" s="90">
        <v>491950.13802299998</v>
      </c>
      <c r="O40" s="98">
        <v>120.7</v>
      </c>
      <c r="P40" s="90">
        <v>593.78387213200006</v>
      </c>
      <c r="Q40" s="91">
        <f t="shared" si="0"/>
        <v>7.9722311360510625E-3</v>
      </c>
      <c r="R40" s="91">
        <f>P40/'סכום נכסי הקרן'!$C$42</f>
        <v>3.0145430806275536E-4</v>
      </c>
    </row>
    <row r="41" spans="2:18">
      <c r="B41" s="86" t="s">
        <v>2827</v>
      </c>
      <c r="C41" s="88" t="s">
        <v>2482</v>
      </c>
      <c r="D41" s="87">
        <v>5209</v>
      </c>
      <c r="E41" s="87"/>
      <c r="F41" s="87" t="s">
        <v>483</v>
      </c>
      <c r="G41" s="97">
        <v>42643</v>
      </c>
      <c r="H41" s="87"/>
      <c r="I41" s="90">
        <v>6.1500000000003583</v>
      </c>
      <c r="J41" s="88" t="s">
        <v>26</v>
      </c>
      <c r="K41" s="88" t="s">
        <v>131</v>
      </c>
      <c r="L41" s="89">
        <v>0</v>
      </c>
      <c r="M41" s="89">
        <v>1.8599999999996678E-2</v>
      </c>
      <c r="N41" s="90">
        <v>365330.88438899996</v>
      </c>
      <c r="O41" s="98">
        <v>115.25</v>
      </c>
      <c r="P41" s="90">
        <v>421.04396829899991</v>
      </c>
      <c r="Q41" s="91">
        <f t="shared" si="0"/>
        <v>5.6529993340297185E-3</v>
      </c>
      <c r="R41" s="91">
        <f>P41/'סכום נכסי הקרן'!$C$42</f>
        <v>2.1375709931602144E-4</v>
      </c>
    </row>
    <row r="42" spans="2:18">
      <c r="B42" s="9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90"/>
      <c r="O42" s="98"/>
      <c r="P42" s="87"/>
      <c r="Q42" s="91"/>
      <c r="R42" s="87"/>
    </row>
    <row r="43" spans="2:18">
      <c r="B43" s="85" t="s">
        <v>35</v>
      </c>
      <c r="C43" s="81"/>
      <c r="D43" s="80"/>
      <c r="E43" s="80"/>
      <c r="F43" s="80"/>
      <c r="G43" s="99"/>
      <c r="H43" s="80"/>
      <c r="I43" s="83">
        <v>5.5775586587683774</v>
      </c>
      <c r="J43" s="81"/>
      <c r="K43" s="81"/>
      <c r="L43" s="82"/>
      <c r="M43" s="82">
        <v>4.864859981086133E-2</v>
      </c>
      <c r="N43" s="83"/>
      <c r="O43" s="100"/>
      <c r="P43" s="83">
        <f>SUM(P44:P267)</f>
        <v>59203.884797727995</v>
      </c>
      <c r="Q43" s="84">
        <f t="shared" si="0"/>
        <v>0.79488021805803288</v>
      </c>
      <c r="R43" s="84">
        <f>P43/'סכום נכסי הקרן'!$C$42</f>
        <v>3.0056838799351338E-2</v>
      </c>
    </row>
    <row r="44" spans="2:18">
      <c r="B44" s="86" t="s">
        <v>2828</v>
      </c>
      <c r="C44" s="88" t="s">
        <v>2493</v>
      </c>
      <c r="D44" s="87" t="s">
        <v>2494</v>
      </c>
      <c r="E44" s="87"/>
      <c r="F44" s="87" t="s">
        <v>291</v>
      </c>
      <c r="G44" s="97">
        <v>42368</v>
      </c>
      <c r="H44" s="87" t="s">
        <v>250</v>
      </c>
      <c r="I44" s="90">
        <v>7.2400000000030387</v>
      </c>
      <c r="J44" s="88" t="s">
        <v>127</v>
      </c>
      <c r="K44" s="88" t="s">
        <v>131</v>
      </c>
      <c r="L44" s="89">
        <v>3.1699999999999999E-2</v>
      </c>
      <c r="M44" s="89">
        <v>2.3800000000022789E-2</v>
      </c>
      <c r="N44" s="90">
        <v>112928.07503699999</v>
      </c>
      <c r="O44" s="98">
        <v>116.55</v>
      </c>
      <c r="P44" s="90">
        <v>131.61766511500002</v>
      </c>
      <c r="Q44" s="91">
        <f t="shared" si="0"/>
        <v>1.7671184704236716E-3</v>
      </c>
      <c r="R44" s="91">
        <f>P44/'סכום נכסי הקרן'!$C$42</f>
        <v>6.6820124338536294E-5</v>
      </c>
    </row>
    <row r="45" spans="2:18">
      <c r="B45" s="86" t="s">
        <v>2828</v>
      </c>
      <c r="C45" s="88" t="s">
        <v>2493</v>
      </c>
      <c r="D45" s="87" t="s">
        <v>2495</v>
      </c>
      <c r="E45" s="87"/>
      <c r="F45" s="87" t="s">
        <v>291</v>
      </c>
      <c r="G45" s="97">
        <v>42388</v>
      </c>
      <c r="H45" s="87" t="s">
        <v>250</v>
      </c>
      <c r="I45" s="90">
        <v>7.2299999999948508</v>
      </c>
      <c r="J45" s="88" t="s">
        <v>127</v>
      </c>
      <c r="K45" s="88" t="s">
        <v>131</v>
      </c>
      <c r="L45" s="89">
        <v>3.1899999999999998E-2</v>
      </c>
      <c r="M45" s="89">
        <v>2.399999999994579E-2</v>
      </c>
      <c r="N45" s="90">
        <v>158099.306236</v>
      </c>
      <c r="O45" s="98">
        <v>116.67</v>
      </c>
      <c r="P45" s="90">
        <v>184.45445166499997</v>
      </c>
      <c r="Q45" s="91">
        <f t="shared" si="0"/>
        <v>2.4765130744744085E-3</v>
      </c>
      <c r="R45" s="91">
        <f>P45/'סכום נכסי הקרן'!$C$42</f>
        <v>9.3644492054183707E-5</v>
      </c>
    </row>
    <row r="46" spans="2:18">
      <c r="B46" s="86" t="s">
        <v>2828</v>
      </c>
      <c r="C46" s="88" t="s">
        <v>2493</v>
      </c>
      <c r="D46" s="87" t="s">
        <v>2496</v>
      </c>
      <c r="E46" s="87"/>
      <c r="F46" s="87" t="s">
        <v>291</v>
      </c>
      <c r="G46" s="97">
        <v>42509</v>
      </c>
      <c r="H46" s="87" t="s">
        <v>250</v>
      </c>
      <c r="I46" s="90">
        <v>7.2899999999627196</v>
      </c>
      <c r="J46" s="88" t="s">
        <v>127</v>
      </c>
      <c r="K46" s="88" t="s">
        <v>131</v>
      </c>
      <c r="L46" s="89">
        <v>2.7400000000000001E-2</v>
      </c>
      <c r="M46" s="89">
        <v>2.6099999999920923E-2</v>
      </c>
      <c r="N46" s="90">
        <v>158099.306236</v>
      </c>
      <c r="O46" s="98">
        <v>111.98</v>
      </c>
      <c r="P46" s="90">
        <v>177.03961074</v>
      </c>
      <c r="Q46" s="91">
        <f t="shared" si="0"/>
        <v>2.3769603104713986E-3</v>
      </c>
      <c r="R46" s="91">
        <f>P46/'סכום נכסי הקרן'!$C$42</f>
        <v>8.9880099241668309E-5</v>
      </c>
    </row>
    <row r="47" spans="2:18">
      <c r="B47" s="86" t="s">
        <v>2828</v>
      </c>
      <c r="C47" s="88" t="s">
        <v>2493</v>
      </c>
      <c r="D47" s="87" t="s">
        <v>2497</v>
      </c>
      <c r="E47" s="87"/>
      <c r="F47" s="87" t="s">
        <v>291</v>
      </c>
      <c r="G47" s="97">
        <v>42723</v>
      </c>
      <c r="H47" s="87" t="s">
        <v>250</v>
      </c>
      <c r="I47" s="90">
        <v>7.2000000001330777</v>
      </c>
      <c r="J47" s="88" t="s">
        <v>127</v>
      </c>
      <c r="K47" s="88" t="s">
        <v>131</v>
      </c>
      <c r="L47" s="89">
        <v>3.15E-2</v>
      </c>
      <c r="M47" s="89">
        <v>2.8300000000825869E-2</v>
      </c>
      <c r="N47" s="90">
        <v>22585.614719000001</v>
      </c>
      <c r="O47" s="98">
        <v>113.12</v>
      </c>
      <c r="P47" s="90">
        <v>25.548848783</v>
      </c>
      <c r="Q47" s="91">
        <f t="shared" si="0"/>
        <v>3.4302266753519017E-4</v>
      </c>
      <c r="R47" s="91">
        <f>P47/'סכום נכסי הקרן'!$C$42</f>
        <v>1.2970730417492876E-5</v>
      </c>
    </row>
    <row r="48" spans="2:18">
      <c r="B48" s="86" t="s">
        <v>2828</v>
      </c>
      <c r="C48" s="88" t="s">
        <v>2493</v>
      </c>
      <c r="D48" s="87" t="s">
        <v>2498</v>
      </c>
      <c r="E48" s="87"/>
      <c r="F48" s="87" t="s">
        <v>291</v>
      </c>
      <c r="G48" s="97">
        <v>42918</v>
      </c>
      <c r="H48" s="87" t="s">
        <v>250</v>
      </c>
      <c r="I48" s="90">
        <v>7.139999999998226</v>
      </c>
      <c r="J48" s="88" t="s">
        <v>127</v>
      </c>
      <c r="K48" s="88" t="s">
        <v>131</v>
      </c>
      <c r="L48" s="89">
        <v>3.1899999999999998E-2</v>
      </c>
      <c r="M48" s="89">
        <v>3.1799999999988719E-2</v>
      </c>
      <c r="N48" s="90">
        <v>112928.07503699999</v>
      </c>
      <c r="O48" s="98">
        <v>109.89</v>
      </c>
      <c r="P48" s="90">
        <v>124.09666082299999</v>
      </c>
      <c r="Q48" s="91">
        <f t="shared" si="0"/>
        <v>1.666140341166353E-3</v>
      </c>
      <c r="R48" s="91">
        <f>P48/'סכום נכסי הקרן'!$C$42</f>
        <v>6.3001834130280406E-5</v>
      </c>
    </row>
    <row r="49" spans="2:18">
      <c r="B49" s="86" t="s">
        <v>2828</v>
      </c>
      <c r="C49" s="88" t="s">
        <v>2493</v>
      </c>
      <c r="D49" s="87" t="s">
        <v>2499</v>
      </c>
      <c r="E49" s="87"/>
      <c r="F49" s="87" t="s">
        <v>291</v>
      </c>
      <c r="G49" s="97">
        <v>43915</v>
      </c>
      <c r="H49" s="87" t="s">
        <v>250</v>
      </c>
      <c r="I49" s="90">
        <v>7.1500000000205173</v>
      </c>
      <c r="J49" s="88" t="s">
        <v>127</v>
      </c>
      <c r="K49" s="88" t="s">
        <v>131</v>
      </c>
      <c r="L49" s="89">
        <v>2.6600000000000002E-2</v>
      </c>
      <c r="M49" s="89">
        <v>3.9900000000110417E-2</v>
      </c>
      <c r="N49" s="90">
        <v>237743.317018</v>
      </c>
      <c r="O49" s="98">
        <v>99.43</v>
      </c>
      <c r="P49" s="90">
        <v>236.388163061</v>
      </c>
      <c r="Q49" s="91">
        <f t="shared" si="0"/>
        <v>3.1737828563485814E-3</v>
      </c>
      <c r="R49" s="91">
        <f>P49/'סכום נכסי הקרן'!$C$42</f>
        <v>1.2001038336376062E-4</v>
      </c>
    </row>
    <row r="50" spans="2:18">
      <c r="B50" s="86" t="s">
        <v>2828</v>
      </c>
      <c r="C50" s="88" t="s">
        <v>2493</v>
      </c>
      <c r="D50" s="87" t="s">
        <v>2500</v>
      </c>
      <c r="E50" s="87"/>
      <c r="F50" s="87" t="s">
        <v>291</v>
      </c>
      <c r="G50" s="97">
        <v>44168</v>
      </c>
      <c r="H50" s="87" t="s">
        <v>250</v>
      </c>
      <c r="I50" s="90">
        <v>7.2599999999922549</v>
      </c>
      <c r="J50" s="88" t="s">
        <v>127</v>
      </c>
      <c r="K50" s="88" t="s">
        <v>131</v>
      </c>
      <c r="L50" s="89">
        <v>1.89E-2</v>
      </c>
      <c r="M50" s="89">
        <v>4.3599999999990889E-2</v>
      </c>
      <c r="N50" s="90">
        <v>240784.80903500001</v>
      </c>
      <c r="O50" s="98">
        <v>91.15</v>
      </c>
      <c r="P50" s="90">
        <v>219.47535259499998</v>
      </c>
      <c r="Q50" s="91">
        <f t="shared" si="0"/>
        <v>2.9467089317721964E-3</v>
      </c>
      <c r="R50" s="91">
        <f>P50/'סכום נכסי הקרן'!$C$42</f>
        <v>1.1142402759407887E-4</v>
      </c>
    </row>
    <row r="51" spans="2:18">
      <c r="B51" s="86" t="s">
        <v>2828</v>
      </c>
      <c r="C51" s="88" t="s">
        <v>2493</v>
      </c>
      <c r="D51" s="87" t="s">
        <v>2501</v>
      </c>
      <c r="E51" s="87"/>
      <c r="F51" s="87" t="s">
        <v>291</v>
      </c>
      <c r="G51" s="97">
        <v>44277</v>
      </c>
      <c r="H51" s="87" t="s">
        <v>250</v>
      </c>
      <c r="I51" s="90">
        <v>7.0999999999800023</v>
      </c>
      <c r="J51" s="88" t="s">
        <v>127</v>
      </c>
      <c r="K51" s="88" t="s">
        <v>131</v>
      </c>
      <c r="L51" s="89">
        <v>1.9E-2</v>
      </c>
      <c r="M51" s="89">
        <v>5.7099999999829204E-2</v>
      </c>
      <c r="N51" s="90">
        <v>366154.257919</v>
      </c>
      <c r="O51" s="98">
        <v>83.31</v>
      </c>
      <c r="P51" s="90">
        <v>305.043120251</v>
      </c>
      <c r="Q51" s="91">
        <f t="shared" si="0"/>
        <v>4.0955545868422939E-3</v>
      </c>
      <c r="R51" s="91">
        <f>P51/'סכום נכסי הקרן'!$C$42</f>
        <v>1.5486537620901708E-4</v>
      </c>
    </row>
    <row r="52" spans="2:18">
      <c r="B52" s="86" t="s">
        <v>2829</v>
      </c>
      <c r="C52" s="88" t="s">
        <v>2493</v>
      </c>
      <c r="D52" s="87" t="s">
        <v>2502</v>
      </c>
      <c r="E52" s="87"/>
      <c r="F52" s="87" t="s">
        <v>300</v>
      </c>
      <c r="G52" s="97">
        <v>42122</v>
      </c>
      <c r="H52" s="87" t="s">
        <v>129</v>
      </c>
      <c r="I52" s="90">
        <v>4.3999999999995376</v>
      </c>
      <c r="J52" s="88" t="s">
        <v>281</v>
      </c>
      <c r="K52" s="88" t="s">
        <v>131</v>
      </c>
      <c r="L52" s="89">
        <v>2.98E-2</v>
      </c>
      <c r="M52" s="89">
        <v>2.5899999999998188E-2</v>
      </c>
      <c r="N52" s="90">
        <v>2310791.0634129997</v>
      </c>
      <c r="O52" s="98">
        <v>112.46</v>
      </c>
      <c r="P52" s="90">
        <v>2598.7156079330002</v>
      </c>
      <c r="Q52" s="91">
        <f t="shared" si="0"/>
        <v>3.4890744689508424E-2</v>
      </c>
      <c r="R52" s="91">
        <f>P52/'סכום נכסי הקרן'!$C$42</f>
        <v>1.3193251824582634E-3</v>
      </c>
    </row>
    <row r="53" spans="2:18">
      <c r="B53" s="86" t="s">
        <v>2830</v>
      </c>
      <c r="C53" s="88" t="s">
        <v>2493</v>
      </c>
      <c r="D53" s="87" t="s">
        <v>2503</v>
      </c>
      <c r="E53" s="87"/>
      <c r="F53" s="87" t="s">
        <v>2484</v>
      </c>
      <c r="G53" s="97">
        <v>40742</v>
      </c>
      <c r="H53" s="87" t="s">
        <v>2481</v>
      </c>
      <c r="I53" s="90">
        <v>3.3100000000004206</v>
      </c>
      <c r="J53" s="88" t="s">
        <v>271</v>
      </c>
      <c r="K53" s="88" t="s">
        <v>131</v>
      </c>
      <c r="L53" s="89">
        <v>4.4999999999999998E-2</v>
      </c>
      <c r="M53" s="89">
        <v>1.6099999999999531E-2</v>
      </c>
      <c r="N53" s="90">
        <v>859685.99717899994</v>
      </c>
      <c r="O53" s="98">
        <v>124.67</v>
      </c>
      <c r="P53" s="90">
        <v>1071.7705205049999</v>
      </c>
      <c r="Q53" s="91">
        <f t="shared" si="0"/>
        <v>1.438975141509429E-2</v>
      </c>
      <c r="R53" s="91">
        <f>P53/'סכום נכסי הקרן'!$C$42</f>
        <v>5.4412026972175821E-4</v>
      </c>
    </row>
    <row r="54" spans="2:18">
      <c r="B54" s="86" t="s">
        <v>2831</v>
      </c>
      <c r="C54" s="88" t="s">
        <v>2493</v>
      </c>
      <c r="D54" s="87" t="s">
        <v>2504</v>
      </c>
      <c r="E54" s="87"/>
      <c r="F54" s="87" t="s">
        <v>365</v>
      </c>
      <c r="G54" s="97">
        <v>43431</v>
      </c>
      <c r="H54" s="87" t="s">
        <v>250</v>
      </c>
      <c r="I54" s="90">
        <v>7.9600000000252322</v>
      </c>
      <c r="J54" s="88" t="s">
        <v>281</v>
      </c>
      <c r="K54" s="88" t="s">
        <v>131</v>
      </c>
      <c r="L54" s="89">
        <v>3.6600000000000001E-2</v>
      </c>
      <c r="M54" s="89">
        <v>3.7200000000057819E-2</v>
      </c>
      <c r="N54" s="90">
        <v>70275.02663800001</v>
      </c>
      <c r="O54" s="98">
        <v>108.28</v>
      </c>
      <c r="P54" s="90">
        <v>76.093793923000007</v>
      </c>
      <c r="Q54" s="91">
        <f t="shared" si="0"/>
        <v>1.021646665806269E-3</v>
      </c>
      <c r="R54" s="91">
        <f>P54/'סכום נכסי הקרן'!$C$42</f>
        <v>3.86315679349211E-5</v>
      </c>
    </row>
    <row r="55" spans="2:18">
      <c r="B55" s="86" t="s">
        <v>2831</v>
      </c>
      <c r="C55" s="88" t="s">
        <v>2493</v>
      </c>
      <c r="D55" s="87" t="s">
        <v>2505</v>
      </c>
      <c r="E55" s="87"/>
      <c r="F55" s="87" t="s">
        <v>365</v>
      </c>
      <c r="G55" s="97">
        <v>43276</v>
      </c>
      <c r="H55" s="87" t="s">
        <v>250</v>
      </c>
      <c r="I55" s="90">
        <v>8.0199999999776228</v>
      </c>
      <c r="J55" s="88" t="s">
        <v>281</v>
      </c>
      <c r="K55" s="88" t="s">
        <v>131</v>
      </c>
      <c r="L55" s="89">
        <v>3.2599999999999997E-2</v>
      </c>
      <c r="M55" s="89">
        <v>3.8100000000010917E-2</v>
      </c>
      <c r="N55" s="90">
        <v>70017.046956999999</v>
      </c>
      <c r="O55" s="98">
        <v>104.67</v>
      </c>
      <c r="P55" s="90">
        <v>73.286844932000008</v>
      </c>
      <c r="Q55" s="91">
        <f t="shared" si="0"/>
        <v>9.839601485504034E-4</v>
      </c>
      <c r="R55" s="91">
        <f>P55/'סכום נכסי הקרן'!$C$42</f>
        <v>3.7206526087942059E-5</v>
      </c>
    </row>
    <row r="56" spans="2:18">
      <c r="B56" s="86" t="s">
        <v>2831</v>
      </c>
      <c r="C56" s="88" t="s">
        <v>2493</v>
      </c>
      <c r="D56" s="87" t="s">
        <v>2506</v>
      </c>
      <c r="E56" s="87"/>
      <c r="F56" s="87" t="s">
        <v>365</v>
      </c>
      <c r="G56" s="97">
        <v>43222</v>
      </c>
      <c r="H56" s="87" t="s">
        <v>250</v>
      </c>
      <c r="I56" s="90">
        <v>8.0299999999989193</v>
      </c>
      <c r="J56" s="88" t="s">
        <v>281</v>
      </c>
      <c r="K56" s="88" t="s">
        <v>131</v>
      </c>
      <c r="L56" s="89">
        <v>3.2199999999999999E-2</v>
      </c>
      <c r="M56" s="89">
        <v>3.820000000000795E-2</v>
      </c>
      <c r="N56" s="90">
        <v>334588.271985</v>
      </c>
      <c r="O56" s="98">
        <v>105.21</v>
      </c>
      <c r="P56" s="90">
        <v>352.02032054600005</v>
      </c>
      <c r="Q56" s="91">
        <f t="shared" si="0"/>
        <v>4.7262775088570078E-3</v>
      </c>
      <c r="R56" s="91">
        <f>P56/'סכום נכסי הקרן'!$C$42</f>
        <v>1.7871492833445196E-4</v>
      </c>
    </row>
    <row r="57" spans="2:18">
      <c r="B57" s="86" t="s">
        <v>2831</v>
      </c>
      <c r="C57" s="88" t="s">
        <v>2493</v>
      </c>
      <c r="D57" s="87" t="s">
        <v>2507</v>
      </c>
      <c r="E57" s="87"/>
      <c r="F57" s="87" t="s">
        <v>365</v>
      </c>
      <c r="G57" s="97">
        <v>43922</v>
      </c>
      <c r="H57" s="87" t="s">
        <v>250</v>
      </c>
      <c r="I57" s="90">
        <v>8.2199999999698949</v>
      </c>
      <c r="J57" s="88" t="s">
        <v>281</v>
      </c>
      <c r="K57" s="88" t="s">
        <v>131</v>
      </c>
      <c r="L57" s="89">
        <v>2.7699999999999999E-2</v>
      </c>
      <c r="M57" s="89">
        <v>3.3699999999830359E-2</v>
      </c>
      <c r="N57" s="90">
        <v>80501.836945000003</v>
      </c>
      <c r="O57" s="98">
        <v>103.98</v>
      </c>
      <c r="P57" s="90">
        <v>83.705811166000004</v>
      </c>
      <c r="Q57" s="91">
        <f t="shared" si="0"/>
        <v>1.1238467485651885E-3</v>
      </c>
      <c r="R57" s="91">
        <f>P57/'סכום נכסי הקרן'!$C$42</f>
        <v>4.2496063921838398E-5</v>
      </c>
    </row>
    <row r="58" spans="2:18">
      <c r="B58" s="86" t="s">
        <v>2831</v>
      </c>
      <c r="C58" s="88" t="s">
        <v>2493</v>
      </c>
      <c r="D58" s="87" t="s">
        <v>2508</v>
      </c>
      <c r="E58" s="87"/>
      <c r="F58" s="87" t="s">
        <v>365</v>
      </c>
      <c r="G58" s="97">
        <v>43978</v>
      </c>
      <c r="H58" s="87" t="s">
        <v>250</v>
      </c>
      <c r="I58" s="90">
        <v>8.2099999999093143</v>
      </c>
      <c r="J58" s="88" t="s">
        <v>281</v>
      </c>
      <c r="K58" s="88" t="s">
        <v>131</v>
      </c>
      <c r="L58" s="89">
        <v>2.3E-2</v>
      </c>
      <c r="M58" s="89">
        <v>3.9799999999507611E-2</v>
      </c>
      <c r="N58" s="90">
        <v>33770.067194000003</v>
      </c>
      <c r="O58" s="98">
        <v>95.02</v>
      </c>
      <c r="P58" s="90">
        <v>32.088319071000001</v>
      </c>
      <c r="Q58" s="91">
        <f t="shared" si="0"/>
        <v>4.3082257435328041E-4</v>
      </c>
      <c r="R58" s="91">
        <f>P58/'סכום נכסי הקרן'!$C$42</f>
        <v>1.6290711951662519E-5</v>
      </c>
    </row>
    <row r="59" spans="2:18">
      <c r="B59" s="86" t="s">
        <v>2831</v>
      </c>
      <c r="C59" s="88" t="s">
        <v>2493</v>
      </c>
      <c r="D59" s="87" t="s">
        <v>2509</v>
      </c>
      <c r="E59" s="87"/>
      <c r="F59" s="87" t="s">
        <v>365</v>
      </c>
      <c r="G59" s="97">
        <v>44010</v>
      </c>
      <c r="H59" s="87" t="s">
        <v>250</v>
      </c>
      <c r="I59" s="90">
        <v>8.3199999999760195</v>
      </c>
      <c r="J59" s="88" t="s">
        <v>281</v>
      </c>
      <c r="K59" s="88" t="s">
        <v>131</v>
      </c>
      <c r="L59" s="89">
        <v>2.2000000000000002E-2</v>
      </c>
      <c r="M59" s="89">
        <v>3.5600000000015466E-2</v>
      </c>
      <c r="N59" s="90">
        <v>52951.278814999998</v>
      </c>
      <c r="O59" s="98">
        <v>97.66</v>
      </c>
      <c r="P59" s="90">
        <v>51.712216232000003</v>
      </c>
      <c r="Q59" s="91">
        <f t="shared" si="0"/>
        <v>6.9429595465218103E-4</v>
      </c>
      <c r="R59" s="91">
        <f>P59/'סכום נכסי הקרן'!$C$42</f>
        <v>2.6253441856945029E-5</v>
      </c>
    </row>
    <row r="60" spans="2:18">
      <c r="B60" s="86" t="s">
        <v>2831</v>
      </c>
      <c r="C60" s="88" t="s">
        <v>2493</v>
      </c>
      <c r="D60" s="87" t="s">
        <v>2510</v>
      </c>
      <c r="E60" s="87"/>
      <c r="F60" s="87" t="s">
        <v>365</v>
      </c>
      <c r="G60" s="97">
        <v>44133</v>
      </c>
      <c r="H60" s="87" t="s">
        <v>250</v>
      </c>
      <c r="I60" s="90">
        <v>8.1799999999596889</v>
      </c>
      <c r="J60" s="88" t="s">
        <v>281</v>
      </c>
      <c r="K60" s="88" t="s">
        <v>131</v>
      </c>
      <c r="L60" s="89">
        <v>2.3799999999999998E-2</v>
      </c>
      <c r="M60" s="89">
        <v>3.9999999999696903E-2</v>
      </c>
      <c r="N60" s="90">
        <v>68857.136127999998</v>
      </c>
      <c r="O60" s="98">
        <v>95.83</v>
      </c>
      <c r="P60" s="90">
        <v>65.985795287000002</v>
      </c>
      <c r="Q60" s="91">
        <f t="shared" si="0"/>
        <v>8.859351633032724E-4</v>
      </c>
      <c r="R60" s="91">
        <f>P60/'סכום נכסי הקרן'!$C$42</f>
        <v>3.3499903237168455E-5</v>
      </c>
    </row>
    <row r="61" spans="2:18">
      <c r="B61" s="86" t="s">
        <v>2831</v>
      </c>
      <c r="C61" s="88" t="s">
        <v>2493</v>
      </c>
      <c r="D61" s="87" t="s">
        <v>2511</v>
      </c>
      <c r="E61" s="87"/>
      <c r="F61" s="87" t="s">
        <v>365</v>
      </c>
      <c r="G61" s="97">
        <v>44251</v>
      </c>
      <c r="H61" s="87" t="s">
        <v>250</v>
      </c>
      <c r="I61" s="90">
        <v>8.0399999999857936</v>
      </c>
      <c r="J61" s="88" t="s">
        <v>281</v>
      </c>
      <c r="K61" s="88" t="s">
        <v>131</v>
      </c>
      <c r="L61" s="89">
        <v>2.3599999999999999E-2</v>
      </c>
      <c r="M61" s="89">
        <v>4.6699999999880545E-2</v>
      </c>
      <c r="N61" s="90">
        <v>204445.12989099999</v>
      </c>
      <c r="O61" s="98">
        <v>90.9</v>
      </c>
      <c r="P61" s="90">
        <v>185.840624166</v>
      </c>
      <c r="Q61" s="91">
        <f t="shared" si="0"/>
        <v>2.4951240339346776E-3</v>
      </c>
      <c r="R61" s="91">
        <f>P61/'סכום נכסי הקרן'!$C$42</f>
        <v>9.4348229039569007E-5</v>
      </c>
    </row>
    <row r="62" spans="2:18">
      <c r="B62" s="86" t="s">
        <v>2831</v>
      </c>
      <c r="C62" s="88" t="s">
        <v>2493</v>
      </c>
      <c r="D62" s="87" t="s">
        <v>2512</v>
      </c>
      <c r="E62" s="87"/>
      <c r="F62" s="87" t="s">
        <v>365</v>
      </c>
      <c r="G62" s="97">
        <v>44294</v>
      </c>
      <c r="H62" s="87" t="s">
        <v>250</v>
      </c>
      <c r="I62" s="90">
        <v>7.9800000000218407</v>
      </c>
      <c r="J62" s="88" t="s">
        <v>281</v>
      </c>
      <c r="K62" s="88" t="s">
        <v>131</v>
      </c>
      <c r="L62" s="89">
        <v>2.3199999999999998E-2</v>
      </c>
      <c r="M62" s="89">
        <v>5.0400000000182785E-2</v>
      </c>
      <c r="N62" s="90">
        <v>147095.79576899999</v>
      </c>
      <c r="O62" s="98">
        <v>87.78</v>
      </c>
      <c r="P62" s="90">
        <v>129.12068859099998</v>
      </c>
      <c r="Q62" s="91">
        <f t="shared" si="0"/>
        <v>1.7335936899018516E-3</v>
      </c>
      <c r="R62" s="91">
        <f>P62/'סכום נכסי הקרן'!$C$42</f>
        <v>6.5552450416055553E-5</v>
      </c>
    </row>
    <row r="63" spans="2:18">
      <c r="B63" s="86" t="s">
        <v>2831</v>
      </c>
      <c r="C63" s="88" t="s">
        <v>2493</v>
      </c>
      <c r="D63" s="87" t="s">
        <v>2513</v>
      </c>
      <c r="E63" s="87"/>
      <c r="F63" s="87" t="s">
        <v>365</v>
      </c>
      <c r="G63" s="97">
        <v>44602</v>
      </c>
      <c r="H63" s="87" t="s">
        <v>250</v>
      </c>
      <c r="I63" s="90">
        <v>7.7500000000109583</v>
      </c>
      <c r="J63" s="88" t="s">
        <v>281</v>
      </c>
      <c r="K63" s="88" t="s">
        <v>131</v>
      </c>
      <c r="L63" s="89">
        <v>2.0899999999999998E-2</v>
      </c>
      <c r="M63" s="89">
        <v>6.3800000000098944E-2</v>
      </c>
      <c r="N63" s="90">
        <v>210741.47364700001</v>
      </c>
      <c r="O63" s="98">
        <v>75.77</v>
      </c>
      <c r="P63" s="90">
        <v>159.67880515900001</v>
      </c>
      <c r="Q63" s="91">
        <f t="shared" si="0"/>
        <v>2.1438715364317266E-3</v>
      </c>
      <c r="R63" s="91">
        <f>P63/'סכום נכסי הקרן'!$C$42</f>
        <v>8.1066303718658621E-5</v>
      </c>
    </row>
    <row r="64" spans="2:18">
      <c r="B64" s="86" t="s">
        <v>2831</v>
      </c>
      <c r="C64" s="88" t="s">
        <v>2493</v>
      </c>
      <c r="D64" s="87" t="s">
        <v>2514</v>
      </c>
      <c r="E64" s="87"/>
      <c r="F64" s="87" t="s">
        <v>365</v>
      </c>
      <c r="G64" s="97">
        <v>43500</v>
      </c>
      <c r="H64" s="87" t="s">
        <v>250</v>
      </c>
      <c r="I64" s="90">
        <v>8.0500000000511562</v>
      </c>
      <c r="J64" s="88" t="s">
        <v>281</v>
      </c>
      <c r="K64" s="88" t="s">
        <v>131</v>
      </c>
      <c r="L64" s="89">
        <v>3.4500000000000003E-2</v>
      </c>
      <c r="M64" s="89">
        <v>3.5000000000243593E-2</v>
      </c>
      <c r="N64" s="90">
        <v>131906.61027400001</v>
      </c>
      <c r="O64" s="98">
        <v>108.93</v>
      </c>
      <c r="P64" s="90">
        <v>143.68587155299997</v>
      </c>
      <c r="Q64" s="91">
        <f t="shared" si="0"/>
        <v>1.9291480162512943E-3</v>
      </c>
      <c r="R64" s="91">
        <f>P64/'סכום נכסי הקרן'!$C$42</f>
        <v>7.2946954304906666E-5</v>
      </c>
    </row>
    <row r="65" spans="2:18">
      <c r="B65" s="86" t="s">
        <v>2831</v>
      </c>
      <c r="C65" s="88" t="s">
        <v>2493</v>
      </c>
      <c r="D65" s="87" t="s">
        <v>2515</v>
      </c>
      <c r="E65" s="87"/>
      <c r="F65" s="87" t="s">
        <v>365</v>
      </c>
      <c r="G65" s="97">
        <v>43556</v>
      </c>
      <c r="H65" s="87" t="s">
        <v>250</v>
      </c>
      <c r="I65" s="90">
        <v>8.1399999999690245</v>
      </c>
      <c r="J65" s="88" t="s">
        <v>281</v>
      </c>
      <c r="K65" s="88" t="s">
        <v>131</v>
      </c>
      <c r="L65" s="89">
        <v>3.0499999999999999E-2</v>
      </c>
      <c r="M65" s="89">
        <v>3.4499999999907632E-2</v>
      </c>
      <c r="N65" s="90">
        <v>133018.03612400001</v>
      </c>
      <c r="O65" s="98">
        <v>105.81</v>
      </c>
      <c r="P65" s="90">
        <v>140.74637877399999</v>
      </c>
      <c r="Q65" s="91">
        <f t="shared" si="0"/>
        <v>1.8896819462605428E-3</v>
      </c>
      <c r="R65" s="91">
        <f>P65/'סכום נכסי הקרן'!$C$42</f>
        <v>7.1454622156228971E-5</v>
      </c>
    </row>
    <row r="66" spans="2:18">
      <c r="B66" s="86" t="s">
        <v>2831</v>
      </c>
      <c r="C66" s="88" t="s">
        <v>2493</v>
      </c>
      <c r="D66" s="87" t="s">
        <v>2516</v>
      </c>
      <c r="E66" s="87"/>
      <c r="F66" s="87" t="s">
        <v>365</v>
      </c>
      <c r="G66" s="97">
        <v>43647</v>
      </c>
      <c r="H66" s="87" t="s">
        <v>250</v>
      </c>
      <c r="I66" s="90">
        <v>8.1100000000122137</v>
      </c>
      <c r="J66" s="88" t="s">
        <v>281</v>
      </c>
      <c r="K66" s="88" t="s">
        <v>131</v>
      </c>
      <c r="L66" s="89">
        <v>2.8999999999999998E-2</v>
      </c>
      <c r="M66" s="89">
        <v>3.8100000000016981E-2</v>
      </c>
      <c r="N66" s="90">
        <v>123481.10588800001</v>
      </c>
      <c r="O66" s="98">
        <v>100.14</v>
      </c>
      <c r="P66" s="90">
        <v>123.65396735900001</v>
      </c>
      <c r="Q66" s="91">
        <f t="shared" si="0"/>
        <v>1.6601966724628648E-3</v>
      </c>
      <c r="R66" s="91">
        <f>P66/'סכום נכסי הקרן'!$C$42</f>
        <v>6.2777085937988061E-5</v>
      </c>
    </row>
    <row r="67" spans="2:18">
      <c r="B67" s="86" t="s">
        <v>2831</v>
      </c>
      <c r="C67" s="88" t="s">
        <v>2493</v>
      </c>
      <c r="D67" s="87" t="s">
        <v>2517</v>
      </c>
      <c r="E67" s="87"/>
      <c r="F67" s="87" t="s">
        <v>365</v>
      </c>
      <c r="G67" s="97">
        <v>43703</v>
      </c>
      <c r="H67" s="87" t="s">
        <v>250</v>
      </c>
      <c r="I67" s="90">
        <v>8.2600000005921359</v>
      </c>
      <c r="J67" s="88" t="s">
        <v>281</v>
      </c>
      <c r="K67" s="88" t="s">
        <v>131</v>
      </c>
      <c r="L67" s="89">
        <v>2.3799999999999998E-2</v>
      </c>
      <c r="M67" s="89">
        <v>3.6500000002564363E-2</v>
      </c>
      <c r="N67" s="90">
        <v>8768.5348020000001</v>
      </c>
      <c r="O67" s="98">
        <v>97.84</v>
      </c>
      <c r="P67" s="90">
        <v>8.5791347919999996</v>
      </c>
      <c r="Q67" s="91">
        <f t="shared" si="0"/>
        <v>1.1518474771567552E-4</v>
      </c>
      <c r="R67" s="91">
        <f>P67/'סכום נכסי הקרן'!$C$42</f>
        <v>4.3554856638553934E-6</v>
      </c>
    </row>
    <row r="68" spans="2:18">
      <c r="B68" s="86" t="s">
        <v>2831</v>
      </c>
      <c r="C68" s="88" t="s">
        <v>2493</v>
      </c>
      <c r="D68" s="87" t="s">
        <v>2518</v>
      </c>
      <c r="E68" s="87"/>
      <c r="F68" s="87" t="s">
        <v>365</v>
      </c>
      <c r="G68" s="97">
        <v>43740</v>
      </c>
      <c r="H68" s="87" t="s">
        <v>250</v>
      </c>
      <c r="I68" s="90">
        <v>8.1399999999892039</v>
      </c>
      <c r="J68" s="88" t="s">
        <v>281</v>
      </c>
      <c r="K68" s="88" t="s">
        <v>131</v>
      </c>
      <c r="L68" s="89">
        <v>2.4300000000000002E-2</v>
      </c>
      <c r="M68" s="89">
        <v>4.139999999989203E-2</v>
      </c>
      <c r="N68" s="90">
        <v>129581.856988</v>
      </c>
      <c r="O68" s="98">
        <v>94.35</v>
      </c>
      <c r="P68" s="90">
        <v>122.26047893800001</v>
      </c>
      <c r="Q68" s="91">
        <f t="shared" si="0"/>
        <v>1.6414874883657372E-3</v>
      </c>
      <c r="R68" s="91">
        <f>P68/'סכום נכסי הקרן'!$C$42</f>
        <v>6.2069634780317291E-5</v>
      </c>
    </row>
    <row r="69" spans="2:18">
      <c r="B69" s="86" t="s">
        <v>2831</v>
      </c>
      <c r="C69" s="88" t="s">
        <v>2493</v>
      </c>
      <c r="D69" s="87" t="s">
        <v>2519</v>
      </c>
      <c r="E69" s="87"/>
      <c r="F69" s="87" t="s">
        <v>365</v>
      </c>
      <c r="G69" s="97">
        <v>43831</v>
      </c>
      <c r="H69" s="87" t="s">
        <v>250</v>
      </c>
      <c r="I69" s="90">
        <v>8.1100000000221115</v>
      </c>
      <c r="J69" s="88" t="s">
        <v>281</v>
      </c>
      <c r="K69" s="88" t="s">
        <v>131</v>
      </c>
      <c r="L69" s="89">
        <v>2.3799999999999998E-2</v>
      </c>
      <c r="M69" s="89">
        <v>4.3200000000089729E-2</v>
      </c>
      <c r="N69" s="90">
        <v>134492.75019799999</v>
      </c>
      <c r="O69" s="98">
        <v>92.8</v>
      </c>
      <c r="P69" s="90">
        <v>124.80927608400003</v>
      </c>
      <c r="Q69" s="91">
        <f t="shared" si="0"/>
        <v>1.6757080203142749E-3</v>
      </c>
      <c r="R69" s="91">
        <f>P69/'סכום נכסי הקרן'!$C$42</f>
        <v>6.3363617180480831E-5</v>
      </c>
    </row>
    <row r="70" spans="2:18">
      <c r="B70" s="86" t="s">
        <v>2832</v>
      </c>
      <c r="C70" s="88" t="s">
        <v>2493</v>
      </c>
      <c r="D70" s="87">
        <v>7936</v>
      </c>
      <c r="E70" s="87"/>
      <c r="F70" s="87" t="s">
        <v>2520</v>
      </c>
      <c r="G70" s="97">
        <v>44087</v>
      </c>
      <c r="H70" s="87" t="s">
        <v>2481</v>
      </c>
      <c r="I70" s="90">
        <v>5.469999999994517</v>
      </c>
      <c r="J70" s="88" t="s">
        <v>271</v>
      </c>
      <c r="K70" s="88" t="s">
        <v>131</v>
      </c>
      <c r="L70" s="89">
        <v>1.7947999999999999E-2</v>
      </c>
      <c r="M70" s="89">
        <v>3.1099999999985875E-2</v>
      </c>
      <c r="N70" s="90">
        <v>647739.234849</v>
      </c>
      <c r="O70" s="98">
        <v>101.66</v>
      </c>
      <c r="P70" s="90">
        <v>658.4916456630001</v>
      </c>
      <c r="Q70" s="91">
        <f t="shared" si="0"/>
        <v>8.8410073879828452E-3</v>
      </c>
      <c r="R70" s="91">
        <f>P70/'סכום נכסי הקרן'!$C$42</f>
        <v>3.3430538066941035E-4</v>
      </c>
    </row>
    <row r="71" spans="2:18">
      <c r="B71" s="86" t="s">
        <v>2832</v>
      </c>
      <c r="C71" s="88" t="s">
        <v>2493</v>
      </c>
      <c r="D71" s="87">
        <v>7937</v>
      </c>
      <c r="E71" s="87"/>
      <c r="F71" s="87" t="s">
        <v>2520</v>
      </c>
      <c r="G71" s="97">
        <v>44087</v>
      </c>
      <c r="H71" s="87" t="s">
        <v>2481</v>
      </c>
      <c r="I71" s="90">
        <v>6.9099999999829835</v>
      </c>
      <c r="J71" s="88" t="s">
        <v>271</v>
      </c>
      <c r="K71" s="88" t="s">
        <v>131</v>
      </c>
      <c r="L71" s="89">
        <v>7.0499999999999993E-2</v>
      </c>
      <c r="M71" s="89">
        <v>8.4099999999903807E-2</v>
      </c>
      <c r="N71" s="90">
        <v>72469.518081000002</v>
      </c>
      <c r="O71" s="98">
        <v>93.26</v>
      </c>
      <c r="P71" s="90">
        <v>67.585001465000005</v>
      </c>
      <c r="Q71" s="91">
        <f t="shared" si="0"/>
        <v>9.0740634479467982E-4</v>
      </c>
      <c r="R71" s="91">
        <f>P71/'סכום נכסי הקרן'!$C$42</f>
        <v>3.4311793917371207E-5</v>
      </c>
    </row>
    <row r="72" spans="2:18">
      <c r="B72" s="86" t="s">
        <v>2833</v>
      </c>
      <c r="C72" s="88" t="s">
        <v>2482</v>
      </c>
      <c r="D72" s="87">
        <v>8063</v>
      </c>
      <c r="E72" s="87"/>
      <c r="F72" s="87" t="s">
        <v>368</v>
      </c>
      <c r="G72" s="97">
        <v>44147</v>
      </c>
      <c r="H72" s="87" t="s">
        <v>129</v>
      </c>
      <c r="I72" s="90">
        <v>7.8599999999924375</v>
      </c>
      <c r="J72" s="88" t="s">
        <v>453</v>
      </c>
      <c r="K72" s="88" t="s">
        <v>131</v>
      </c>
      <c r="L72" s="89">
        <v>1.6250000000000001E-2</v>
      </c>
      <c r="M72" s="89">
        <v>3.289999999996876E-2</v>
      </c>
      <c r="N72" s="90">
        <v>508165.09265200002</v>
      </c>
      <c r="O72" s="98">
        <v>95.77</v>
      </c>
      <c r="P72" s="90">
        <v>486.66974208800008</v>
      </c>
      <c r="Q72" s="91">
        <f t="shared" si="0"/>
        <v>6.5341007948181403E-3</v>
      </c>
      <c r="R72" s="91">
        <f>P72/'סכום נכסי הקרן'!$C$42</f>
        <v>2.4707422555862859E-4</v>
      </c>
    </row>
    <row r="73" spans="2:18">
      <c r="B73" s="86" t="s">
        <v>2833</v>
      </c>
      <c r="C73" s="88" t="s">
        <v>2482</v>
      </c>
      <c r="D73" s="87">
        <v>8145</v>
      </c>
      <c r="E73" s="87"/>
      <c r="F73" s="87" t="s">
        <v>368</v>
      </c>
      <c r="G73" s="97">
        <v>44185</v>
      </c>
      <c r="H73" s="87" t="s">
        <v>129</v>
      </c>
      <c r="I73" s="90">
        <v>7.8500000000062657</v>
      </c>
      <c r="J73" s="88" t="s">
        <v>453</v>
      </c>
      <c r="K73" s="88" t="s">
        <v>131</v>
      </c>
      <c r="L73" s="89">
        <v>1.4990000000000002E-2</v>
      </c>
      <c r="M73" s="89">
        <v>3.4499999999991031E-2</v>
      </c>
      <c r="N73" s="90">
        <v>238878.31478700001</v>
      </c>
      <c r="O73" s="98">
        <v>93.49</v>
      </c>
      <c r="P73" s="90">
        <v>223.32732451600006</v>
      </c>
      <c r="Q73" s="91">
        <f t="shared" si="0"/>
        <v>2.9984260832898527E-3</v>
      </c>
      <c r="R73" s="91">
        <f>P73/'סכום נכסי הקרן'!$C$42</f>
        <v>1.1337961039890133E-4</v>
      </c>
    </row>
    <row r="74" spans="2:18">
      <c r="B74" s="86" t="s">
        <v>2834</v>
      </c>
      <c r="C74" s="88" t="s">
        <v>2482</v>
      </c>
      <c r="D74" s="87" t="s">
        <v>2521</v>
      </c>
      <c r="E74" s="87"/>
      <c r="F74" s="87" t="s">
        <v>365</v>
      </c>
      <c r="G74" s="97">
        <v>42901</v>
      </c>
      <c r="H74" s="87" t="s">
        <v>250</v>
      </c>
      <c r="I74" s="90">
        <v>0.65999999999924608</v>
      </c>
      <c r="J74" s="88" t="s">
        <v>154</v>
      </c>
      <c r="K74" s="88" t="s">
        <v>131</v>
      </c>
      <c r="L74" s="89">
        <v>0.04</v>
      </c>
      <c r="M74" s="89">
        <v>6.0599999999934824E-2</v>
      </c>
      <c r="N74" s="90">
        <v>451504.95038500003</v>
      </c>
      <c r="O74" s="98">
        <v>99.88</v>
      </c>
      <c r="P74" s="90">
        <v>450.96313434899997</v>
      </c>
      <c r="Q74" s="91">
        <f t="shared" si="0"/>
        <v>6.0546985352762425E-3</v>
      </c>
      <c r="R74" s="91">
        <f>P74/'סכום נכסי הקרן'!$C$42</f>
        <v>2.2894656794714727E-4</v>
      </c>
    </row>
    <row r="75" spans="2:18">
      <c r="B75" s="86" t="s">
        <v>2835</v>
      </c>
      <c r="C75" s="88" t="s">
        <v>2482</v>
      </c>
      <c r="D75" s="87">
        <v>4069</v>
      </c>
      <c r="E75" s="87"/>
      <c r="F75" s="87" t="s">
        <v>368</v>
      </c>
      <c r="G75" s="97">
        <v>42052</v>
      </c>
      <c r="H75" s="87" t="s">
        <v>129</v>
      </c>
      <c r="I75" s="90">
        <v>4.3800000000020276</v>
      </c>
      <c r="J75" s="88" t="s">
        <v>495</v>
      </c>
      <c r="K75" s="88" t="s">
        <v>131</v>
      </c>
      <c r="L75" s="89">
        <v>2.9779E-2</v>
      </c>
      <c r="M75" s="89">
        <v>2.0100000000009645E-2</v>
      </c>
      <c r="N75" s="90">
        <v>352731.57721899991</v>
      </c>
      <c r="O75" s="98">
        <v>114.66</v>
      </c>
      <c r="P75" s="90">
        <v>404.44202746099995</v>
      </c>
      <c r="Q75" s="91">
        <f t="shared" ref="Q75:Q138" si="1">IFERROR(P75/$P$10,0)</f>
        <v>5.4300991916052402E-3</v>
      </c>
      <c r="R75" s="91">
        <f>P75/'סכום נכסי הקרן'!$C$42</f>
        <v>2.0532856694472539E-4</v>
      </c>
    </row>
    <row r="76" spans="2:18">
      <c r="B76" s="86" t="s">
        <v>2836</v>
      </c>
      <c r="C76" s="88" t="s">
        <v>2482</v>
      </c>
      <c r="D76" s="87">
        <v>8224</v>
      </c>
      <c r="E76" s="87"/>
      <c r="F76" s="87" t="s">
        <v>368</v>
      </c>
      <c r="G76" s="97">
        <v>44223</v>
      </c>
      <c r="H76" s="87" t="s">
        <v>129</v>
      </c>
      <c r="I76" s="90">
        <v>12.679999999987572</v>
      </c>
      <c r="J76" s="88" t="s">
        <v>271</v>
      </c>
      <c r="K76" s="88" t="s">
        <v>131</v>
      </c>
      <c r="L76" s="89">
        <v>2.1537000000000001E-2</v>
      </c>
      <c r="M76" s="89">
        <v>4.019999999995285E-2</v>
      </c>
      <c r="N76" s="90">
        <v>1074635.801404</v>
      </c>
      <c r="O76" s="98">
        <v>86.84</v>
      </c>
      <c r="P76" s="90">
        <v>933.21374907000006</v>
      </c>
      <c r="Q76" s="91">
        <f t="shared" si="1"/>
        <v>1.2529467464675275E-2</v>
      </c>
      <c r="R76" s="91">
        <f>P76/'סכום נכסי הקרן'!$C$42</f>
        <v>4.7377727520697639E-4</v>
      </c>
    </row>
    <row r="77" spans="2:18">
      <c r="B77" s="86" t="s">
        <v>2836</v>
      </c>
      <c r="C77" s="88" t="s">
        <v>2482</v>
      </c>
      <c r="D77" s="87">
        <v>2963</v>
      </c>
      <c r="E77" s="87"/>
      <c r="F77" s="87" t="s">
        <v>368</v>
      </c>
      <c r="G77" s="97">
        <v>41423</v>
      </c>
      <c r="H77" s="87" t="s">
        <v>129</v>
      </c>
      <c r="I77" s="90">
        <v>3.0299999999934837</v>
      </c>
      <c r="J77" s="88" t="s">
        <v>271</v>
      </c>
      <c r="K77" s="88" t="s">
        <v>131</v>
      </c>
      <c r="L77" s="89">
        <v>0.05</v>
      </c>
      <c r="M77" s="89">
        <v>2.1999999999948162E-2</v>
      </c>
      <c r="N77" s="90">
        <v>222864.54524800004</v>
      </c>
      <c r="O77" s="98">
        <v>121.19</v>
      </c>
      <c r="P77" s="90">
        <v>270.08954069200001</v>
      </c>
      <c r="Q77" s="91">
        <f t="shared" si="1"/>
        <v>3.6262625963472215E-3</v>
      </c>
      <c r="R77" s="91">
        <f>P77/'סכום נכסי הקרן'!$C$42</f>
        <v>1.371200186221872E-4</v>
      </c>
    </row>
    <row r="78" spans="2:18">
      <c r="B78" s="86" t="s">
        <v>2836</v>
      </c>
      <c r="C78" s="88" t="s">
        <v>2482</v>
      </c>
      <c r="D78" s="87">
        <v>2968</v>
      </c>
      <c r="E78" s="87"/>
      <c r="F78" s="87" t="s">
        <v>368</v>
      </c>
      <c r="G78" s="97">
        <v>41423</v>
      </c>
      <c r="H78" s="87" t="s">
        <v>129</v>
      </c>
      <c r="I78" s="90">
        <v>3.0299999999957405</v>
      </c>
      <c r="J78" s="88" t="s">
        <v>271</v>
      </c>
      <c r="K78" s="88" t="s">
        <v>131</v>
      </c>
      <c r="L78" s="89">
        <v>0.05</v>
      </c>
      <c r="M78" s="89">
        <v>2.2000000000023019E-2</v>
      </c>
      <c r="N78" s="90">
        <v>71677.667562999995</v>
      </c>
      <c r="O78" s="98">
        <v>121.19</v>
      </c>
      <c r="P78" s="90">
        <v>86.86616487900001</v>
      </c>
      <c r="Q78" s="91">
        <f t="shared" si="1"/>
        <v>1.1662781305110295E-3</v>
      </c>
      <c r="R78" s="91">
        <f>P78/'סכום נכסי הקרן'!$C$42</f>
        <v>4.4100523535005842E-5</v>
      </c>
    </row>
    <row r="79" spans="2:18">
      <c r="B79" s="86" t="s">
        <v>2836</v>
      </c>
      <c r="C79" s="88" t="s">
        <v>2482</v>
      </c>
      <c r="D79" s="87">
        <v>4605</v>
      </c>
      <c r="E79" s="87"/>
      <c r="F79" s="87" t="s">
        <v>368</v>
      </c>
      <c r="G79" s="97">
        <v>42352</v>
      </c>
      <c r="H79" s="87" t="s">
        <v>129</v>
      </c>
      <c r="I79" s="90">
        <v>5.2299999999976219</v>
      </c>
      <c r="J79" s="88" t="s">
        <v>271</v>
      </c>
      <c r="K79" s="88" t="s">
        <v>131</v>
      </c>
      <c r="L79" s="89">
        <v>0.05</v>
      </c>
      <c r="M79" s="89">
        <v>2.7199999999971955E-2</v>
      </c>
      <c r="N79" s="90">
        <v>263847.16789599997</v>
      </c>
      <c r="O79" s="98">
        <v>124.33</v>
      </c>
      <c r="P79" s="90">
        <v>328.04117738600002</v>
      </c>
      <c r="Q79" s="91">
        <f t="shared" si="1"/>
        <v>4.4043299439465869E-3</v>
      </c>
      <c r="R79" s="91">
        <f>P79/'סכום נכסי הקרן'!$C$42</f>
        <v>1.6654111165047741E-4</v>
      </c>
    </row>
    <row r="80" spans="2:18">
      <c r="B80" s="86" t="s">
        <v>2836</v>
      </c>
      <c r="C80" s="88" t="s">
        <v>2482</v>
      </c>
      <c r="D80" s="87">
        <v>4606</v>
      </c>
      <c r="E80" s="87"/>
      <c r="F80" s="87" t="s">
        <v>368</v>
      </c>
      <c r="G80" s="97">
        <v>42352</v>
      </c>
      <c r="H80" s="87" t="s">
        <v>129</v>
      </c>
      <c r="I80" s="90">
        <v>7.0000000000010409</v>
      </c>
      <c r="J80" s="88" t="s">
        <v>271</v>
      </c>
      <c r="K80" s="88" t="s">
        <v>131</v>
      </c>
      <c r="L80" s="89">
        <v>4.0999999999999995E-2</v>
      </c>
      <c r="M80" s="89">
        <v>2.7600000000000416E-2</v>
      </c>
      <c r="N80" s="90">
        <v>792558.4100589999</v>
      </c>
      <c r="O80" s="98">
        <v>121.24</v>
      </c>
      <c r="P80" s="90">
        <v>960.89778104599998</v>
      </c>
      <c r="Q80" s="91">
        <f t="shared" si="1"/>
        <v>1.290115742132239E-2</v>
      </c>
      <c r="R80" s="91">
        <f>P80/'סכום נכסי הקרן'!$C$42</f>
        <v>4.8783200302190938E-4</v>
      </c>
    </row>
    <row r="81" spans="2:18">
      <c r="B81" s="86" t="s">
        <v>2836</v>
      </c>
      <c r="C81" s="88" t="s">
        <v>2482</v>
      </c>
      <c r="D81" s="87">
        <v>5150</v>
      </c>
      <c r="E81" s="87"/>
      <c r="F81" s="87" t="s">
        <v>368</v>
      </c>
      <c r="G81" s="97">
        <v>42631</v>
      </c>
      <c r="H81" s="87" t="s">
        <v>129</v>
      </c>
      <c r="I81" s="90">
        <v>6.940000000012768</v>
      </c>
      <c r="J81" s="88" t="s">
        <v>271</v>
      </c>
      <c r="K81" s="88" t="s">
        <v>131</v>
      </c>
      <c r="L81" s="89">
        <v>4.0999999999999995E-2</v>
      </c>
      <c r="M81" s="89">
        <v>3.0700000000070969E-2</v>
      </c>
      <c r="N81" s="90">
        <v>235192.30013799999</v>
      </c>
      <c r="O81" s="98">
        <v>119.22</v>
      </c>
      <c r="P81" s="90">
        <v>280.396257843</v>
      </c>
      <c r="Q81" s="91">
        <f t="shared" si="1"/>
        <v>3.7646421233738622E-3</v>
      </c>
      <c r="R81" s="91">
        <f>P81/'סכום נכסי הקרן'!$C$42</f>
        <v>1.4235256944239967E-4</v>
      </c>
    </row>
    <row r="82" spans="2:18">
      <c r="B82" s="86" t="s">
        <v>2837</v>
      </c>
      <c r="C82" s="88" t="s">
        <v>2493</v>
      </c>
      <c r="D82" s="87" t="s">
        <v>2522</v>
      </c>
      <c r="E82" s="87"/>
      <c r="F82" s="87" t="s">
        <v>365</v>
      </c>
      <c r="G82" s="97">
        <v>42033</v>
      </c>
      <c r="H82" s="87" t="s">
        <v>250</v>
      </c>
      <c r="I82" s="90">
        <v>3.8799999999888359</v>
      </c>
      <c r="J82" s="88" t="s">
        <v>281</v>
      </c>
      <c r="K82" s="88" t="s">
        <v>131</v>
      </c>
      <c r="L82" s="89">
        <v>5.0999999999999997E-2</v>
      </c>
      <c r="M82" s="89">
        <v>2.7199999999894559E-2</v>
      </c>
      <c r="N82" s="90">
        <v>53190.381125</v>
      </c>
      <c r="O82" s="98">
        <v>121.25</v>
      </c>
      <c r="P82" s="90">
        <v>64.493336319000008</v>
      </c>
      <c r="Q82" s="91">
        <f t="shared" si="1"/>
        <v>8.6589718582967209E-4</v>
      </c>
      <c r="R82" s="91">
        <f>P82/'סכום נכסי הקרן'!$C$42</f>
        <v>3.2742206360196901E-5</v>
      </c>
    </row>
    <row r="83" spans="2:18">
      <c r="B83" s="86" t="s">
        <v>2837</v>
      </c>
      <c r="C83" s="88" t="s">
        <v>2493</v>
      </c>
      <c r="D83" s="87" t="s">
        <v>2523</v>
      </c>
      <c r="E83" s="87"/>
      <c r="F83" s="87" t="s">
        <v>365</v>
      </c>
      <c r="G83" s="97">
        <v>42054</v>
      </c>
      <c r="H83" s="87" t="s">
        <v>250</v>
      </c>
      <c r="I83" s="90">
        <v>3.8800000000160511</v>
      </c>
      <c r="J83" s="88" t="s">
        <v>281</v>
      </c>
      <c r="K83" s="88" t="s">
        <v>131</v>
      </c>
      <c r="L83" s="89">
        <v>5.0999999999999997E-2</v>
      </c>
      <c r="M83" s="89">
        <v>2.7200000000138478E-2</v>
      </c>
      <c r="N83" s="90">
        <v>103902.65717399999</v>
      </c>
      <c r="O83" s="98">
        <v>122.32</v>
      </c>
      <c r="P83" s="90">
        <v>127.09372761700001</v>
      </c>
      <c r="Q83" s="91">
        <f t="shared" si="1"/>
        <v>1.7063794084993238E-3</v>
      </c>
      <c r="R83" s="91">
        <f>P83/'סכום נכסי הקרן'!$C$42</f>
        <v>6.452339565966175E-5</v>
      </c>
    </row>
    <row r="84" spans="2:18">
      <c r="B84" s="86" t="s">
        <v>2837</v>
      </c>
      <c r="C84" s="88" t="s">
        <v>2493</v>
      </c>
      <c r="D84" s="87" t="s">
        <v>2524</v>
      </c>
      <c r="E84" s="87"/>
      <c r="F84" s="87" t="s">
        <v>365</v>
      </c>
      <c r="G84" s="97">
        <v>42565</v>
      </c>
      <c r="H84" s="87" t="s">
        <v>250</v>
      </c>
      <c r="I84" s="90">
        <v>3.8799999999881862</v>
      </c>
      <c r="J84" s="88" t="s">
        <v>281</v>
      </c>
      <c r="K84" s="88" t="s">
        <v>131</v>
      </c>
      <c r="L84" s="89">
        <v>5.0999999999999997E-2</v>
      </c>
      <c r="M84" s="89">
        <v>2.7199999999938364E-2</v>
      </c>
      <c r="N84" s="90">
        <v>126822.43354499999</v>
      </c>
      <c r="O84" s="98">
        <v>122.81</v>
      </c>
      <c r="P84" s="90">
        <v>155.750623093</v>
      </c>
      <c r="Q84" s="91">
        <f t="shared" si="1"/>
        <v>2.0911311761012919E-3</v>
      </c>
      <c r="R84" s="91">
        <f>P84/'סכום נכסי הקרן'!$C$42</f>
        <v>7.9072030276372695E-5</v>
      </c>
    </row>
    <row r="85" spans="2:18">
      <c r="B85" s="86" t="s">
        <v>2837</v>
      </c>
      <c r="C85" s="88" t="s">
        <v>2493</v>
      </c>
      <c r="D85" s="87" t="s">
        <v>2525</v>
      </c>
      <c r="E85" s="87"/>
      <c r="F85" s="87" t="s">
        <v>365</v>
      </c>
      <c r="G85" s="97">
        <v>40570</v>
      </c>
      <c r="H85" s="87" t="s">
        <v>250</v>
      </c>
      <c r="I85" s="90">
        <v>3.9200000000021347</v>
      </c>
      <c r="J85" s="88" t="s">
        <v>281</v>
      </c>
      <c r="K85" s="88" t="s">
        <v>131</v>
      </c>
      <c r="L85" s="89">
        <v>5.0999999999999997E-2</v>
      </c>
      <c r="M85" s="89">
        <v>2.0600000000004743E-2</v>
      </c>
      <c r="N85" s="90">
        <v>643045.99467199994</v>
      </c>
      <c r="O85" s="98">
        <v>131.16999999999999</v>
      </c>
      <c r="P85" s="90">
        <v>843.48339830999998</v>
      </c>
      <c r="Q85" s="91">
        <f t="shared" si="1"/>
        <v>1.1324734345856865E-2</v>
      </c>
      <c r="R85" s="91">
        <f>P85/'סכום נכסי הקרן'!$C$42</f>
        <v>4.2822265159710686E-4</v>
      </c>
    </row>
    <row r="86" spans="2:18">
      <c r="B86" s="86" t="s">
        <v>2837</v>
      </c>
      <c r="C86" s="88" t="s">
        <v>2493</v>
      </c>
      <c r="D86" s="87" t="s">
        <v>2526</v>
      </c>
      <c r="E86" s="87"/>
      <c r="F86" s="87" t="s">
        <v>365</v>
      </c>
      <c r="G86" s="97">
        <v>41207</v>
      </c>
      <c r="H86" s="87" t="s">
        <v>250</v>
      </c>
      <c r="I86" s="90">
        <v>3.9200000001530109</v>
      </c>
      <c r="J86" s="88" t="s">
        <v>281</v>
      </c>
      <c r="K86" s="88" t="s">
        <v>131</v>
      </c>
      <c r="L86" s="89">
        <v>5.0999999999999997E-2</v>
      </c>
      <c r="M86" s="89">
        <v>2.0400000000973709E-2</v>
      </c>
      <c r="N86" s="90">
        <v>9140.4640010000003</v>
      </c>
      <c r="O86" s="98">
        <v>125.84</v>
      </c>
      <c r="P86" s="90">
        <v>11.502360047</v>
      </c>
      <c r="Q86" s="91">
        <f t="shared" si="1"/>
        <v>1.5443240749452031E-4</v>
      </c>
      <c r="R86" s="91">
        <f>P86/'סכום נכסי הקרן'!$C$42</f>
        <v>5.8395590580915019E-6</v>
      </c>
    </row>
    <row r="87" spans="2:18">
      <c r="B87" s="86" t="s">
        <v>2837</v>
      </c>
      <c r="C87" s="88" t="s">
        <v>2493</v>
      </c>
      <c r="D87" s="87" t="s">
        <v>2527</v>
      </c>
      <c r="E87" s="87"/>
      <c r="F87" s="87" t="s">
        <v>365</v>
      </c>
      <c r="G87" s="97">
        <v>41239</v>
      </c>
      <c r="H87" s="87" t="s">
        <v>250</v>
      </c>
      <c r="I87" s="90">
        <v>3.8800000000016164</v>
      </c>
      <c r="J87" s="88" t="s">
        <v>281</v>
      </c>
      <c r="K87" s="88" t="s">
        <v>131</v>
      </c>
      <c r="L87" s="89">
        <v>5.0999999999999997E-2</v>
      </c>
      <c r="M87" s="89">
        <v>2.7200000000105033E-2</v>
      </c>
      <c r="N87" s="90">
        <v>80607.662546000007</v>
      </c>
      <c r="O87" s="98">
        <v>122.84</v>
      </c>
      <c r="P87" s="90">
        <v>99.018455017999997</v>
      </c>
      <c r="Q87" s="91">
        <f t="shared" si="1"/>
        <v>1.329436596692686E-3</v>
      </c>
      <c r="R87" s="91">
        <f>P87/'סכום נכסי הקרן'!$C$42</f>
        <v>5.0270041413752993E-5</v>
      </c>
    </row>
    <row r="88" spans="2:18">
      <c r="B88" s="86" t="s">
        <v>2837</v>
      </c>
      <c r="C88" s="88" t="s">
        <v>2493</v>
      </c>
      <c r="D88" s="87" t="s">
        <v>2528</v>
      </c>
      <c r="E88" s="87"/>
      <c r="F88" s="87" t="s">
        <v>365</v>
      </c>
      <c r="G88" s="97">
        <v>41269</v>
      </c>
      <c r="H88" s="87" t="s">
        <v>250</v>
      </c>
      <c r="I88" s="90">
        <v>3.920000000076322</v>
      </c>
      <c r="J88" s="88" t="s">
        <v>281</v>
      </c>
      <c r="K88" s="88" t="s">
        <v>131</v>
      </c>
      <c r="L88" s="89">
        <v>5.0999999999999997E-2</v>
      </c>
      <c r="M88" s="89">
        <v>2.0600000000417614E-2</v>
      </c>
      <c r="N88" s="90">
        <v>21945.854992</v>
      </c>
      <c r="O88" s="98">
        <v>126.57</v>
      </c>
      <c r="P88" s="90">
        <v>27.776867664000001</v>
      </c>
      <c r="Q88" s="91">
        <f t="shared" si="1"/>
        <v>3.7293638248848081E-4</v>
      </c>
      <c r="R88" s="91">
        <f>P88/'סכום נכסי הקרן'!$C$42</f>
        <v>1.4101858967197406E-5</v>
      </c>
    </row>
    <row r="89" spans="2:18">
      <c r="B89" s="86" t="s">
        <v>2837</v>
      </c>
      <c r="C89" s="88" t="s">
        <v>2493</v>
      </c>
      <c r="D89" s="87" t="s">
        <v>2529</v>
      </c>
      <c r="E89" s="87"/>
      <c r="F89" s="87" t="s">
        <v>365</v>
      </c>
      <c r="G89" s="97">
        <v>41298</v>
      </c>
      <c r="H89" s="87" t="s">
        <v>250</v>
      </c>
      <c r="I89" s="90">
        <v>3.8800000000197437</v>
      </c>
      <c r="J89" s="88" t="s">
        <v>281</v>
      </c>
      <c r="K89" s="88" t="s">
        <v>131</v>
      </c>
      <c r="L89" s="89">
        <v>5.0999999999999997E-2</v>
      </c>
      <c r="M89" s="89">
        <v>2.7200000000095065E-2</v>
      </c>
      <c r="N89" s="90">
        <v>44407.188469000001</v>
      </c>
      <c r="O89" s="98">
        <v>123.18</v>
      </c>
      <c r="P89" s="90">
        <v>54.700774758999998</v>
      </c>
      <c r="Q89" s="91">
        <f t="shared" si="1"/>
        <v>7.3442078871901778E-4</v>
      </c>
      <c r="R89" s="91">
        <f>P89/'סכום נכסי הקרן'!$C$42</f>
        <v>2.7770683879075189E-5</v>
      </c>
    </row>
    <row r="90" spans="2:18">
      <c r="B90" s="86" t="s">
        <v>2837</v>
      </c>
      <c r="C90" s="88" t="s">
        <v>2493</v>
      </c>
      <c r="D90" s="87" t="s">
        <v>2530</v>
      </c>
      <c r="E90" s="87"/>
      <c r="F90" s="87" t="s">
        <v>365</v>
      </c>
      <c r="G90" s="97">
        <v>41330</v>
      </c>
      <c r="H90" s="87" t="s">
        <v>250</v>
      </c>
      <c r="I90" s="90">
        <v>3.8799999999877581</v>
      </c>
      <c r="J90" s="88" t="s">
        <v>281</v>
      </c>
      <c r="K90" s="88" t="s">
        <v>131</v>
      </c>
      <c r="L90" s="89">
        <v>5.0999999999999997E-2</v>
      </c>
      <c r="M90" s="89">
        <v>2.7199999999910539E-2</v>
      </c>
      <c r="N90" s="90">
        <v>68838.712740000003</v>
      </c>
      <c r="O90" s="98">
        <v>123.41</v>
      </c>
      <c r="P90" s="90">
        <v>84.953852807999994</v>
      </c>
      <c r="Q90" s="91">
        <f t="shared" si="1"/>
        <v>1.1406031424391347E-3</v>
      </c>
      <c r="R90" s="91">
        <f>P90/'סכום נכסי הקרן'!$C$42</f>
        <v>4.3129674141448699E-5</v>
      </c>
    </row>
    <row r="91" spans="2:18">
      <c r="B91" s="86" t="s">
        <v>2837</v>
      </c>
      <c r="C91" s="88" t="s">
        <v>2493</v>
      </c>
      <c r="D91" s="87" t="s">
        <v>2531</v>
      </c>
      <c r="E91" s="87"/>
      <c r="F91" s="87" t="s">
        <v>365</v>
      </c>
      <c r="G91" s="97">
        <v>41389</v>
      </c>
      <c r="H91" s="87" t="s">
        <v>250</v>
      </c>
      <c r="I91" s="90">
        <v>3.9199999999936948</v>
      </c>
      <c r="J91" s="88" t="s">
        <v>281</v>
      </c>
      <c r="K91" s="88" t="s">
        <v>131</v>
      </c>
      <c r="L91" s="89">
        <v>5.0999999999999997E-2</v>
      </c>
      <c r="M91" s="89">
        <v>2.0599999999784565E-2</v>
      </c>
      <c r="N91" s="90">
        <v>30131.738013000006</v>
      </c>
      <c r="O91" s="98">
        <v>126.32</v>
      </c>
      <c r="P91" s="90">
        <v>38.062411597000001</v>
      </c>
      <c r="Q91" s="91">
        <f t="shared" si="1"/>
        <v>5.1103163472135914E-4</v>
      </c>
      <c r="R91" s="91">
        <f>P91/'סכום נכסי הקרן'!$C$42</f>
        <v>1.9323660492790724E-5</v>
      </c>
    </row>
    <row r="92" spans="2:18">
      <c r="B92" s="86" t="s">
        <v>2837</v>
      </c>
      <c r="C92" s="88" t="s">
        <v>2493</v>
      </c>
      <c r="D92" s="87" t="s">
        <v>2532</v>
      </c>
      <c r="E92" s="87"/>
      <c r="F92" s="87" t="s">
        <v>365</v>
      </c>
      <c r="G92" s="97">
        <v>41422</v>
      </c>
      <c r="H92" s="87" t="s">
        <v>250</v>
      </c>
      <c r="I92" s="90">
        <v>3.919999999792307</v>
      </c>
      <c r="J92" s="88" t="s">
        <v>281</v>
      </c>
      <c r="K92" s="88" t="s">
        <v>131</v>
      </c>
      <c r="L92" s="89">
        <v>5.0999999999999997E-2</v>
      </c>
      <c r="M92" s="89">
        <v>2.0899999998730764E-2</v>
      </c>
      <c r="N92" s="90">
        <v>11035.887760999998</v>
      </c>
      <c r="O92" s="98">
        <v>125.65</v>
      </c>
      <c r="P92" s="90">
        <v>13.866592364000001</v>
      </c>
      <c r="Q92" s="91">
        <f t="shared" si="1"/>
        <v>1.8617494442596384E-4</v>
      </c>
      <c r="R92" s="91">
        <f>P92/'סכום נכסי הקרן'!$C$42</f>
        <v>7.0398409294428386E-6</v>
      </c>
    </row>
    <row r="93" spans="2:18">
      <c r="B93" s="86" t="s">
        <v>2837</v>
      </c>
      <c r="C93" s="88" t="s">
        <v>2493</v>
      </c>
      <c r="D93" s="87" t="s">
        <v>2533</v>
      </c>
      <c r="E93" s="87"/>
      <c r="F93" s="87" t="s">
        <v>365</v>
      </c>
      <c r="G93" s="97">
        <v>41450</v>
      </c>
      <c r="H93" s="87" t="s">
        <v>250</v>
      </c>
      <c r="I93" s="90">
        <v>3.9199999999158384</v>
      </c>
      <c r="J93" s="88" t="s">
        <v>281</v>
      </c>
      <c r="K93" s="88" t="s">
        <v>131</v>
      </c>
      <c r="L93" s="89">
        <v>5.0999999999999997E-2</v>
      </c>
      <c r="M93" s="89">
        <v>2.0999999999956165E-2</v>
      </c>
      <c r="N93" s="90">
        <v>18180.776635000002</v>
      </c>
      <c r="O93" s="98">
        <v>125.48</v>
      </c>
      <c r="P93" s="90">
        <v>22.813238901000002</v>
      </c>
      <c r="Q93" s="91">
        <f t="shared" si="1"/>
        <v>3.0629395983374354E-4</v>
      </c>
      <c r="R93" s="91">
        <f>P93/'סכום נכסי הקרן'!$C$42</f>
        <v>1.1581906263096477E-5</v>
      </c>
    </row>
    <row r="94" spans="2:18">
      <c r="B94" s="86" t="s">
        <v>2837</v>
      </c>
      <c r="C94" s="88" t="s">
        <v>2493</v>
      </c>
      <c r="D94" s="87" t="s">
        <v>2534</v>
      </c>
      <c r="E94" s="87"/>
      <c r="F94" s="87" t="s">
        <v>365</v>
      </c>
      <c r="G94" s="97">
        <v>41480</v>
      </c>
      <c r="H94" s="87" t="s">
        <v>250</v>
      </c>
      <c r="I94" s="90">
        <v>3.909999999918476</v>
      </c>
      <c r="J94" s="88" t="s">
        <v>281</v>
      </c>
      <c r="K94" s="88" t="s">
        <v>131</v>
      </c>
      <c r="L94" s="89">
        <v>5.0999999999999997E-2</v>
      </c>
      <c r="M94" s="89">
        <v>2.2699999999913918E-2</v>
      </c>
      <c r="N94" s="90">
        <v>15966.302419</v>
      </c>
      <c r="O94" s="98">
        <v>123.69</v>
      </c>
      <c r="P94" s="90">
        <v>19.748719871000002</v>
      </c>
      <c r="Q94" s="91">
        <f t="shared" si="1"/>
        <v>2.6514926868498177E-4</v>
      </c>
      <c r="R94" s="91">
        <f>P94/'סכום נכסי הקרן'!$C$42</f>
        <v>1.0026100342641248E-5</v>
      </c>
    </row>
    <row r="95" spans="2:18">
      <c r="B95" s="86" t="s">
        <v>2837</v>
      </c>
      <c r="C95" s="88" t="s">
        <v>2493</v>
      </c>
      <c r="D95" s="87" t="s">
        <v>2535</v>
      </c>
      <c r="E95" s="87"/>
      <c r="F95" s="87" t="s">
        <v>365</v>
      </c>
      <c r="G95" s="97">
        <v>41512</v>
      </c>
      <c r="H95" s="87" t="s">
        <v>250</v>
      </c>
      <c r="I95" s="90">
        <v>3.8200000000296339</v>
      </c>
      <c r="J95" s="88" t="s">
        <v>281</v>
      </c>
      <c r="K95" s="88" t="s">
        <v>131</v>
      </c>
      <c r="L95" s="89">
        <v>5.0999999999999997E-2</v>
      </c>
      <c r="M95" s="89">
        <v>3.760000000033769E-2</v>
      </c>
      <c r="N95" s="90">
        <v>49777.840502999999</v>
      </c>
      <c r="O95" s="98">
        <v>116.6</v>
      </c>
      <c r="P95" s="90">
        <v>58.040961854000003</v>
      </c>
      <c r="Q95" s="91">
        <f t="shared" si="1"/>
        <v>7.7926664056639716E-4</v>
      </c>
      <c r="R95" s="91">
        <f>P95/'סכום נכסי הקרן'!$C$42</f>
        <v>2.9466441943213937E-5</v>
      </c>
    </row>
    <row r="96" spans="2:18">
      <c r="B96" s="86" t="s">
        <v>2837</v>
      </c>
      <c r="C96" s="88" t="s">
        <v>2493</v>
      </c>
      <c r="D96" s="87" t="s">
        <v>2536</v>
      </c>
      <c r="E96" s="87"/>
      <c r="F96" s="87" t="s">
        <v>365</v>
      </c>
      <c r="G96" s="97">
        <v>40871</v>
      </c>
      <c r="H96" s="87" t="s">
        <v>250</v>
      </c>
      <c r="I96" s="90">
        <v>3.8800000000241677</v>
      </c>
      <c r="J96" s="88" t="s">
        <v>281</v>
      </c>
      <c r="K96" s="88" t="s">
        <v>131</v>
      </c>
      <c r="L96" s="89">
        <v>5.1879999999999996E-2</v>
      </c>
      <c r="M96" s="89">
        <v>2.7200000000139925E-2</v>
      </c>
      <c r="N96" s="90">
        <v>25051.256062000004</v>
      </c>
      <c r="O96" s="98">
        <v>125.53</v>
      </c>
      <c r="P96" s="90">
        <v>31.446840497999997</v>
      </c>
      <c r="Q96" s="91">
        <f t="shared" si="1"/>
        <v>4.2220998702513653E-4</v>
      </c>
      <c r="R96" s="91">
        <f>P96/'סכום נכסי הקרן'!$C$42</f>
        <v>1.5965043828231555E-5</v>
      </c>
    </row>
    <row r="97" spans="2:18">
      <c r="B97" s="86" t="s">
        <v>2837</v>
      </c>
      <c r="C97" s="88" t="s">
        <v>2493</v>
      </c>
      <c r="D97" s="87" t="s">
        <v>2537</v>
      </c>
      <c r="E97" s="87"/>
      <c r="F97" s="87" t="s">
        <v>365</v>
      </c>
      <c r="G97" s="97">
        <v>41547</v>
      </c>
      <c r="H97" s="87" t="s">
        <v>250</v>
      </c>
      <c r="I97" s="90">
        <v>3.8199999999971692</v>
      </c>
      <c r="J97" s="88" t="s">
        <v>281</v>
      </c>
      <c r="K97" s="88" t="s">
        <v>131</v>
      </c>
      <c r="L97" s="89">
        <v>5.0999999999999997E-2</v>
      </c>
      <c r="M97" s="89">
        <v>3.7699999999924509E-2</v>
      </c>
      <c r="N97" s="90">
        <v>36422.883451000002</v>
      </c>
      <c r="O97" s="98">
        <v>116.37</v>
      </c>
      <c r="P97" s="90">
        <v>42.385309115999988</v>
      </c>
      <c r="Q97" s="91">
        <f t="shared" si="1"/>
        <v>5.6907150379895566E-4</v>
      </c>
      <c r="R97" s="91">
        <f>P97/'סכום נכסי הקרן'!$C$42</f>
        <v>2.1518324480105369E-5</v>
      </c>
    </row>
    <row r="98" spans="2:18">
      <c r="B98" s="86" t="s">
        <v>2837</v>
      </c>
      <c r="C98" s="88" t="s">
        <v>2493</v>
      </c>
      <c r="D98" s="87" t="s">
        <v>2538</v>
      </c>
      <c r="E98" s="87"/>
      <c r="F98" s="87" t="s">
        <v>365</v>
      </c>
      <c r="G98" s="97">
        <v>41571</v>
      </c>
      <c r="H98" s="87" t="s">
        <v>250</v>
      </c>
      <c r="I98" s="90">
        <v>3.900000000009193</v>
      </c>
      <c r="J98" s="88" t="s">
        <v>281</v>
      </c>
      <c r="K98" s="88" t="s">
        <v>131</v>
      </c>
      <c r="L98" s="89">
        <v>5.0999999999999997E-2</v>
      </c>
      <c r="M98" s="89">
        <v>2.400000000009193E-2</v>
      </c>
      <c r="N98" s="90">
        <v>17759.624331999999</v>
      </c>
      <c r="O98" s="98">
        <v>122.5</v>
      </c>
      <c r="P98" s="90">
        <v>21.755539652</v>
      </c>
      <c r="Q98" s="91">
        <f t="shared" si="1"/>
        <v>2.9209313141585562E-4</v>
      </c>
      <c r="R98" s="91">
        <f>P98/'סכום נכסי הקרן'!$C$42</f>
        <v>1.1044929746538427E-5</v>
      </c>
    </row>
    <row r="99" spans="2:18">
      <c r="B99" s="86" t="s">
        <v>2837</v>
      </c>
      <c r="C99" s="88" t="s">
        <v>2493</v>
      </c>
      <c r="D99" s="87" t="s">
        <v>2539</v>
      </c>
      <c r="E99" s="87"/>
      <c r="F99" s="87" t="s">
        <v>365</v>
      </c>
      <c r="G99" s="97">
        <v>41597</v>
      </c>
      <c r="H99" s="87" t="s">
        <v>250</v>
      </c>
      <c r="I99" s="90">
        <v>3.8999999999463788</v>
      </c>
      <c r="J99" s="88" t="s">
        <v>281</v>
      </c>
      <c r="K99" s="88" t="s">
        <v>131</v>
      </c>
      <c r="L99" s="89">
        <v>5.0999999999999997E-2</v>
      </c>
      <c r="M99" s="89">
        <v>2.4299999999624653E-2</v>
      </c>
      <c r="N99" s="90">
        <v>4586.5920120000001</v>
      </c>
      <c r="O99" s="98">
        <v>121.98</v>
      </c>
      <c r="P99" s="90">
        <v>5.5947249469999987</v>
      </c>
      <c r="Q99" s="91">
        <f t="shared" si="1"/>
        <v>7.5115614474284269E-5</v>
      </c>
      <c r="R99" s="91">
        <f>P99/'סכום נכסי הקרן'!$C$42</f>
        <v>2.8403498593582444E-6</v>
      </c>
    </row>
    <row r="100" spans="2:18">
      <c r="B100" s="86" t="s">
        <v>2837</v>
      </c>
      <c r="C100" s="88" t="s">
        <v>2493</v>
      </c>
      <c r="D100" s="87" t="s">
        <v>2540</v>
      </c>
      <c r="E100" s="87"/>
      <c r="F100" s="87" t="s">
        <v>365</v>
      </c>
      <c r="G100" s="97">
        <v>41630</v>
      </c>
      <c r="H100" s="87" t="s">
        <v>250</v>
      </c>
      <c r="I100" s="90">
        <v>3.8799999999791108</v>
      </c>
      <c r="J100" s="88" t="s">
        <v>281</v>
      </c>
      <c r="K100" s="88" t="s">
        <v>131</v>
      </c>
      <c r="L100" s="89">
        <v>5.0999999999999997E-2</v>
      </c>
      <c r="M100" s="89">
        <v>2.719999999982909E-2</v>
      </c>
      <c r="N100" s="90">
        <v>52180.610024000009</v>
      </c>
      <c r="O100" s="98">
        <v>121.1</v>
      </c>
      <c r="P100" s="90">
        <v>63.190719738999995</v>
      </c>
      <c r="Q100" s="91">
        <f t="shared" si="1"/>
        <v>8.4840806067016641E-4</v>
      </c>
      <c r="R100" s="91">
        <f>P100/'סכום נכסי הקרן'!$C$42</f>
        <v>3.2080889341960872E-5</v>
      </c>
    </row>
    <row r="101" spans="2:18">
      <c r="B101" s="86" t="s">
        <v>2837</v>
      </c>
      <c r="C101" s="88" t="s">
        <v>2493</v>
      </c>
      <c r="D101" s="87" t="s">
        <v>2541</v>
      </c>
      <c r="E101" s="87"/>
      <c r="F101" s="87" t="s">
        <v>365</v>
      </c>
      <c r="G101" s="97">
        <v>41666</v>
      </c>
      <c r="H101" s="87" t="s">
        <v>250</v>
      </c>
      <c r="I101" s="90">
        <v>3.8799999999737969</v>
      </c>
      <c r="J101" s="88" t="s">
        <v>281</v>
      </c>
      <c r="K101" s="88" t="s">
        <v>131</v>
      </c>
      <c r="L101" s="89">
        <v>5.0999999999999997E-2</v>
      </c>
      <c r="M101" s="89">
        <v>2.7199999999115643E-2</v>
      </c>
      <c r="N101" s="90">
        <v>10092.762659</v>
      </c>
      <c r="O101" s="98">
        <v>121</v>
      </c>
      <c r="P101" s="90">
        <v>12.212242764000001</v>
      </c>
      <c r="Q101" s="91">
        <f t="shared" si="1"/>
        <v>1.6396339909773084E-4</v>
      </c>
      <c r="R101" s="91">
        <f>P101/'סכום נכסי הקרן'!$C$42</f>
        <v>6.1999548406353759E-6</v>
      </c>
    </row>
    <row r="102" spans="2:18">
      <c r="B102" s="86" t="s">
        <v>2837</v>
      </c>
      <c r="C102" s="88" t="s">
        <v>2493</v>
      </c>
      <c r="D102" s="87" t="s">
        <v>2542</v>
      </c>
      <c r="E102" s="87"/>
      <c r="F102" s="87" t="s">
        <v>365</v>
      </c>
      <c r="G102" s="97">
        <v>41696</v>
      </c>
      <c r="H102" s="87" t="s">
        <v>250</v>
      </c>
      <c r="I102" s="90">
        <v>3.8800000000270631</v>
      </c>
      <c r="J102" s="88" t="s">
        <v>281</v>
      </c>
      <c r="K102" s="88" t="s">
        <v>131</v>
      </c>
      <c r="L102" s="89">
        <v>5.0999999999999997E-2</v>
      </c>
      <c r="M102" s="89">
        <v>2.7200000000067656E-2</v>
      </c>
      <c r="N102" s="90">
        <v>9714.280315</v>
      </c>
      <c r="O102" s="98">
        <v>121.72</v>
      </c>
      <c r="P102" s="90">
        <v>11.824221486000001</v>
      </c>
      <c r="Q102" s="91">
        <f t="shared" si="1"/>
        <v>1.5875376734600442E-4</v>
      </c>
      <c r="R102" s="91">
        <f>P102/'סכום נכסי הקרן'!$C$42</f>
        <v>6.0029628181792444E-6</v>
      </c>
    </row>
    <row r="103" spans="2:18">
      <c r="B103" s="86" t="s">
        <v>2837</v>
      </c>
      <c r="C103" s="88" t="s">
        <v>2493</v>
      </c>
      <c r="D103" s="87" t="s">
        <v>2543</v>
      </c>
      <c r="E103" s="87"/>
      <c r="F103" s="87" t="s">
        <v>365</v>
      </c>
      <c r="G103" s="97">
        <v>41725</v>
      </c>
      <c r="H103" s="87" t="s">
        <v>250</v>
      </c>
      <c r="I103" s="90">
        <v>3.880000000006782</v>
      </c>
      <c r="J103" s="88" t="s">
        <v>281</v>
      </c>
      <c r="K103" s="88" t="s">
        <v>131</v>
      </c>
      <c r="L103" s="89">
        <v>5.0999999999999997E-2</v>
      </c>
      <c r="M103" s="89">
        <v>2.7199999999593126E-2</v>
      </c>
      <c r="N103" s="90">
        <v>19346.285899999999</v>
      </c>
      <c r="O103" s="98">
        <v>121.96</v>
      </c>
      <c r="P103" s="90">
        <v>23.594730218000002</v>
      </c>
      <c r="Q103" s="91">
        <f t="shared" si="1"/>
        <v>3.1678637921787254E-4</v>
      </c>
      <c r="R103" s="91">
        <f>P103/'סכום נכסי הקרן'!$C$42</f>
        <v>1.1978656554372348E-5</v>
      </c>
    </row>
    <row r="104" spans="2:18">
      <c r="B104" s="86" t="s">
        <v>2837</v>
      </c>
      <c r="C104" s="88" t="s">
        <v>2493</v>
      </c>
      <c r="D104" s="87" t="s">
        <v>2544</v>
      </c>
      <c r="E104" s="87"/>
      <c r="F104" s="87" t="s">
        <v>365</v>
      </c>
      <c r="G104" s="97">
        <v>41787</v>
      </c>
      <c r="H104" s="87" t="s">
        <v>250</v>
      </c>
      <c r="I104" s="90">
        <v>3.8799999998323873</v>
      </c>
      <c r="J104" s="88" t="s">
        <v>281</v>
      </c>
      <c r="K104" s="88" t="s">
        <v>131</v>
      </c>
      <c r="L104" s="89">
        <v>5.0999999999999997E-2</v>
      </c>
      <c r="M104" s="89">
        <v>2.7199999999243041E-2</v>
      </c>
      <c r="N104" s="90">
        <v>12179.783510000001</v>
      </c>
      <c r="O104" s="98">
        <v>121.48</v>
      </c>
      <c r="P104" s="90">
        <v>14.796000396</v>
      </c>
      <c r="Q104" s="91">
        <f t="shared" si="1"/>
        <v>1.986533157636737E-4</v>
      </c>
      <c r="R104" s="91">
        <f>P104/'סכום נכסי הקרן'!$C$42</f>
        <v>7.5116861046722587E-6</v>
      </c>
    </row>
    <row r="105" spans="2:18">
      <c r="B105" s="86" t="s">
        <v>2837</v>
      </c>
      <c r="C105" s="88" t="s">
        <v>2493</v>
      </c>
      <c r="D105" s="87" t="s">
        <v>2545</v>
      </c>
      <c r="E105" s="87"/>
      <c r="F105" s="87" t="s">
        <v>365</v>
      </c>
      <c r="G105" s="97">
        <v>41815</v>
      </c>
      <c r="H105" s="87" t="s">
        <v>250</v>
      </c>
      <c r="I105" s="90">
        <v>3.8800000001395643</v>
      </c>
      <c r="J105" s="88" t="s">
        <v>281</v>
      </c>
      <c r="K105" s="88" t="s">
        <v>131</v>
      </c>
      <c r="L105" s="89">
        <v>5.0999999999999997E-2</v>
      </c>
      <c r="M105" s="89">
        <v>2.7200000000048123E-2</v>
      </c>
      <c r="N105" s="90">
        <v>6848.130349</v>
      </c>
      <c r="O105" s="98">
        <v>121.37</v>
      </c>
      <c r="P105" s="90">
        <v>8.3115759180000008</v>
      </c>
      <c r="Q105" s="91">
        <f t="shared" si="1"/>
        <v>1.1159246222908794E-4</v>
      </c>
      <c r="R105" s="91">
        <f>P105/'סכום נכסי הקרן'!$C$42</f>
        <v>4.2196504231000006E-6</v>
      </c>
    </row>
    <row r="106" spans="2:18">
      <c r="B106" s="86" t="s">
        <v>2837</v>
      </c>
      <c r="C106" s="88" t="s">
        <v>2493</v>
      </c>
      <c r="D106" s="87" t="s">
        <v>2546</v>
      </c>
      <c r="E106" s="87"/>
      <c r="F106" s="87" t="s">
        <v>365</v>
      </c>
      <c r="G106" s="97">
        <v>41836</v>
      </c>
      <c r="H106" s="87" t="s">
        <v>250</v>
      </c>
      <c r="I106" s="90">
        <v>3.8799999999756452</v>
      </c>
      <c r="J106" s="88" t="s">
        <v>281</v>
      </c>
      <c r="K106" s="88" t="s">
        <v>131</v>
      </c>
      <c r="L106" s="89">
        <v>5.0999999999999997E-2</v>
      </c>
      <c r="M106" s="89">
        <v>2.7199999999837635E-2</v>
      </c>
      <c r="N106" s="90">
        <v>20358.688615999999</v>
      </c>
      <c r="O106" s="98">
        <v>121.01</v>
      </c>
      <c r="P106" s="90">
        <v>24.636048845000001</v>
      </c>
      <c r="Q106" s="91">
        <f t="shared" si="1"/>
        <v>3.3076727895317868E-4</v>
      </c>
      <c r="R106" s="91">
        <f>P106/'סכום נכסי הקרן'!$C$42</f>
        <v>1.2507316898493921E-5</v>
      </c>
    </row>
    <row r="107" spans="2:18">
      <c r="B107" s="86" t="s">
        <v>2837</v>
      </c>
      <c r="C107" s="88" t="s">
        <v>2493</v>
      </c>
      <c r="D107" s="87" t="s">
        <v>2547</v>
      </c>
      <c r="E107" s="87"/>
      <c r="F107" s="87" t="s">
        <v>365</v>
      </c>
      <c r="G107" s="97">
        <v>40903</v>
      </c>
      <c r="H107" s="87" t="s">
        <v>250</v>
      </c>
      <c r="I107" s="90">
        <v>3.8199999999570164</v>
      </c>
      <c r="J107" s="88" t="s">
        <v>281</v>
      </c>
      <c r="K107" s="88" t="s">
        <v>131</v>
      </c>
      <c r="L107" s="89">
        <v>5.2619999999999993E-2</v>
      </c>
      <c r="M107" s="89">
        <v>3.7399999999557336E-2</v>
      </c>
      <c r="N107" s="90">
        <v>25702.94542</v>
      </c>
      <c r="O107" s="98">
        <v>121.29</v>
      </c>
      <c r="P107" s="90">
        <v>31.175101887000004</v>
      </c>
      <c r="Q107" s="91">
        <f t="shared" si="1"/>
        <v>4.1856158376402569E-4</v>
      </c>
      <c r="R107" s="91">
        <f>P107/'סכום נכסי הקרן'!$C$42</f>
        <v>1.58270866037303E-5</v>
      </c>
    </row>
    <row r="108" spans="2:18">
      <c r="B108" s="86" t="s">
        <v>2837</v>
      </c>
      <c r="C108" s="88" t="s">
        <v>2493</v>
      </c>
      <c r="D108" s="87" t="s">
        <v>2548</v>
      </c>
      <c r="E108" s="87"/>
      <c r="F108" s="87" t="s">
        <v>365</v>
      </c>
      <c r="G108" s="97">
        <v>41911</v>
      </c>
      <c r="H108" s="87" t="s">
        <v>250</v>
      </c>
      <c r="I108" s="90">
        <v>3.8799999999875894</v>
      </c>
      <c r="J108" s="88" t="s">
        <v>281</v>
      </c>
      <c r="K108" s="88" t="s">
        <v>131</v>
      </c>
      <c r="L108" s="89">
        <v>5.0999999999999997E-2</v>
      </c>
      <c r="M108" s="89">
        <v>2.7199999998676262E-2</v>
      </c>
      <c r="N108" s="90">
        <v>7990.7573929999999</v>
      </c>
      <c r="O108" s="98">
        <v>121.01</v>
      </c>
      <c r="P108" s="90">
        <v>9.669615374000001</v>
      </c>
      <c r="Q108" s="91">
        <f t="shared" si="1"/>
        <v>1.2982570321664756E-4</v>
      </c>
      <c r="R108" s="91">
        <f>P108/'סכום נכסי הקרן'!$C$42</f>
        <v>4.9091047241413612E-6</v>
      </c>
    </row>
    <row r="109" spans="2:18">
      <c r="B109" s="86" t="s">
        <v>2837</v>
      </c>
      <c r="C109" s="88" t="s">
        <v>2493</v>
      </c>
      <c r="D109" s="87" t="s">
        <v>2549</v>
      </c>
      <c r="E109" s="87"/>
      <c r="F109" s="87" t="s">
        <v>365</v>
      </c>
      <c r="G109" s="97">
        <v>40933</v>
      </c>
      <c r="H109" s="87" t="s">
        <v>250</v>
      </c>
      <c r="I109" s="90">
        <v>3.8799999999952877</v>
      </c>
      <c r="J109" s="88" t="s">
        <v>281</v>
      </c>
      <c r="K109" s="88" t="s">
        <v>131</v>
      </c>
      <c r="L109" s="89">
        <v>5.1330999999999995E-2</v>
      </c>
      <c r="M109" s="89">
        <v>2.7200000000030294E-2</v>
      </c>
      <c r="N109" s="90">
        <v>94781.015796000007</v>
      </c>
      <c r="O109" s="98">
        <v>125.38</v>
      </c>
      <c r="P109" s="90">
        <v>118.83644113700001</v>
      </c>
      <c r="Q109" s="91">
        <f t="shared" si="1"/>
        <v>1.5955158443900657E-3</v>
      </c>
      <c r="R109" s="91">
        <f>P109/'סכום נכסי הקרן'!$C$42</f>
        <v>6.0331307091532043E-5</v>
      </c>
    </row>
    <row r="110" spans="2:18">
      <c r="B110" s="86" t="s">
        <v>2837</v>
      </c>
      <c r="C110" s="88" t="s">
        <v>2493</v>
      </c>
      <c r="D110" s="87" t="s">
        <v>2550</v>
      </c>
      <c r="E110" s="87"/>
      <c r="F110" s="87" t="s">
        <v>365</v>
      </c>
      <c r="G110" s="97">
        <v>40993</v>
      </c>
      <c r="H110" s="87" t="s">
        <v>250</v>
      </c>
      <c r="I110" s="90">
        <v>3.8800000000248565</v>
      </c>
      <c r="J110" s="88" t="s">
        <v>281</v>
      </c>
      <c r="K110" s="88" t="s">
        <v>131</v>
      </c>
      <c r="L110" s="89">
        <v>5.1451999999999998E-2</v>
      </c>
      <c r="M110" s="89">
        <v>2.7100000000070804E-2</v>
      </c>
      <c r="N110" s="90">
        <v>55160.087921999999</v>
      </c>
      <c r="O110" s="98">
        <v>125.45</v>
      </c>
      <c r="P110" s="90">
        <v>69.198332680999997</v>
      </c>
      <c r="Q110" s="91">
        <f t="shared" si="1"/>
        <v>9.290671711603024E-4</v>
      </c>
      <c r="R110" s="91">
        <f>P110/'סכום נכסי הקרן'!$C$42</f>
        <v>3.5130855647103075E-5</v>
      </c>
    </row>
    <row r="111" spans="2:18">
      <c r="B111" s="86" t="s">
        <v>2837</v>
      </c>
      <c r="C111" s="88" t="s">
        <v>2493</v>
      </c>
      <c r="D111" s="87" t="s">
        <v>2551</v>
      </c>
      <c r="E111" s="87"/>
      <c r="F111" s="87" t="s">
        <v>365</v>
      </c>
      <c r="G111" s="97">
        <v>41053</v>
      </c>
      <c r="H111" s="87" t="s">
        <v>250</v>
      </c>
      <c r="I111" s="90">
        <v>3.8799999999825148</v>
      </c>
      <c r="J111" s="88" t="s">
        <v>281</v>
      </c>
      <c r="K111" s="88" t="s">
        <v>131</v>
      </c>
      <c r="L111" s="89">
        <v>5.0999999999999997E-2</v>
      </c>
      <c r="M111" s="89">
        <v>2.7199999999800172E-2</v>
      </c>
      <c r="N111" s="90">
        <v>38853.470023000002</v>
      </c>
      <c r="O111" s="98">
        <v>123.65</v>
      </c>
      <c r="P111" s="90">
        <v>48.042313593000003</v>
      </c>
      <c r="Q111" s="91">
        <f t="shared" si="1"/>
        <v>6.4502329256410109E-4</v>
      </c>
      <c r="R111" s="91">
        <f>P111/'סכום נכסי הקרן'!$C$42</f>
        <v>2.4390292632758139E-5</v>
      </c>
    </row>
    <row r="112" spans="2:18">
      <c r="B112" s="86" t="s">
        <v>2837</v>
      </c>
      <c r="C112" s="88" t="s">
        <v>2493</v>
      </c>
      <c r="D112" s="87" t="s">
        <v>2552</v>
      </c>
      <c r="E112" s="87"/>
      <c r="F112" s="87" t="s">
        <v>365</v>
      </c>
      <c r="G112" s="97">
        <v>41085</v>
      </c>
      <c r="H112" s="87" t="s">
        <v>250</v>
      </c>
      <c r="I112" s="90">
        <v>3.8799999999823531</v>
      </c>
      <c r="J112" s="88" t="s">
        <v>281</v>
      </c>
      <c r="K112" s="88" t="s">
        <v>131</v>
      </c>
      <c r="L112" s="89">
        <v>5.0999999999999997E-2</v>
      </c>
      <c r="M112" s="89">
        <v>2.719999999981448E-2</v>
      </c>
      <c r="N112" s="90">
        <v>71493.074638999999</v>
      </c>
      <c r="O112" s="98">
        <v>123.65</v>
      </c>
      <c r="P112" s="90">
        <v>88.401182712000008</v>
      </c>
      <c r="Q112" s="91">
        <f t="shared" si="1"/>
        <v>1.1868875096757027E-3</v>
      </c>
      <c r="R112" s="91">
        <f>P112/'סכום נכסי הקרן'!$C$42</f>
        <v>4.4879826847925958E-5</v>
      </c>
    </row>
    <row r="113" spans="2:18">
      <c r="B113" s="86" t="s">
        <v>2837</v>
      </c>
      <c r="C113" s="88" t="s">
        <v>2493</v>
      </c>
      <c r="D113" s="87" t="s">
        <v>2553</v>
      </c>
      <c r="E113" s="87"/>
      <c r="F113" s="87" t="s">
        <v>365</v>
      </c>
      <c r="G113" s="97">
        <v>41115</v>
      </c>
      <c r="H113" s="87" t="s">
        <v>250</v>
      </c>
      <c r="I113" s="90">
        <v>3.8800000000162931</v>
      </c>
      <c r="J113" s="88" t="s">
        <v>281</v>
      </c>
      <c r="K113" s="88" t="s">
        <v>131</v>
      </c>
      <c r="L113" s="89">
        <v>5.0999999999999997E-2</v>
      </c>
      <c r="M113" s="89">
        <v>2.7400000000183295E-2</v>
      </c>
      <c r="N113" s="90">
        <v>31703.627592000001</v>
      </c>
      <c r="O113" s="98">
        <v>123.9</v>
      </c>
      <c r="P113" s="90">
        <v>39.280793122000006</v>
      </c>
      <c r="Q113" s="91">
        <f t="shared" si="1"/>
        <v>5.2738980742537479E-4</v>
      </c>
      <c r="R113" s="91">
        <f>P113/'סכום נכסי הקרן'!$C$42</f>
        <v>1.994221275871295E-5</v>
      </c>
    </row>
    <row r="114" spans="2:18">
      <c r="B114" s="86" t="s">
        <v>2837</v>
      </c>
      <c r="C114" s="88" t="s">
        <v>2493</v>
      </c>
      <c r="D114" s="87" t="s">
        <v>2554</v>
      </c>
      <c r="E114" s="87"/>
      <c r="F114" s="87" t="s">
        <v>365</v>
      </c>
      <c r="G114" s="97">
        <v>41179</v>
      </c>
      <c r="H114" s="87" t="s">
        <v>250</v>
      </c>
      <c r="I114" s="90">
        <v>3.8799999999869432</v>
      </c>
      <c r="J114" s="88" t="s">
        <v>281</v>
      </c>
      <c r="K114" s="88" t="s">
        <v>131</v>
      </c>
      <c r="L114" s="89">
        <v>5.0999999999999997E-2</v>
      </c>
      <c r="M114" s="89">
        <v>2.7199999999967361E-2</v>
      </c>
      <c r="N114" s="90">
        <v>39978.277017</v>
      </c>
      <c r="O114" s="98">
        <v>122.61</v>
      </c>
      <c r="P114" s="90">
        <v>49.017365927999997</v>
      </c>
      <c r="Q114" s="91">
        <f t="shared" si="1"/>
        <v>6.5811449114525447E-4</v>
      </c>
      <c r="R114" s="91">
        <f>P114/'סכום נכסי הקרן'!$C$42</f>
        <v>2.4885310670073664E-5</v>
      </c>
    </row>
    <row r="115" spans="2:18">
      <c r="B115" s="86" t="s">
        <v>2838</v>
      </c>
      <c r="C115" s="88" t="s">
        <v>2482</v>
      </c>
      <c r="D115" s="87">
        <v>4099</v>
      </c>
      <c r="E115" s="87"/>
      <c r="F115" s="87" t="s">
        <v>368</v>
      </c>
      <c r="G115" s="97">
        <v>42052</v>
      </c>
      <c r="H115" s="87" t="s">
        <v>129</v>
      </c>
      <c r="I115" s="90">
        <v>4.3500000000066903</v>
      </c>
      <c r="J115" s="88" t="s">
        <v>495</v>
      </c>
      <c r="K115" s="88" t="s">
        <v>131</v>
      </c>
      <c r="L115" s="89">
        <v>2.9779E-2</v>
      </c>
      <c r="M115" s="89">
        <v>3.4300000000011932E-2</v>
      </c>
      <c r="N115" s="90">
        <v>256137.46802</v>
      </c>
      <c r="O115" s="98">
        <v>107.96</v>
      </c>
      <c r="P115" s="90">
        <v>276.526012369</v>
      </c>
      <c r="Q115" s="91">
        <f t="shared" si="1"/>
        <v>3.7126796283987133E-3</v>
      </c>
      <c r="R115" s="91">
        <f>P115/'סכום נכסי הקרן'!$C$42</f>
        <v>1.4038770945519827E-4</v>
      </c>
    </row>
    <row r="116" spans="2:18">
      <c r="B116" s="86" t="s">
        <v>2838</v>
      </c>
      <c r="C116" s="88" t="s">
        <v>2482</v>
      </c>
      <c r="D116" s="87" t="s">
        <v>2555</v>
      </c>
      <c r="E116" s="87"/>
      <c r="F116" s="87" t="s">
        <v>368</v>
      </c>
      <c r="G116" s="97">
        <v>42054</v>
      </c>
      <c r="H116" s="87" t="s">
        <v>129</v>
      </c>
      <c r="I116" s="90">
        <v>4.3500000001534467</v>
      </c>
      <c r="J116" s="88" t="s">
        <v>495</v>
      </c>
      <c r="K116" s="88" t="s">
        <v>131</v>
      </c>
      <c r="L116" s="89">
        <v>2.9779E-2</v>
      </c>
      <c r="M116" s="89">
        <v>3.4300000000971817E-2</v>
      </c>
      <c r="N116" s="90">
        <v>7243.706865000001</v>
      </c>
      <c r="O116" s="98">
        <v>107.96</v>
      </c>
      <c r="P116" s="90">
        <v>7.8203060679999998</v>
      </c>
      <c r="Q116" s="91">
        <f t="shared" si="1"/>
        <v>1.0499659969696702E-4</v>
      </c>
      <c r="R116" s="91">
        <f>P116/'סכום נכסי הקרן'!$C$42</f>
        <v>3.9702407983958089E-6</v>
      </c>
    </row>
    <row r="117" spans="2:18">
      <c r="B117" s="86" t="s">
        <v>2839</v>
      </c>
      <c r="C117" s="88" t="s">
        <v>2482</v>
      </c>
      <c r="D117" s="87">
        <v>9079</v>
      </c>
      <c r="E117" s="87"/>
      <c r="F117" s="87" t="s">
        <v>2520</v>
      </c>
      <c r="G117" s="97">
        <v>44705</v>
      </c>
      <c r="H117" s="87" t="s">
        <v>2481</v>
      </c>
      <c r="I117" s="90">
        <v>7.9599999999977182</v>
      </c>
      <c r="J117" s="88" t="s">
        <v>271</v>
      </c>
      <c r="K117" s="88" t="s">
        <v>131</v>
      </c>
      <c r="L117" s="89">
        <v>2.3671999999999999E-2</v>
      </c>
      <c r="M117" s="89">
        <v>2.5900000000000742E-2</v>
      </c>
      <c r="N117" s="90">
        <v>1064325.736363</v>
      </c>
      <c r="O117" s="98">
        <v>102.14</v>
      </c>
      <c r="P117" s="90">
        <v>1087.1022038880001</v>
      </c>
      <c r="Q117" s="91">
        <f t="shared" si="1"/>
        <v>1.4595596890814551E-2</v>
      </c>
      <c r="R117" s="91">
        <f>P117/'סכום נכסי הקרן'!$C$42</f>
        <v>5.5190391327048719E-4</v>
      </c>
    </row>
    <row r="118" spans="2:18">
      <c r="B118" s="86" t="s">
        <v>2839</v>
      </c>
      <c r="C118" s="88" t="s">
        <v>2482</v>
      </c>
      <c r="D118" s="87">
        <v>9017</v>
      </c>
      <c r="E118" s="87"/>
      <c r="F118" s="87" t="s">
        <v>2520</v>
      </c>
      <c r="G118" s="97">
        <v>44651</v>
      </c>
      <c r="H118" s="87" t="s">
        <v>2481</v>
      </c>
      <c r="I118" s="90">
        <v>8.0399999999985727</v>
      </c>
      <c r="J118" s="88" t="s">
        <v>271</v>
      </c>
      <c r="K118" s="88" t="s">
        <v>131</v>
      </c>
      <c r="L118" s="89">
        <v>1.797E-2</v>
      </c>
      <c r="M118" s="89">
        <v>4.219999999999198E-2</v>
      </c>
      <c r="N118" s="90">
        <v>2607716.9541099998</v>
      </c>
      <c r="O118" s="98">
        <v>87.01</v>
      </c>
      <c r="P118" s="90">
        <v>2268.9744900309997</v>
      </c>
      <c r="Q118" s="91">
        <f t="shared" si="1"/>
        <v>3.0463591089772007E-2</v>
      </c>
      <c r="R118" s="91">
        <f>P118/'סכום נכסי הקרן'!$C$42</f>
        <v>1.1519210389605943E-3</v>
      </c>
    </row>
    <row r="119" spans="2:18">
      <c r="B119" s="86" t="s">
        <v>2839</v>
      </c>
      <c r="C119" s="88" t="s">
        <v>2482</v>
      </c>
      <c r="D119" s="87">
        <v>9080</v>
      </c>
      <c r="E119" s="87"/>
      <c r="F119" s="87" t="s">
        <v>2520</v>
      </c>
      <c r="G119" s="97">
        <v>44705</v>
      </c>
      <c r="H119" s="87" t="s">
        <v>2481</v>
      </c>
      <c r="I119" s="90">
        <v>7.5999999999933996</v>
      </c>
      <c r="J119" s="88" t="s">
        <v>271</v>
      </c>
      <c r="K119" s="88" t="s">
        <v>131</v>
      </c>
      <c r="L119" s="89">
        <v>2.3184999999999997E-2</v>
      </c>
      <c r="M119" s="89">
        <v>2.8199999999984158E-2</v>
      </c>
      <c r="N119" s="90">
        <v>756402.77965100005</v>
      </c>
      <c r="O119" s="98">
        <v>100.14</v>
      </c>
      <c r="P119" s="90">
        <v>757.46175760999995</v>
      </c>
      <c r="Q119" s="91">
        <f t="shared" si="1"/>
        <v>1.0169794923369006E-2</v>
      </c>
      <c r="R119" s="91">
        <f>P119/'סכום נכסי הקרן'!$C$42</f>
        <v>3.8455087910094048E-4</v>
      </c>
    </row>
    <row r="120" spans="2:18">
      <c r="B120" s="86" t="s">
        <v>2839</v>
      </c>
      <c r="C120" s="88" t="s">
        <v>2482</v>
      </c>
      <c r="D120" s="87">
        <v>9019</v>
      </c>
      <c r="E120" s="87"/>
      <c r="F120" s="87" t="s">
        <v>2520</v>
      </c>
      <c r="G120" s="97">
        <v>44651</v>
      </c>
      <c r="H120" s="87" t="s">
        <v>2481</v>
      </c>
      <c r="I120" s="90">
        <v>7.620000000004306</v>
      </c>
      <c r="J120" s="88" t="s">
        <v>271</v>
      </c>
      <c r="K120" s="88" t="s">
        <v>131</v>
      </c>
      <c r="L120" s="89">
        <v>1.8769999999999998E-2</v>
      </c>
      <c r="M120" s="89">
        <v>4.610000000002442E-2</v>
      </c>
      <c r="N120" s="90">
        <v>1610881.5438610003</v>
      </c>
      <c r="O120" s="98">
        <v>85.9</v>
      </c>
      <c r="P120" s="90">
        <v>1383.7472328420001</v>
      </c>
      <c r="Q120" s="91">
        <f t="shared" si="1"/>
        <v>1.8578397447000957E-2</v>
      </c>
      <c r="R120" s="91">
        <f>P120/'סכום נכסי הקרן'!$C$42</f>
        <v>7.0250571662109197E-4</v>
      </c>
    </row>
    <row r="121" spans="2:18">
      <c r="B121" s="86" t="s">
        <v>2840</v>
      </c>
      <c r="C121" s="88" t="s">
        <v>2482</v>
      </c>
      <c r="D121" s="87">
        <v>4100</v>
      </c>
      <c r="E121" s="87"/>
      <c r="F121" s="87" t="s">
        <v>368</v>
      </c>
      <c r="G121" s="97">
        <v>42052</v>
      </c>
      <c r="H121" s="87" t="s">
        <v>129</v>
      </c>
      <c r="I121" s="90">
        <v>4.4300000000005983</v>
      </c>
      <c r="J121" s="88" t="s">
        <v>495</v>
      </c>
      <c r="K121" s="88" t="s">
        <v>131</v>
      </c>
      <c r="L121" s="89">
        <v>2.9779E-2</v>
      </c>
      <c r="M121" s="89">
        <v>1.969999999999401E-2</v>
      </c>
      <c r="N121" s="90">
        <v>290510.29713300004</v>
      </c>
      <c r="O121" s="98">
        <v>114.92</v>
      </c>
      <c r="P121" s="90">
        <v>333.85443515999998</v>
      </c>
      <c r="Q121" s="91">
        <f t="shared" si="1"/>
        <v>4.4823796128629408E-3</v>
      </c>
      <c r="R121" s="91">
        <f>P121/'סכום נכסי הקרן'!$C$42</f>
        <v>1.6949240703268345E-4</v>
      </c>
    </row>
    <row r="122" spans="2:18">
      <c r="B122" s="86" t="s">
        <v>2841</v>
      </c>
      <c r="C122" s="88" t="s">
        <v>2493</v>
      </c>
      <c r="D122" s="87" t="s">
        <v>2556</v>
      </c>
      <c r="E122" s="87"/>
      <c r="F122" s="87" t="s">
        <v>368</v>
      </c>
      <c r="G122" s="97">
        <v>41767</v>
      </c>
      <c r="H122" s="87" t="s">
        <v>129</v>
      </c>
      <c r="I122" s="90">
        <v>4.7200000000275759</v>
      </c>
      <c r="J122" s="88" t="s">
        <v>495</v>
      </c>
      <c r="K122" s="88" t="s">
        <v>131</v>
      </c>
      <c r="L122" s="89">
        <v>5.3499999999999999E-2</v>
      </c>
      <c r="M122" s="89">
        <v>2.6500000000229795E-2</v>
      </c>
      <c r="N122" s="90">
        <v>17585.60253</v>
      </c>
      <c r="O122" s="98">
        <v>123.73</v>
      </c>
      <c r="P122" s="90">
        <v>21.75866487</v>
      </c>
      <c r="Q122" s="91">
        <f t="shared" si="1"/>
        <v>2.9213509106046012E-4</v>
      </c>
      <c r="R122" s="91">
        <f>P122/'סכום נכסי הקרן'!$C$42</f>
        <v>1.1046516368327854E-5</v>
      </c>
    </row>
    <row r="123" spans="2:18">
      <c r="B123" s="86" t="s">
        <v>2841</v>
      </c>
      <c r="C123" s="88" t="s">
        <v>2493</v>
      </c>
      <c r="D123" s="87" t="s">
        <v>2557</v>
      </c>
      <c r="E123" s="87"/>
      <c r="F123" s="87" t="s">
        <v>368</v>
      </c>
      <c r="G123" s="97">
        <v>41269</v>
      </c>
      <c r="H123" s="87" t="s">
        <v>129</v>
      </c>
      <c r="I123" s="90">
        <v>4.7799999999796361</v>
      </c>
      <c r="J123" s="88" t="s">
        <v>495</v>
      </c>
      <c r="K123" s="88" t="s">
        <v>131</v>
      </c>
      <c r="L123" s="89">
        <v>5.3499999999999999E-2</v>
      </c>
      <c r="M123" s="89">
        <v>1.8400000000003511E-2</v>
      </c>
      <c r="N123" s="90">
        <v>87339.925552000001</v>
      </c>
      <c r="O123" s="98">
        <v>130.44</v>
      </c>
      <c r="P123" s="90">
        <v>113.92619344400001</v>
      </c>
      <c r="Q123" s="91">
        <f t="shared" si="1"/>
        <v>1.5295901239704391E-3</v>
      </c>
      <c r="R123" s="91">
        <f>P123/'סכום נכסי הקרן'!$C$42</f>
        <v>5.7838455078904462E-5</v>
      </c>
    </row>
    <row r="124" spans="2:18">
      <c r="B124" s="86" t="s">
        <v>2841</v>
      </c>
      <c r="C124" s="88" t="s">
        <v>2493</v>
      </c>
      <c r="D124" s="87" t="s">
        <v>2558</v>
      </c>
      <c r="E124" s="87"/>
      <c r="F124" s="87" t="s">
        <v>368</v>
      </c>
      <c r="G124" s="97">
        <v>41767</v>
      </c>
      <c r="H124" s="87" t="s">
        <v>129</v>
      </c>
      <c r="I124" s="90">
        <v>5.4000000000117456</v>
      </c>
      <c r="J124" s="88" t="s">
        <v>495</v>
      </c>
      <c r="K124" s="88" t="s">
        <v>131</v>
      </c>
      <c r="L124" s="89">
        <v>5.3499999999999999E-2</v>
      </c>
      <c r="M124" s="89">
        <v>3.0099999999929534E-2</v>
      </c>
      <c r="N124" s="90">
        <v>13762.646327999997</v>
      </c>
      <c r="O124" s="98">
        <v>123.73</v>
      </c>
      <c r="P124" s="90">
        <v>17.028521412</v>
      </c>
      <c r="Q124" s="91">
        <f t="shared" si="1"/>
        <v>2.2862747705528749E-4</v>
      </c>
      <c r="R124" s="91">
        <f>P124/'סכום נכסי הקרן'!$C$42</f>
        <v>8.6451003142859351E-6</v>
      </c>
    </row>
    <row r="125" spans="2:18">
      <c r="B125" s="86" t="s">
        <v>2841</v>
      </c>
      <c r="C125" s="88" t="s">
        <v>2493</v>
      </c>
      <c r="D125" s="87" t="s">
        <v>2559</v>
      </c>
      <c r="E125" s="87"/>
      <c r="F125" s="87" t="s">
        <v>368</v>
      </c>
      <c r="G125" s="97">
        <v>41767</v>
      </c>
      <c r="H125" s="87" t="s">
        <v>129</v>
      </c>
      <c r="I125" s="90">
        <v>4.7200000001158156</v>
      </c>
      <c r="J125" s="88" t="s">
        <v>495</v>
      </c>
      <c r="K125" s="88" t="s">
        <v>131</v>
      </c>
      <c r="L125" s="89">
        <v>5.3499999999999999E-2</v>
      </c>
      <c r="M125" s="89">
        <v>2.6500000000528528E-2</v>
      </c>
      <c r="N125" s="90">
        <v>17585.601728999998</v>
      </c>
      <c r="O125" s="98">
        <v>123.73</v>
      </c>
      <c r="P125" s="90">
        <v>21.758663908999999</v>
      </c>
      <c r="Q125" s="91">
        <f t="shared" si="1"/>
        <v>2.9213507815793028E-4</v>
      </c>
      <c r="R125" s="91">
        <f>P125/'סכום נכסי הקרן'!$C$42</f>
        <v>1.1046515880443956E-5</v>
      </c>
    </row>
    <row r="126" spans="2:18">
      <c r="B126" s="86" t="s">
        <v>2841</v>
      </c>
      <c r="C126" s="88" t="s">
        <v>2493</v>
      </c>
      <c r="D126" s="87" t="s">
        <v>2560</v>
      </c>
      <c r="E126" s="87"/>
      <c r="F126" s="87" t="s">
        <v>368</v>
      </c>
      <c r="G126" s="97">
        <v>41269</v>
      </c>
      <c r="H126" s="87" t="s">
        <v>129</v>
      </c>
      <c r="I126" s="90">
        <v>4.780000000017349</v>
      </c>
      <c r="J126" s="88" t="s">
        <v>495</v>
      </c>
      <c r="K126" s="88" t="s">
        <v>131</v>
      </c>
      <c r="L126" s="89">
        <v>5.3499999999999999E-2</v>
      </c>
      <c r="M126" s="89">
        <v>1.8400000000066093E-2</v>
      </c>
      <c r="N126" s="90">
        <v>92798.665737000003</v>
      </c>
      <c r="O126" s="98">
        <v>130.44</v>
      </c>
      <c r="P126" s="90">
        <v>121.04657385499999</v>
      </c>
      <c r="Q126" s="91">
        <f t="shared" si="1"/>
        <v>1.6251894170419812E-3</v>
      </c>
      <c r="R126" s="91">
        <f>P126/'סכום נכסי הקרן'!$C$42</f>
        <v>6.1453355130390585E-5</v>
      </c>
    </row>
    <row r="127" spans="2:18">
      <c r="B127" s="86" t="s">
        <v>2841</v>
      </c>
      <c r="C127" s="88" t="s">
        <v>2493</v>
      </c>
      <c r="D127" s="87" t="s">
        <v>2561</v>
      </c>
      <c r="E127" s="87"/>
      <c r="F127" s="87" t="s">
        <v>368</v>
      </c>
      <c r="G127" s="97">
        <v>41281</v>
      </c>
      <c r="H127" s="87" t="s">
        <v>129</v>
      </c>
      <c r="I127" s="90">
        <v>4.7799999999913405</v>
      </c>
      <c r="J127" s="88" t="s">
        <v>495</v>
      </c>
      <c r="K127" s="88" t="s">
        <v>131</v>
      </c>
      <c r="L127" s="89">
        <v>5.3499999999999999E-2</v>
      </c>
      <c r="M127" s="89">
        <v>1.849999999994096E-2</v>
      </c>
      <c r="N127" s="90">
        <v>116912.931635</v>
      </c>
      <c r="O127" s="98">
        <v>130.38</v>
      </c>
      <c r="P127" s="90">
        <v>152.431073594</v>
      </c>
      <c r="Q127" s="91">
        <f t="shared" si="1"/>
        <v>2.0465624077065391E-3</v>
      </c>
      <c r="R127" s="91">
        <f>P127/'סכום נכסי הקרן'!$C$42</f>
        <v>7.7386749580371142E-5</v>
      </c>
    </row>
    <row r="128" spans="2:18">
      <c r="B128" s="86" t="s">
        <v>2841</v>
      </c>
      <c r="C128" s="88" t="s">
        <v>2493</v>
      </c>
      <c r="D128" s="87" t="s">
        <v>2562</v>
      </c>
      <c r="E128" s="87"/>
      <c r="F128" s="87" t="s">
        <v>368</v>
      </c>
      <c r="G128" s="97">
        <v>41767</v>
      </c>
      <c r="H128" s="87" t="s">
        <v>129</v>
      </c>
      <c r="I128" s="90">
        <v>4.7199999999514546</v>
      </c>
      <c r="J128" s="88" t="s">
        <v>495</v>
      </c>
      <c r="K128" s="88" t="s">
        <v>131</v>
      </c>
      <c r="L128" s="89">
        <v>5.3499999999999999E-2</v>
      </c>
      <c r="M128" s="89">
        <v>2.6499999999980425E-2</v>
      </c>
      <c r="N128" s="90">
        <v>20643.967411000001</v>
      </c>
      <c r="O128" s="98">
        <v>123.73</v>
      </c>
      <c r="P128" s="90">
        <v>25.542779716999998</v>
      </c>
      <c r="Q128" s="91">
        <f t="shared" si="1"/>
        <v>3.4294118334674586E-4</v>
      </c>
      <c r="R128" s="91">
        <f>P128/'סכום נכסי הקרן'!$C$42</f>
        <v>1.2967649252480684E-5</v>
      </c>
    </row>
    <row r="129" spans="2:18">
      <c r="B129" s="86" t="s">
        <v>2841</v>
      </c>
      <c r="C129" s="88" t="s">
        <v>2493</v>
      </c>
      <c r="D129" s="87" t="s">
        <v>2563</v>
      </c>
      <c r="E129" s="87"/>
      <c r="F129" s="87" t="s">
        <v>368</v>
      </c>
      <c r="G129" s="97">
        <v>41281</v>
      </c>
      <c r="H129" s="87" t="s">
        <v>129</v>
      </c>
      <c r="I129" s="90">
        <v>4.7799999999664839</v>
      </c>
      <c r="J129" s="88" t="s">
        <v>495</v>
      </c>
      <c r="K129" s="88" t="s">
        <v>131</v>
      </c>
      <c r="L129" s="89">
        <v>5.3499999999999999E-2</v>
      </c>
      <c r="M129" s="89">
        <v>1.8499999999854282E-2</v>
      </c>
      <c r="N129" s="90">
        <v>84216.942470999988</v>
      </c>
      <c r="O129" s="98">
        <v>130.38</v>
      </c>
      <c r="P129" s="90">
        <v>109.80204485600001</v>
      </c>
      <c r="Q129" s="91">
        <f t="shared" si="1"/>
        <v>1.4742186877862553E-3</v>
      </c>
      <c r="R129" s="91">
        <f>P129/'סכום נכסי הקרן'!$C$42</f>
        <v>5.5744692655752708E-5</v>
      </c>
    </row>
    <row r="130" spans="2:18">
      <c r="B130" s="86" t="s">
        <v>2841</v>
      </c>
      <c r="C130" s="88" t="s">
        <v>2493</v>
      </c>
      <c r="D130" s="87" t="s">
        <v>2564</v>
      </c>
      <c r="E130" s="87"/>
      <c r="F130" s="87" t="s">
        <v>368</v>
      </c>
      <c r="G130" s="97">
        <v>41767</v>
      </c>
      <c r="H130" s="87" t="s">
        <v>129</v>
      </c>
      <c r="I130" s="90">
        <v>4.7199999999653981</v>
      </c>
      <c r="J130" s="88" t="s">
        <v>495</v>
      </c>
      <c r="K130" s="88" t="s">
        <v>131</v>
      </c>
      <c r="L130" s="89">
        <v>5.3499999999999999E-2</v>
      </c>
      <c r="M130" s="89">
        <v>2.6499999999927915E-2</v>
      </c>
      <c r="N130" s="90">
        <v>16817.155632000002</v>
      </c>
      <c r="O130" s="98">
        <v>123.73</v>
      </c>
      <c r="P130" s="90">
        <v>20.807865750999998</v>
      </c>
      <c r="Q130" s="91">
        <f t="shared" si="1"/>
        <v>2.7936951978718602E-4</v>
      </c>
      <c r="R130" s="91">
        <f>P130/'סכום נכסי הקרן'!$C$42</f>
        <v>1.0563811289970478E-5</v>
      </c>
    </row>
    <row r="131" spans="2:18">
      <c r="B131" s="86" t="s">
        <v>2841</v>
      </c>
      <c r="C131" s="88" t="s">
        <v>2493</v>
      </c>
      <c r="D131" s="87" t="s">
        <v>2565</v>
      </c>
      <c r="E131" s="87"/>
      <c r="F131" s="87" t="s">
        <v>368</v>
      </c>
      <c r="G131" s="97">
        <v>41281</v>
      </c>
      <c r="H131" s="87" t="s">
        <v>129</v>
      </c>
      <c r="I131" s="90">
        <v>4.7800000000286644</v>
      </c>
      <c r="J131" s="88" t="s">
        <v>495</v>
      </c>
      <c r="K131" s="88" t="s">
        <v>131</v>
      </c>
      <c r="L131" s="89">
        <v>5.3499999999999999E-2</v>
      </c>
      <c r="M131" s="89">
        <v>1.8500000000102376E-2</v>
      </c>
      <c r="N131" s="90">
        <v>101142.899487</v>
      </c>
      <c r="O131" s="98">
        <v>130.38</v>
      </c>
      <c r="P131" s="90">
        <v>131.87010654899998</v>
      </c>
      <c r="Q131" s="91">
        <f t="shared" si="1"/>
        <v>1.7705077868982635E-3</v>
      </c>
      <c r="R131" s="91">
        <f>P131/'סכום נכסי הקרן'!$C$42</f>
        <v>6.6948284703585614E-5</v>
      </c>
    </row>
    <row r="132" spans="2:18">
      <c r="B132" s="86" t="s">
        <v>2842</v>
      </c>
      <c r="C132" s="88" t="s">
        <v>2482</v>
      </c>
      <c r="D132" s="87">
        <v>9533</v>
      </c>
      <c r="E132" s="87"/>
      <c r="F132" s="87" t="s">
        <v>2520</v>
      </c>
      <c r="G132" s="97">
        <v>45015</v>
      </c>
      <c r="H132" s="87" t="s">
        <v>2481</v>
      </c>
      <c r="I132" s="90">
        <v>4.3399999999972145</v>
      </c>
      <c r="J132" s="88" t="s">
        <v>453</v>
      </c>
      <c r="K132" s="88" t="s">
        <v>131</v>
      </c>
      <c r="L132" s="89">
        <v>3.3593000000000005E-2</v>
      </c>
      <c r="M132" s="89">
        <v>3.4999999999975141E-2</v>
      </c>
      <c r="N132" s="90">
        <v>808707.52652700013</v>
      </c>
      <c r="O132" s="98">
        <v>99.45</v>
      </c>
      <c r="P132" s="90">
        <v>804.25514608599997</v>
      </c>
      <c r="Q132" s="91">
        <f t="shared" si="1"/>
        <v>1.0798049960391585E-2</v>
      </c>
      <c r="R132" s="91">
        <f>P132/'סכום נכסי הקרן'!$C$42</f>
        <v>4.083071129883581E-4</v>
      </c>
    </row>
    <row r="133" spans="2:18">
      <c r="B133" s="86" t="s">
        <v>2843</v>
      </c>
      <c r="C133" s="88" t="s">
        <v>2493</v>
      </c>
      <c r="D133" s="87" t="s">
        <v>2566</v>
      </c>
      <c r="E133" s="87"/>
      <c r="F133" s="87" t="s">
        <v>2520</v>
      </c>
      <c r="G133" s="97">
        <v>44748</v>
      </c>
      <c r="H133" s="87" t="s">
        <v>2481</v>
      </c>
      <c r="I133" s="90">
        <v>2.0799999999997807</v>
      </c>
      <c r="J133" s="88" t="s">
        <v>271</v>
      </c>
      <c r="K133" s="88" t="s">
        <v>131</v>
      </c>
      <c r="L133" s="89">
        <v>7.0660000000000001E-2</v>
      </c>
      <c r="M133" s="89">
        <v>9.3599999999996464E-2</v>
      </c>
      <c r="N133" s="90">
        <v>2433922.0256110001</v>
      </c>
      <c r="O133" s="98">
        <v>97.51</v>
      </c>
      <c r="P133" s="90">
        <v>2373.315261494</v>
      </c>
      <c r="Q133" s="91">
        <f t="shared" si="1"/>
        <v>3.1864485903621044E-2</v>
      </c>
      <c r="R133" s="91">
        <f>P133/'סכום נכסי הקרן'!$C$42</f>
        <v>1.2048931329165589E-3</v>
      </c>
    </row>
    <row r="134" spans="2:18">
      <c r="B134" s="86" t="s">
        <v>2844</v>
      </c>
      <c r="C134" s="88" t="s">
        <v>2493</v>
      </c>
      <c r="D134" s="87">
        <v>7127</v>
      </c>
      <c r="E134" s="87"/>
      <c r="F134" s="87" t="s">
        <v>2520</v>
      </c>
      <c r="G134" s="97">
        <v>43631</v>
      </c>
      <c r="H134" s="87" t="s">
        <v>2481</v>
      </c>
      <c r="I134" s="90">
        <v>5.1000000000003407</v>
      </c>
      <c r="J134" s="88" t="s">
        <v>271</v>
      </c>
      <c r="K134" s="88" t="s">
        <v>131</v>
      </c>
      <c r="L134" s="89">
        <v>3.1E-2</v>
      </c>
      <c r="M134" s="89">
        <v>3.1299999999995907E-2</v>
      </c>
      <c r="N134" s="90">
        <v>538674.63827700005</v>
      </c>
      <c r="O134" s="98">
        <v>108.9</v>
      </c>
      <c r="P134" s="90">
        <v>586.61665074799998</v>
      </c>
      <c r="Q134" s="91">
        <f t="shared" si="1"/>
        <v>7.8760029490655553E-3</v>
      </c>
      <c r="R134" s="91">
        <f>P134/'סכום נכסי הקרן'!$C$42</f>
        <v>2.9781562761950139E-4</v>
      </c>
    </row>
    <row r="135" spans="2:18">
      <c r="B135" s="86" t="s">
        <v>2844</v>
      </c>
      <c r="C135" s="88" t="s">
        <v>2493</v>
      </c>
      <c r="D135" s="87">
        <v>7128</v>
      </c>
      <c r="E135" s="87"/>
      <c r="F135" s="87" t="s">
        <v>2520</v>
      </c>
      <c r="G135" s="97">
        <v>43634</v>
      </c>
      <c r="H135" s="87" t="s">
        <v>2481</v>
      </c>
      <c r="I135" s="90">
        <v>5.1299999999998356</v>
      </c>
      <c r="J135" s="88" t="s">
        <v>271</v>
      </c>
      <c r="K135" s="88" t="s">
        <v>131</v>
      </c>
      <c r="L135" s="89">
        <v>2.4900000000000002E-2</v>
      </c>
      <c r="M135" s="89">
        <v>3.1399999999995071E-2</v>
      </c>
      <c r="N135" s="90">
        <v>226747.20643199998</v>
      </c>
      <c r="O135" s="98">
        <v>107.38</v>
      </c>
      <c r="P135" s="90">
        <v>243.481141108</v>
      </c>
      <c r="Q135" s="91">
        <f t="shared" si="1"/>
        <v>3.2690142411798784E-3</v>
      </c>
      <c r="R135" s="91">
        <f>P135/'סכום נכסי הקרן'!$C$42</f>
        <v>1.2361137168563166E-4</v>
      </c>
    </row>
    <row r="136" spans="2:18">
      <c r="B136" s="86" t="s">
        <v>2844</v>
      </c>
      <c r="C136" s="88" t="s">
        <v>2493</v>
      </c>
      <c r="D136" s="87">
        <v>7130</v>
      </c>
      <c r="E136" s="87"/>
      <c r="F136" s="87" t="s">
        <v>2520</v>
      </c>
      <c r="G136" s="97">
        <v>43634</v>
      </c>
      <c r="H136" s="87" t="s">
        <v>2481</v>
      </c>
      <c r="I136" s="90">
        <v>5.3999999999927883</v>
      </c>
      <c r="J136" s="88" t="s">
        <v>271</v>
      </c>
      <c r="K136" s="88" t="s">
        <v>131</v>
      </c>
      <c r="L136" s="89">
        <v>3.6000000000000004E-2</v>
      </c>
      <c r="M136" s="89">
        <v>3.1599999999959133E-2</v>
      </c>
      <c r="N136" s="90">
        <v>148869.90158399998</v>
      </c>
      <c r="O136" s="98">
        <v>111.77</v>
      </c>
      <c r="P136" s="90">
        <v>166.39188984800001</v>
      </c>
      <c r="Q136" s="91">
        <f t="shared" si="1"/>
        <v>2.2340024161816843E-3</v>
      </c>
      <c r="R136" s="91">
        <f>P136/'סכום נכסי הקרן'!$C$42</f>
        <v>8.4474426429406995E-5</v>
      </c>
    </row>
    <row r="137" spans="2:18">
      <c r="B137" s="86" t="s">
        <v>2836</v>
      </c>
      <c r="C137" s="88" t="s">
        <v>2482</v>
      </c>
      <c r="D137" s="87">
        <v>9922</v>
      </c>
      <c r="E137" s="87"/>
      <c r="F137" s="87" t="s">
        <v>368</v>
      </c>
      <c r="G137" s="97">
        <v>40489</v>
      </c>
      <c r="H137" s="87" t="s">
        <v>129</v>
      </c>
      <c r="I137" s="90">
        <v>1.979999999989243</v>
      </c>
      <c r="J137" s="88" t="s">
        <v>271</v>
      </c>
      <c r="K137" s="88" t="s">
        <v>131</v>
      </c>
      <c r="L137" s="89">
        <v>5.7000000000000002E-2</v>
      </c>
      <c r="M137" s="89">
        <v>2.2599999999854091E-2</v>
      </c>
      <c r="N137" s="90">
        <v>151624.475041</v>
      </c>
      <c r="O137" s="98">
        <v>123.85</v>
      </c>
      <c r="P137" s="90">
        <v>187.78691319899997</v>
      </c>
      <c r="Q137" s="91">
        <f t="shared" si="1"/>
        <v>2.5212552017835539E-3</v>
      </c>
      <c r="R137" s="91">
        <f>P137/'סכום נכסי הקרן'!$C$42</f>
        <v>9.5336327978037155E-5</v>
      </c>
    </row>
    <row r="138" spans="2:18">
      <c r="B138" s="86" t="s">
        <v>2845</v>
      </c>
      <c r="C138" s="88" t="s">
        <v>2493</v>
      </c>
      <c r="D138" s="87" t="s">
        <v>2567</v>
      </c>
      <c r="E138" s="87"/>
      <c r="F138" s="87" t="s">
        <v>412</v>
      </c>
      <c r="G138" s="97">
        <v>43801</v>
      </c>
      <c r="H138" s="87" t="s">
        <v>250</v>
      </c>
      <c r="I138" s="90">
        <v>4.7000000000036515</v>
      </c>
      <c r="J138" s="88" t="s">
        <v>281</v>
      </c>
      <c r="K138" s="88" t="s">
        <v>132</v>
      </c>
      <c r="L138" s="89">
        <v>2.3629999999999998E-2</v>
      </c>
      <c r="M138" s="89">
        <v>7.0500000000085189E-2</v>
      </c>
      <c r="N138" s="90">
        <v>51935.158505999992</v>
      </c>
      <c r="O138" s="98">
        <v>80.45</v>
      </c>
      <c r="P138" s="90">
        <v>164.29453961200002</v>
      </c>
      <c r="Q138" s="91">
        <f t="shared" si="1"/>
        <v>2.2058430780127181E-3</v>
      </c>
      <c r="R138" s="91">
        <f>P138/'סכום נכסי הקרן'!$C$42</f>
        <v>8.3409636202133727E-5</v>
      </c>
    </row>
    <row r="139" spans="2:18">
      <c r="B139" s="86" t="s">
        <v>2846</v>
      </c>
      <c r="C139" s="88" t="s">
        <v>2493</v>
      </c>
      <c r="D139" s="87">
        <v>9365</v>
      </c>
      <c r="E139" s="87"/>
      <c r="F139" s="87" t="s">
        <v>2568</v>
      </c>
      <c r="G139" s="97">
        <v>44906</v>
      </c>
      <c r="H139" s="87" t="s">
        <v>2481</v>
      </c>
      <c r="I139" s="90">
        <v>2.4099999997837021</v>
      </c>
      <c r="J139" s="88" t="s">
        <v>271</v>
      </c>
      <c r="K139" s="88" t="s">
        <v>131</v>
      </c>
      <c r="L139" s="89">
        <v>7.1800000000000003E-2</v>
      </c>
      <c r="M139" s="89">
        <v>8.6200000008892205E-2</v>
      </c>
      <c r="N139" s="90">
        <v>1706.3525880000002</v>
      </c>
      <c r="O139" s="98">
        <v>97.54</v>
      </c>
      <c r="P139" s="90">
        <v>1.6643763960000004</v>
      </c>
      <c r="Q139" s="91">
        <f t="shared" ref="Q139:Q202" si="2">IFERROR(P139/$P$10,0)</f>
        <v>2.2346166591991845E-5</v>
      </c>
      <c r="R139" s="91">
        <f>P139/'סכום נכסי הקרן'!$C$42</f>
        <v>8.4497652826216479E-7</v>
      </c>
    </row>
    <row r="140" spans="2:18">
      <c r="B140" s="86" t="s">
        <v>2846</v>
      </c>
      <c r="C140" s="88" t="s">
        <v>2493</v>
      </c>
      <c r="D140" s="87">
        <v>9509</v>
      </c>
      <c r="E140" s="87"/>
      <c r="F140" s="87" t="s">
        <v>2568</v>
      </c>
      <c r="G140" s="97">
        <v>44991</v>
      </c>
      <c r="H140" s="87" t="s">
        <v>2481</v>
      </c>
      <c r="I140" s="90">
        <v>2.4100000000111303</v>
      </c>
      <c r="J140" s="88" t="s">
        <v>271</v>
      </c>
      <c r="K140" s="88" t="s">
        <v>131</v>
      </c>
      <c r="L140" s="89">
        <v>7.1800000000000003E-2</v>
      </c>
      <c r="M140" s="89">
        <v>7.9400000000313581E-2</v>
      </c>
      <c r="N140" s="90">
        <v>84388.944371999998</v>
      </c>
      <c r="O140" s="98">
        <v>99.01</v>
      </c>
      <c r="P140" s="90">
        <v>83.553505227000002</v>
      </c>
      <c r="Q140" s="91">
        <f t="shared" si="2"/>
        <v>1.1218018662332693E-3</v>
      </c>
      <c r="R140" s="91">
        <f>P140/'סכום נכסי הקרן'!$C$42</f>
        <v>4.2418740701033758E-5</v>
      </c>
    </row>
    <row r="141" spans="2:18">
      <c r="B141" s="86" t="s">
        <v>2846</v>
      </c>
      <c r="C141" s="88" t="s">
        <v>2493</v>
      </c>
      <c r="D141" s="87">
        <v>9316</v>
      </c>
      <c r="E141" s="87"/>
      <c r="F141" s="87" t="s">
        <v>2568</v>
      </c>
      <c r="G141" s="97">
        <v>44885</v>
      </c>
      <c r="H141" s="87" t="s">
        <v>2481</v>
      </c>
      <c r="I141" s="90">
        <v>2.4100000000007231</v>
      </c>
      <c r="J141" s="88" t="s">
        <v>271</v>
      </c>
      <c r="K141" s="88" t="s">
        <v>131</v>
      </c>
      <c r="L141" s="89">
        <v>7.1800000000000003E-2</v>
      </c>
      <c r="M141" s="89">
        <v>9.1499999999998444E-2</v>
      </c>
      <c r="N141" s="90">
        <v>660184.17518799996</v>
      </c>
      <c r="O141" s="98">
        <v>96.4</v>
      </c>
      <c r="P141" s="90">
        <v>636.41763459399999</v>
      </c>
      <c r="Q141" s="91">
        <f t="shared" si="2"/>
        <v>8.5446384116582442E-3</v>
      </c>
      <c r="R141" s="91">
        <f>P141/'סכום נכסי הקרן'!$C$42</f>
        <v>3.2309876822121008E-4</v>
      </c>
    </row>
    <row r="142" spans="2:18">
      <c r="B142" s="86" t="s">
        <v>2847</v>
      </c>
      <c r="C142" s="88" t="s">
        <v>2493</v>
      </c>
      <c r="D142" s="87" t="s">
        <v>2569</v>
      </c>
      <c r="E142" s="87"/>
      <c r="F142" s="87" t="s">
        <v>420</v>
      </c>
      <c r="G142" s="97">
        <v>44074</v>
      </c>
      <c r="H142" s="87" t="s">
        <v>129</v>
      </c>
      <c r="I142" s="90">
        <v>8.6099999999999479</v>
      </c>
      <c r="J142" s="88" t="s">
        <v>495</v>
      </c>
      <c r="K142" s="88" t="s">
        <v>131</v>
      </c>
      <c r="L142" s="89">
        <v>2.35E-2</v>
      </c>
      <c r="M142" s="89">
        <v>4.0599999999993426E-2</v>
      </c>
      <c r="N142" s="90">
        <v>613689.20795800001</v>
      </c>
      <c r="O142" s="98">
        <v>94.28</v>
      </c>
      <c r="P142" s="90">
        <v>578.58616372300003</v>
      </c>
      <c r="Q142" s="91">
        <f t="shared" si="2"/>
        <v>7.7681844283831241E-3</v>
      </c>
      <c r="R142" s="91">
        <f>P142/'סכום נכסי הקרן'!$C$42</f>
        <v>2.9373868140532375E-4</v>
      </c>
    </row>
    <row r="143" spans="2:18">
      <c r="B143" s="86" t="s">
        <v>2847</v>
      </c>
      <c r="C143" s="88" t="s">
        <v>2493</v>
      </c>
      <c r="D143" s="87" t="s">
        <v>2570</v>
      </c>
      <c r="E143" s="87"/>
      <c r="F143" s="87" t="s">
        <v>420</v>
      </c>
      <c r="G143" s="97">
        <v>44189</v>
      </c>
      <c r="H143" s="87" t="s">
        <v>129</v>
      </c>
      <c r="I143" s="90">
        <v>8.4999999999441123</v>
      </c>
      <c r="J143" s="88" t="s">
        <v>495</v>
      </c>
      <c r="K143" s="88" t="s">
        <v>131</v>
      </c>
      <c r="L143" s="89">
        <v>2.4700000000000003E-2</v>
      </c>
      <c r="M143" s="89">
        <v>4.3299999999720569E-2</v>
      </c>
      <c r="N143" s="90">
        <v>76729.734490000003</v>
      </c>
      <c r="O143" s="98">
        <v>93.28</v>
      </c>
      <c r="P143" s="90">
        <v>71.573501499999992</v>
      </c>
      <c r="Q143" s="91">
        <f t="shared" si="2"/>
        <v>9.6095654320441201E-4</v>
      </c>
      <c r="R143" s="91">
        <f>P143/'סכום נכסי הקרן'!$C$42</f>
        <v>3.6336689800686663E-5</v>
      </c>
    </row>
    <row r="144" spans="2:18">
      <c r="B144" s="86" t="s">
        <v>2847</v>
      </c>
      <c r="C144" s="88" t="s">
        <v>2493</v>
      </c>
      <c r="D144" s="87" t="s">
        <v>2571</v>
      </c>
      <c r="E144" s="87"/>
      <c r="F144" s="87" t="s">
        <v>420</v>
      </c>
      <c r="G144" s="97">
        <v>44322</v>
      </c>
      <c r="H144" s="87" t="s">
        <v>129</v>
      </c>
      <c r="I144" s="90">
        <v>8.3300000000019949</v>
      </c>
      <c r="J144" s="88" t="s">
        <v>495</v>
      </c>
      <c r="K144" s="88" t="s">
        <v>131</v>
      </c>
      <c r="L144" s="89">
        <v>2.5600000000000001E-2</v>
      </c>
      <c r="M144" s="89">
        <v>4.8800000000021534E-2</v>
      </c>
      <c r="N144" s="90">
        <v>353058.53412500001</v>
      </c>
      <c r="O144" s="98">
        <v>89.4</v>
      </c>
      <c r="P144" s="90">
        <v>315.63432668900003</v>
      </c>
      <c r="Q144" s="91">
        <f t="shared" si="2"/>
        <v>4.2377537096143546E-3</v>
      </c>
      <c r="R144" s="91">
        <f>P144/'סכום נכסי הקרן'!$C$42</f>
        <v>1.602423575622717E-4</v>
      </c>
    </row>
    <row r="145" spans="2:18">
      <c r="B145" s="86" t="s">
        <v>2847</v>
      </c>
      <c r="C145" s="88" t="s">
        <v>2493</v>
      </c>
      <c r="D145" s="87" t="s">
        <v>2572</v>
      </c>
      <c r="E145" s="87"/>
      <c r="F145" s="87" t="s">
        <v>420</v>
      </c>
      <c r="G145" s="97">
        <v>44418</v>
      </c>
      <c r="H145" s="87" t="s">
        <v>129</v>
      </c>
      <c r="I145" s="90">
        <v>8.4600000000008428</v>
      </c>
      <c r="J145" s="88" t="s">
        <v>495</v>
      </c>
      <c r="K145" s="88" t="s">
        <v>131</v>
      </c>
      <c r="L145" s="89">
        <v>2.2700000000000001E-2</v>
      </c>
      <c r="M145" s="89">
        <v>4.680000000000259E-2</v>
      </c>
      <c r="N145" s="90">
        <v>352360.46802299999</v>
      </c>
      <c r="O145" s="98">
        <v>87.65</v>
      </c>
      <c r="P145" s="90">
        <v>308.84392226899996</v>
      </c>
      <c r="Q145" s="91">
        <f t="shared" si="2"/>
        <v>4.1465847235839142E-3</v>
      </c>
      <c r="R145" s="91">
        <f>P145/'סכום נכסי הקרן'!$C$42</f>
        <v>1.5679498089549295E-4</v>
      </c>
    </row>
    <row r="146" spans="2:18">
      <c r="B146" s="86" t="s">
        <v>2847</v>
      </c>
      <c r="C146" s="88" t="s">
        <v>2493</v>
      </c>
      <c r="D146" s="87" t="s">
        <v>2573</v>
      </c>
      <c r="E146" s="87"/>
      <c r="F146" s="87" t="s">
        <v>420</v>
      </c>
      <c r="G146" s="97">
        <v>44530</v>
      </c>
      <c r="H146" s="87" t="s">
        <v>129</v>
      </c>
      <c r="I146" s="90">
        <v>8.5000000000042544</v>
      </c>
      <c r="J146" s="88" t="s">
        <v>495</v>
      </c>
      <c r="K146" s="88" t="s">
        <v>131</v>
      </c>
      <c r="L146" s="89">
        <v>1.7899999999999999E-2</v>
      </c>
      <c r="M146" s="89">
        <v>4.9800000000008525E-2</v>
      </c>
      <c r="N146" s="90">
        <v>291048.91212300002</v>
      </c>
      <c r="O146" s="98">
        <v>80.78</v>
      </c>
      <c r="P146" s="90">
        <v>235.10931785999998</v>
      </c>
      <c r="Q146" s="91">
        <f t="shared" si="2"/>
        <v>3.1566128892812789E-3</v>
      </c>
      <c r="R146" s="91">
        <f>P146/'סכום נכסי הקרן'!$C$42</f>
        <v>1.1936113468376086E-4</v>
      </c>
    </row>
    <row r="147" spans="2:18">
      <c r="B147" s="86" t="s">
        <v>2847</v>
      </c>
      <c r="C147" s="88" t="s">
        <v>2493</v>
      </c>
      <c r="D147" s="87" t="s">
        <v>2574</v>
      </c>
      <c r="E147" s="87"/>
      <c r="F147" s="87" t="s">
        <v>420</v>
      </c>
      <c r="G147" s="97">
        <v>44612</v>
      </c>
      <c r="H147" s="87" t="s">
        <v>129</v>
      </c>
      <c r="I147" s="90">
        <v>8.2900000000221432</v>
      </c>
      <c r="J147" s="88" t="s">
        <v>495</v>
      </c>
      <c r="K147" s="88" t="s">
        <v>131</v>
      </c>
      <c r="L147" s="89">
        <v>2.3599999999999999E-2</v>
      </c>
      <c r="M147" s="89">
        <v>5.2300000000113707E-2</v>
      </c>
      <c r="N147" s="90">
        <v>340348.43450899998</v>
      </c>
      <c r="O147" s="98">
        <v>83.46</v>
      </c>
      <c r="P147" s="90">
        <v>284.05481609899999</v>
      </c>
      <c r="Q147" s="91">
        <f t="shared" si="2"/>
        <v>3.8137624740779245E-3</v>
      </c>
      <c r="R147" s="91">
        <f>P147/'סכום נכסי הקרן'!$C$42</f>
        <v>1.4420995930987754E-4</v>
      </c>
    </row>
    <row r="148" spans="2:18">
      <c r="B148" s="86" t="s">
        <v>2847</v>
      </c>
      <c r="C148" s="88" t="s">
        <v>2493</v>
      </c>
      <c r="D148" s="87" t="s">
        <v>2575</v>
      </c>
      <c r="E148" s="87"/>
      <c r="F148" s="87" t="s">
        <v>420</v>
      </c>
      <c r="G148" s="97">
        <v>44662</v>
      </c>
      <c r="H148" s="87" t="s">
        <v>129</v>
      </c>
      <c r="I148" s="90">
        <v>8.3599999999815751</v>
      </c>
      <c r="J148" s="88" t="s">
        <v>495</v>
      </c>
      <c r="K148" s="88" t="s">
        <v>131</v>
      </c>
      <c r="L148" s="89">
        <v>2.4E-2</v>
      </c>
      <c r="M148" s="89">
        <v>4.9399999999884231E-2</v>
      </c>
      <c r="N148" s="90">
        <v>387552.51269900001</v>
      </c>
      <c r="O148" s="98">
        <v>85.14</v>
      </c>
      <c r="P148" s="90">
        <v>329.96223760299995</v>
      </c>
      <c r="Q148" s="91">
        <f t="shared" si="2"/>
        <v>4.4301223859359697E-3</v>
      </c>
      <c r="R148" s="91">
        <f>P148/'סכום נכסי הקרן'!$C$42</f>
        <v>1.6751640233390956E-4</v>
      </c>
    </row>
    <row r="149" spans="2:18">
      <c r="B149" s="86" t="s">
        <v>2848</v>
      </c>
      <c r="C149" s="88" t="s">
        <v>2482</v>
      </c>
      <c r="D149" s="87">
        <v>7490</v>
      </c>
      <c r="E149" s="87"/>
      <c r="F149" s="87" t="s">
        <v>2568</v>
      </c>
      <c r="G149" s="97">
        <v>43899</v>
      </c>
      <c r="H149" s="87" t="s">
        <v>2481</v>
      </c>
      <c r="I149" s="90">
        <v>3.4400000000155804</v>
      </c>
      <c r="J149" s="88" t="s">
        <v>127</v>
      </c>
      <c r="K149" s="88" t="s">
        <v>131</v>
      </c>
      <c r="L149" s="89">
        <v>2.3889999999999998E-2</v>
      </c>
      <c r="M149" s="89">
        <v>5.3000000000217928E-2</v>
      </c>
      <c r="N149" s="90">
        <v>236371.065405</v>
      </c>
      <c r="O149" s="98">
        <v>91.24</v>
      </c>
      <c r="P149" s="90">
        <v>215.66495653099997</v>
      </c>
      <c r="Q149" s="91">
        <f t="shared" si="2"/>
        <v>2.8955499839330837E-3</v>
      </c>
      <c r="R149" s="91">
        <f>P149/'סכום נכסי הקרן'!$C$42</f>
        <v>1.0948955216820739E-4</v>
      </c>
    </row>
    <row r="150" spans="2:18">
      <c r="B150" s="86" t="s">
        <v>2848</v>
      </c>
      <c r="C150" s="88" t="s">
        <v>2482</v>
      </c>
      <c r="D150" s="87">
        <v>7491</v>
      </c>
      <c r="E150" s="87"/>
      <c r="F150" s="87" t="s">
        <v>2568</v>
      </c>
      <c r="G150" s="97">
        <v>43899</v>
      </c>
      <c r="H150" s="87" t="s">
        <v>2481</v>
      </c>
      <c r="I150" s="90">
        <v>3.5999999999979666</v>
      </c>
      <c r="J150" s="88" t="s">
        <v>127</v>
      </c>
      <c r="K150" s="88" t="s">
        <v>131</v>
      </c>
      <c r="L150" s="89">
        <v>1.2969999999999999E-2</v>
      </c>
      <c r="M150" s="89">
        <v>2.2799999999966795E-2</v>
      </c>
      <c r="N150" s="90">
        <v>560275.73071999999</v>
      </c>
      <c r="O150" s="98">
        <v>105.35</v>
      </c>
      <c r="P150" s="90">
        <v>590.25044385699994</v>
      </c>
      <c r="Q150" s="91">
        <f t="shared" si="2"/>
        <v>7.9247907991995131E-3</v>
      </c>
      <c r="R150" s="91">
        <f>P150/'סכום נכסי הקרן'!$C$42</f>
        <v>2.9966044462907026E-4</v>
      </c>
    </row>
    <row r="151" spans="2:18">
      <c r="B151" s="86" t="s">
        <v>2849</v>
      </c>
      <c r="C151" s="88" t="s">
        <v>2493</v>
      </c>
      <c r="D151" s="87" t="s">
        <v>2576</v>
      </c>
      <c r="E151" s="87"/>
      <c r="F151" s="87" t="s">
        <v>420</v>
      </c>
      <c r="G151" s="97">
        <v>43924</v>
      </c>
      <c r="H151" s="87" t="s">
        <v>129</v>
      </c>
      <c r="I151" s="90">
        <v>8.1600000000183783</v>
      </c>
      <c r="J151" s="88" t="s">
        <v>495</v>
      </c>
      <c r="K151" s="88" t="s">
        <v>131</v>
      </c>
      <c r="L151" s="89">
        <v>3.1400000000000004E-2</v>
      </c>
      <c r="M151" s="89">
        <v>3.2000000000089658E-2</v>
      </c>
      <c r="N151" s="90">
        <v>84240.77708</v>
      </c>
      <c r="O151" s="98">
        <v>105.92</v>
      </c>
      <c r="P151" s="90">
        <v>89.227828970999994</v>
      </c>
      <c r="Q151" s="91">
        <f t="shared" si="2"/>
        <v>1.1979861860692488E-3</v>
      </c>
      <c r="R151" s="91">
        <f>P151/'סכום נכסי הקרן'!$C$42</f>
        <v>4.5299501560754993E-5</v>
      </c>
    </row>
    <row r="152" spans="2:18">
      <c r="B152" s="86" t="s">
        <v>2849</v>
      </c>
      <c r="C152" s="88" t="s">
        <v>2493</v>
      </c>
      <c r="D152" s="87" t="s">
        <v>2577</v>
      </c>
      <c r="E152" s="87"/>
      <c r="F152" s="87" t="s">
        <v>420</v>
      </c>
      <c r="G152" s="97">
        <v>44015</v>
      </c>
      <c r="H152" s="87" t="s">
        <v>129</v>
      </c>
      <c r="I152" s="90">
        <v>7.7600000000481844</v>
      </c>
      <c r="J152" s="88" t="s">
        <v>495</v>
      </c>
      <c r="K152" s="88" t="s">
        <v>131</v>
      </c>
      <c r="L152" s="89">
        <v>3.1E-2</v>
      </c>
      <c r="M152" s="89">
        <v>4.8500000000185325E-2</v>
      </c>
      <c r="N152" s="90">
        <v>69446.484964999996</v>
      </c>
      <c r="O152" s="98">
        <v>93.24</v>
      </c>
      <c r="P152" s="90">
        <v>64.751903888000001</v>
      </c>
      <c r="Q152" s="91">
        <f t="shared" si="2"/>
        <v>8.6936875270964378E-4</v>
      </c>
      <c r="R152" s="91">
        <f>P152/'סכום נכסי הקרן'!$C$42</f>
        <v>3.2873476863251308E-5</v>
      </c>
    </row>
    <row r="153" spans="2:18">
      <c r="B153" s="86" t="s">
        <v>2849</v>
      </c>
      <c r="C153" s="88" t="s">
        <v>2493</v>
      </c>
      <c r="D153" s="87" t="s">
        <v>2578</v>
      </c>
      <c r="E153" s="87"/>
      <c r="F153" s="87" t="s">
        <v>420</v>
      </c>
      <c r="G153" s="97">
        <v>44108</v>
      </c>
      <c r="H153" s="87" t="s">
        <v>129</v>
      </c>
      <c r="I153" s="90">
        <v>7.580000000000604</v>
      </c>
      <c r="J153" s="88" t="s">
        <v>495</v>
      </c>
      <c r="K153" s="88" t="s">
        <v>131</v>
      </c>
      <c r="L153" s="89">
        <v>3.1E-2</v>
      </c>
      <c r="M153" s="89">
        <v>5.5900000000113664E-2</v>
      </c>
      <c r="N153" s="90">
        <v>112642.52851</v>
      </c>
      <c r="O153" s="98">
        <v>88.25</v>
      </c>
      <c r="P153" s="90">
        <v>99.407038893000006</v>
      </c>
      <c r="Q153" s="91">
        <f t="shared" si="2"/>
        <v>1.3346537819559356E-3</v>
      </c>
      <c r="R153" s="91">
        <f>P153/'סכום נכסי הקרן'!$C$42</f>
        <v>5.0467319057455027E-5</v>
      </c>
    </row>
    <row r="154" spans="2:18">
      <c r="B154" s="86" t="s">
        <v>2849</v>
      </c>
      <c r="C154" s="88" t="s">
        <v>2493</v>
      </c>
      <c r="D154" s="87" t="s">
        <v>2579</v>
      </c>
      <c r="E154" s="87"/>
      <c r="F154" s="87" t="s">
        <v>420</v>
      </c>
      <c r="G154" s="97">
        <v>44200</v>
      </c>
      <c r="H154" s="87" t="s">
        <v>129</v>
      </c>
      <c r="I154" s="90">
        <v>7.4399999999870312</v>
      </c>
      <c r="J154" s="88" t="s">
        <v>495</v>
      </c>
      <c r="K154" s="88" t="s">
        <v>131</v>
      </c>
      <c r="L154" s="89">
        <v>3.1E-2</v>
      </c>
      <c r="M154" s="89">
        <v>6.2099999999896655E-2</v>
      </c>
      <c r="N154" s="90">
        <v>58440.459579999995</v>
      </c>
      <c r="O154" s="98">
        <v>84.45</v>
      </c>
      <c r="P154" s="90">
        <v>49.352972531000006</v>
      </c>
      <c r="Q154" s="91">
        <f t="shared" si="2"/>
        <v>6.62620395625776E-4</v>
      </c>
      <c r="R154" s="91">
        <f>P154/'סכום נכסי הקרן'!$C$42</f>
        <v>2.5055692623907145E-5</v>
      </c>
    </row>
    <row r="155" spans="2:18">
      <c r="B155" s="86" t="s">
        <v>2849</v>
      </c>
      <c r="C155" s="88" t="s">
        <v>2493</v>
      </c>
      <c r="D155" s="87" t="s">
        <v>2580</v>
      </c>
      <c r="E155" s="87"/>
      <c r="F155" s="87" t="s">
        <v>420</v>
      </c>
      <c r="G155" s="97">
        <v>44290</v>
      </c>
      <c r="H155" s="87" t="s">
        <v>129</v>
      </c>
      <c r="I155" s="90">
        <v>7.3399999999767331</v>
      </c>
      <c r="J155" s="88" t="s">
        <v>495</v>
      </c>
      <c r="K155" s="88" t="s">
        <v>131</v>
      </c>
      <c r="L155" s="89">
        <v>3.1E-2</v>
      </c>
      <c r="M155" s="89">
        <v>6.6299999999757539E-2</v>
      </c>
      <c r="N155" s="90">
        <v>112249.38254999999</v>
      </c>
      <c r="O155" s="98">
        <v>81.94</v>
      </c>
      <c r="P155" s="90">
        <v>91.977147521000006</v>
      </c>
      <c r="Q155" s="91">
        <f t="shared" si="2"/>
        <v>1.2348989483989747E-3</v>
      </c>
      <c r="R155" s="91">
        <f>P155/'סכום נכסי הקרן'!$C$42</f>
        <v>4.6695285380478051E-5</v>
      </c>
    </row>
    <row r="156" spans="2:18">
      <c r="B156" s="86" t="s">
        <v>2849</v>
      </c>
      <c r="C156" s="88" t="s">
        <v>2493</v>
      </c>
      <c r="D156" s="87" t="s">
        <v>2581</v>
      </c>
      <c r="E156" s="87"/>
      <c r="F156" s="87" t="s">
        <v>420</v>
      </c>
      <c r="G156" s="97">
        <v>44496</v>
      </c>
      <c r="H156" s="87" t="s">
        <v>129</v>
      </c>
      <c r="I156" s="90">
        <v>6.6499999999963411</v>
      </c>
      <c r="J156" s="88" t="s">
        <v>495</v>
      </c>
      <c r="K156" s="88" t="s">
        <v>131</v>
      </c>
      <c r="L156" s="89">
        <v>3.1E-2</v>
      </c>
      <c r="M156" s="89">
        <v>9.8199999999848769E-2</v>
      </c>
      <c r="N156" s="90">
        <v>125743.320718</v>
      </c>
      <c r="O156" s="98">
        <v>65.2</v>
      </c>
      <c r="P156" s="90">
        <v>81.984641481999986</v>
      </c>
      <c r="Q156" s="91">
        <f t="shared" si="2"/>
        <v>1.1007380667885274E-3</v>
      </c>
      <c r="R156" s="91">
        <f>P156/'סכום נכסי הקרן'!$C$42</f>
        <v>4.1622254375132702E-5</v>
      </c>
    </row>
    <row r="157" spans="2:18">
      <c r="B157" s="86" t="s">
        <v>2849</v>
      </c>
      <c r="C157" s="88" t="s">
        <v>2493</v>
      </c>
      <c r="D157" s="87" t="s">
        <v>2582</v>
      </c>
      <c r="E157" s="87"/>
      <c r="F157" s="87" t="s">
        <v>420</v>
      </c>
      <c r="G157" s="97">
        <v>44615</v>
      </c>
      <c r="H157" s="87" t="s">
        <v>129</v>
      </c>
      <c r="I157" s="90">
        <v>6.9599999999937561</v>
      </c>
      <c r="J157" s="88" t="s">
        <v>495</v>
      </c>
      <c r="K157" s="88" t="s">
        <v>131</v>
      </c>
      <c r="L157" s="89">
        <v>3.1E-2</v>
      </c>
      <c r="M157" s="89">
        <v>8.2899999999993576E-2</v>
      </c>
      <c r="N157" s="90">
        <v>152640.91614399999</v>
      </c>
      <c r="O157" s="98">
        <v>71.349999999999994</v>
      </c>
      <c r="P157" s="90">
        <v>108.909293183</v>
      </c>
      <c r="Q157" s="91">
        <f t="shared" si="2"/>
        <v>1.4622324702106622E-3</v>
      </c>
      <c r="R157" s="91">
        <f>P157/'סכום נכסי הקרן'!$C$42</f>
        <v>5.5291457311232844E-5</v>
      </c>
    </row>
    <row r="158" spans="2:18">
      <c r="B158" s="86" t="s">
        <v>2849</v>
      </c>
      <c r="C158" s="88" t="s">
        <v>2493</v>
      </c>
      <c r="D158" s="87" t="s">
        <v>2583</v>
      </c>
      <c r="E158" s="87"/>
      <c r="F158" s="87" t="s">
        <v>420</v>
      </c>
      <c r="G158" s="97">
        <v>44753</v>
      </c>
      <c r="H158" s="87" t="s">
        <v>129</v>
      </c>
      <c r="I158" s="90">
        <v>7.8099999999940044</v>
      </c>
      <c r="J158" s="88" t="s">
        <v>495</v>
      </c>
      <c r="K158" s="88" t="s">
        <v>131</v>
      </c>
      <c r="L158" s="89">
        <v>3.2599999999999997E-2</v>
      </c>
      <c r="M158" s="89">
        <v>4.4899999999953588E-2</v>
      </c>
      <c r="N158" s="90">
        <v>225327.07153700001</v>
      </c>
      <c r="O158" s="98">
        <v>91.81</v>
      </c>
      <c r="P158" s="90">
        <v>206.87279430400005</v>
      </c>
      <c r="Q158" s="91">
        <f t="shared" si="2"/>
        <v>2.7775050979922966E-3</v>
      </c>
      <c r="R158" s="91">
        <f>P158/'סכום נכסי הקרן'!$C$42</f>
        <v>1.0502591597849533E-4</v>
      </c>
    </row>
    <row r="159" spans="2:18">
      <c r="B159" s="86" t="s">
        <v>2849</v>
      </c>
      <c r="C159" s="88" t="s">
        <v>2493</v>
      </c>
      <c r="D159" s="87" t="s">
        <v>2584</v>
      </c>
      <c r="E159" s="87"/>
      <c r="F159" s="87" t="s">
        <v>420</v>
      </c>
      <c r="G159" s="97">
        <v>44959</v>
      </c>
      <c r="H159" s="87" t="s">
        <v>129</v>
      </c>
      <c r="I159" s="90">
        <v>7.5999999999777401</v>
      </c>
      <c r="J159" s="88" t="s">
        <v>495</v>
      </c>
      <c r="K159" s="88" t="s">
        <v>131</v>
      </c>
      <c r="L159" s="89">
        <v>3.8100000000000002E-2</v>
      </c>
      <c r="M159" s="89">
        <v>4.96999999998037E-2</v>
      </c>
      <c r="N159" s="90">
        <v>109029.225806</v>
      </c>
      <c r="O159" s="98">
        <v>90.64</v>
      </c>
      <c r="P159" s="90">
        <v>98.824083601999988</v>
      </c>
      <c r="Q159" s="91">
        <f t="shared" si="2"/>
        <v>1.3268269369708248E-3</v>
      </c>
      <c r="R159" s="91">
        <f>P159/'סכום נכסי הקרן'!$C$42</f>
        <v>5.0171362241974418E-5</v>
      </c>
    </row>
    <row r="160" spans="2:18">
      <c r="B160" s="86" t="s">
        <v>2849</v>
      </c>
      <c r="C160" s="88" t="s">
        <v>2493</v>
      </c>
      <c r="D160" s="87" t="s">
        <v>2585</v>
      </c>
      <c r="E160" s="87"/>
      <c r="F160" s="87" t="s">
        <v>420</v>
      </c>
      <c r="G160" s="97">
        <v>43011</v>
      </c>
      <c r="H160" s="87" t="s">
        <v>129</v>
      </c>
      <c r="I160" s="90">
        <v>7.819999999986285</v>
      </c>
      <c r="J160" s="88" t="s">
        <v>495</v>
      </c>
      <c r="K160" s="88" t="s">
        <v>131</v>
      </c>
      <c r="L160" s="89">
        <v>3.9E-2</v>
      </c>
      <c r="M160" s="89">
        <v>3.9800000000029583E-2</v>
      </c>
      <c r="N160" s="90">
        <v>69339.720663</v>
      </c>
      <c r="O160" s="98">
        <v>107.26</v>
      </c>
      <c r="P160" s="90">
        <v>74.373785611000002</v>
      </c>
      <c r="Q160" s="91">
        <f t="shared" si="2"/>
        <v>9.9855357678389702E-4</v>
      </c>
      <c r="R160" s="91">
        <f>P160/'סכום נכסי הקרן'!$C$42</f>
        <v>3.7758347997682916E-5</v>
      </c>
    </row>
    <row r="161" spans="2:18">
      <c r="B161" s="86" t="s">
        <v>2849</v>
      </c>
      <c r="C161" s="88" t="s">
        <v>2493</v>
      </c>
      <c r="D161" s="87" t="s">
        <v>2586</v>
      </c>
      <c r="E161" s="87"/>
      <c r="F161" s="87" t="s">
        <v>420</v>
      </c>
      <c r="G161" s="97">
        <v>43104</v>
      </c>
      <c r="H161" s="87" t="s">
        <v>129</v>
      </c>
      <c r="I161" s="90">
        <v>7.5100000000080005</v>
      </c>
      <c r="J161" s="88" t="s">
        <v>495</v>
      </c>
      <c r="K161" s="88" t="s">
        <v>131</v>
      </c>
      <c r="L161" s="89">
        <v>3.8199999999999998E-2</v>
      </c>
      <c r="M161" s="89">
        <v>5.3400000000109492E-2</v>
      </c>
      <c r="N161" s="90">
        <v>123209.15661400002</v>
      </c>
      <c r="O161" s="98">
        <v>96.37</v>
      </c>
      <c r="P161" s="90">
        <v>118.736667555</v>
      </c>
      <c r="Q161" s="91">
        <f t="shared" si="2"/>
        <v>1.5941762693454963E-3</v>
      </c>
      <c r="R161" s="91">
        <f>P161/'סכום נכסי הקרן'!$C$42</f>
        <v>6.0280653684566368E-5</v>
      </c>
    </row>
    <row r="162" spans="2:18">
      <c r="B162" s="86" t="s">
        <v>2849</v>
      </c>
      <c r="C162" s="88" t="s">
        <v>2493</v>
      </c>
      <c r="D162" s="87" t="s">
        <v>2587</v>
      </c>
      <c r="E162" s="87"/>
      <c r="F162" s="87" t="s">
        <v>420</v>
      </c>
      <c r="G162" s="97">
        <v>43194</v>
      </c>
      <c r="H162" s="87" t="s">
        <v>129</v>
      </c>
      <c r="I162" s="90">
        <v>7.8199999999819365</v>
      </c>
      <c r="J162" s="88" t="s">
        <v>495</v>
      </c>
      <c r="K162" s="88" t="s">
        <v>131</v>
      </c>
      <c r="L162" s="89">
        <v>3.7900000000000003E-2</v>
      </c>
      <c r="M162" s="89">
        <v>4.0599999999862142E-2</v>
      </c>
      <c r="N162" s="90">
        <v>79494.236032000001</v>
      </c>
      <c r="O162" s="98">
        <v>105.85</v>
      </c>
      <c r="P162" s="90">
        <v>84.144656335999997</v>
      </c>
      <c r="Q162" s="91">
        <f t="shared" si="2"/>
        <v>1.129738749497477E-3</v>
      </c>
      <c r="R162" s="91">
        <f>P162/'סכום נכסי הקרן'!$C$42</f>
        <v>4.2718858398545943E-5</v>
      </c>
    </row>
    <row r="163" spans="2:18">
      <c r="B163" s="86" t="s">
        <v>2849</v>
      </c>
      <c r="C163" s="88" t="s">
        <v>2493</v>
      </c>
      <c r="D163" s="87" t="s">
        <v>2588</v>
      </c>
      <c r="E163" s="87"/>
      <c r="F163" s="87" t="s">
        <v>420</v>
      </c>
      <c r="G163" s="97">
        <v>43285</v>
      </c>
      <c r="H163" s="87" t="s">
        <v>129</v>
      </c>
      <c r="I163" s="90">
        <v>7.7899999999866969</v>
      </c>
      <c r="J163" s="88" t="s">
        <v>495</v>
      </c>
      <c r="K163" s="88" t="s">
        <v>131</v>
      </c>
      <c r="L163" s="89">
        <v>4.0099999999999997E-2</v>
      </c>
      <c r="M163" s="89">
        <v>4.0799999999911317E-2</v>
      </c>
      <c r="N163" s="90">
        <v>106050.69781500001</v>
      </c>
      <c r="O163" s="98">
        <v>106.33</v>
      </c>
      <c r="P163" s="90">
        <v>112.76371455</v>
      </c>
      <c r="Q163" s="91">
        <f t="shared" si="2"/>
        <v>1.5139825083569103E-3</v>
      </c>
      <c r="R163" s="91">
        <f>P163/'סכום נכסי הקרן'!$C$42</f>
        <v>5.7248283659512279E-5</v>
      </c>
    </row>
    <row r="164" spans="2:18">
      <c r="B164" s="86" t="s">
        <v>2849</v>
      </c>
      <c r="C164" s="88" t="s">
        <v>2493</v>
      </c>
      <c r="D164" s="87" t="s">
        <v>2589</v>
      </c>
      <c r="E164" s="87"/>
      <c r="F164" s="87" t="s">
        <v>420</v>
      </c>
      <c r="G164" s="97">
        <v>43377</v>
      </c>
      <c r="H164" s="87" t="s">
        <v>129</v>
      </c>
      <c r="I164" s="90">
        <v>7.7299999999990021</v>
      </c>
      <c r="J164" s="88" t="s">
        <v>495</v>
      </c>
      <c r="K164" s="88" t="s">
        <v>131</v>
      </c>
      <c r="L164" s="89">
        <v>3.9699999999999999E-2</v>
      </c>
      <c r="M164" s="89">
        <v>4.3199999999978214E-2</v>
      </c>
      <c r="N164" s="90">
        <v>212029.61710500001</v>
      </c>
      <c r="O164" s="98">
        <v>103.88</v>
      </c>
      <c r="P164" s="90">
        <v>220.25635951399997</v>
      </c>
      <c r="Q164" s="91">
        <f t="shared" si="2"/>
        <v>2.9571948475562797E-3</v>
      </c>
      <c r="R164" s="91">
        <f>P164/'סכום נכסי הקרן'!$C$42</f>
        <v>1.1182053196445528E-4</v>
      </c>
    </row>
    <row r="165" spans="2:18">
      <c r="B165" s="86" t="s">
        <v>2849</v>
      </c>
      <c r="C165" s="88" t="s">
        <v>2493</v>
      </c>
      <c r="D165" s="87" t="s">
        <v>2590</v>
      </c>
      <c r="E165" s="87"/>
      <c r="F165" s="87" t="s">
        <v>420</v>
      </c>
      <c r="G165" s="97">
        <v>43469</v>
      </c>
      <c r="H165" s="87" t="s">
        <v>129</v>
      </c>
      <c r="I165" s="90">
        <v>7.860000000020726</v>
      </c>
      <c r="J165" s="88" t="s">
        <v>495</v>
      </c>
      <c r="K165" s="88" t="s">
        <v>131</v>
      </c>
      <c r="L165" s="89">
        <v>4.1700000000000001E-2</v>
      </c>
      <c r="M165" s="89">
        <v>3.65000000000964E-2</v>
      </c>
      <c r="N165" s="90">
        <v>149779.06965599998</v>
      </c>
      <c r="O165" s="98">
        <v>110.81</v>
      </c>
      <c r="P165" s="90">
        <v>165.97019199600001</v>
      </c>
      <c r="Q165" s="91">
        <f t="shared" si="2"/>
        <v>2.2283406377072213E-3</v>
      </c>
      <c r="R165" s="91">
        <f>P165/'סכום נכסי הקרן'!$C$42</f>
        <v>8.4260337364088037E-5</v>
      </c>
    </row>
    <row r="166" spans="2:18">
      <c r="B166" s="86" t="s">
        <v>2849</v>
      </c>
      <c r="C166" s="88" t="s">
        <v>2493</v>
      </c>
      <c r="D166" s="87" t="s">
        <v>2591</v>
      </c>
      <c r="E166" s="87"/>
      <c r="F166" s="87" t="s">
        <v>420</v>
      </c>
      <c r="G166" s="97">
        <v>43559</v>
      </c>
      <c r="H166" s="87" t="s">
        <v>129</v>
      </c>
      <c r="I166" s="90">
        <v>7.8599999999981192</v>
      </c>
      <c r="J166" s="88" t="s">
        <v>495</v>
      </c>
      <c r="K166" s="88" t="s">
        <v>131</v>
      </c>
      <c r="L166" s="89">
        <v>3.7200000000000004E-2</v>
      </c>
      <c r="M166" s="89">
        <v>3.979999999999731E-2</v>
      </c>
      <c r="N166" s="90">
        <v>355652.475248</v>
      </c>
      <c r="O166" s="98">
        <v>104.64</v>
      </c>
      <c r="P166" s="90">
        <v>372.154766645</v>
      </c>
      <c r="Q166" s="91">
        <f t="shared" si="2"/>
        <v>4.9966055956089262E-3</v>
      </c>
      <c r="R166" s="91">
        <f>P166/'סכום נכסי הקרן'!$C$42</f>
        <v>1.8893685554040272E-4</v>
      </c>
    </row>
    <row r="167" spans="2:18">
      <c r="B167" s="86" t="s">
        <v>2849</v>
      </c>
      <c r="C167" s="88" t="s">
        <v>2493</v>
      </c>
      <c r="D167" s="87" t="s">
        <v>2592</v>
      </c>
      <c r="E167" s="87"/>
      <c r="F167" s="87" t="s">
        <v>420</v>
      </c>
      <c r="G167" s="97">
        <v>43742</v>
      </c>
      <c r="H167" s="87" t="s">
        <v>129</v>
      </c>
      <c r="I167" s="90">
        <v>7.5699999999925804</v>
      </c>
      <c r="J167" s="88" t="s">
        <v>495</v>
      </c>
      <c r="K167" s="88" t="s">
        <v>131</v>
      </c>
      <c r="L167" s="89">
        <v>3.1E-2</v>
      </c>
      <c r="M167" s="89">
        <v>5.639999999990699E-2</v>
      </c>
      <c r="N167" s="90">
        <v>414055.11869699997</v>
      </c>
      <c r="O167" s="98">
        <v>87.25</v>
      </c>
      <c r="P167" s="90">
        <v>361.26310762399999</v>
      </c>
      <c r="Q167" s="91">
        <f t="shared" si="2"/>
        <v>4.8503725514901985E-3</v>
      </c>
      <c r="R167" s="91">
        <f>P167/'סכום נכסי הקרן'!$C$42</f>
        <v>1.8340733935121742E-4</v>
      </c>
    </row>
    <row r="168" spans="2:18">
      <c r="B168" s="86" t="s">
        <v>2849</v>
      </c>
      <c r="C168" s="88" t="s">
        <v>2493</v>
      </c>
      <c r="D168" s="87" t="s">
        <v>2593</v>
      </c>
      <c r="E168" s="87"/>
      <c r="F168" s="87" t="s">
        <v>420</v>
      </c>
      <c r="G168" s="97">
        <v>42935</v>
      </c>
      <c r="H168" s="87" t="s">
        <v>129</v>
      </c>
      <c r="I168" s="90">
        <v>7.8000000000056371</v>
      </c>
      <c r="J168" s="88" t="s">
        <v>495</v>
      </c>
      <c r="K168" s="88" t="s">
        <v>131</v>
      </c>
      <c r="L168" s="89">
        <v>4.0800000000000003E-2</v>
      </c>
      <c r="M168" s="89">
        <v>3.9500000000049329E-2</v>
      </c>
      <c r="N168" s="90">
        <v>324789.307914</v>
      </c>
      <c r="O168" s="98">
        <v>109.21</v>
      </c>
      <c r="P168" s="90">
        <v>354.70238031500003</v>
      </c>
      <c r="Q168" s="91">
        <f t="shared" si="2"/>
        <v>4.7622872447267255E-3</v>
      </c>
      <c r="R168" s="91">
        <f>P168/'סכום נכסי הקרן'!$C$42</f>
        <v>1.8007656597702356E-4</v>
      </c>
    </row>
    <row r="169" spans="2:18">
      <c r="B169" s="86" t="s">
        <v>2830</v>
      </c>
      <c r="C169" s="88" t="s">
        <v>2493</v>
      </c>
      <c r="D169" s="87" t="s">
        <v>2594</v>
      </c>
      <c r="E169" s="87"/>
      <c r="F169" s="87" t="s">
        <v>2568</v>
      </c>
      <c r="G169" s="97">
        <v>40742</v>
      </c>
      <c r="H169" s="87" t="s">
        <v>2481</v>
      </c>
      <c r="I169" s="90">
        <v>5.4600000000010933</v>
      </c>
      <c r="J169" s="88" t="s">
        <v>271</v>
      </c>
      <c r="K169" s="88" t="s">
        <v>131</v>
      </c>
      <c r="L169" s="89">
        <v>0.06</v>
      </c>
      <c r="M169" s="89">
        <v>1.7899999999999357E-2</v>
      </c>
      <c r="N169" s="90">
        <v>1195517.6567559999</v>
      </c>
      <c r="O169" s="98">
        <v>142.44</v>
      </c>
      <c r="P169" s="90">
        <v>1702.8952821089997</v>
      </c>
      <c r="Q169" s="91">
        <f t="shared" si="2"/>
        <v>2.2863326921829675E-2</v>
      </c>
      <c r="R169" s="91">
        <f>P169/'סכום נכסי הקרן'!$C$42</f>
        <v>8.6453193335870996E-4</v>
      </c>
    </row>
    <row r="170" spans="2:18">
      <c r="B170" s="86" t="s">
        <v>2830</v>
      </c>
      <c r="C170" s="88" t="s">
        <v>2493</v>
      </c>
      <c r="D170" s="87" t="s">
        <v>2595</v>
      </c>
      <c r="E170" s="87"/>
      <c r="F170" s="87" t="s">
        <v>2568</v>
      </c>
      <c r="G170" s="97">
        <v>42201</v>
      </c>
      <c r="H170" s="87" t="s">
        <v>2481</v>
      </c>
      <c r="I170" s="90">
        <v>5.0000000000102736</v>
      </c>
      <c r="J170" s="88" t="s">
        <v>271</v>
      </c>
      <c r="K170" s="88" t="s">
        <v>131</v>
      </c>
      <c r="L170" s="89">
        <v>4.2030000000000005E-2</v>
      </c>
      <c r="M170" s="89">
        <v>3.4200000000106839E-2</v>
      </c>
      <c r="N170" s="90">
        <v>84919.622281999997</v>
      </c>
      <c r="O170" s="98">
        <v>114.62</v>
      </c>
      <c r="P170" s="90">
        <v>97.334863988000009</v>
      </c>
      <c r="Q170" s="91">
        <f t="shared" si="2"/>
        <v>1.3068324515488475E-3</v>
      </c>
      <c r="R170" s="91">
        <f>P170/'סכום נכסי הקרן'!$C$42</f>
        <v>4.9415309931762716E-5</v>
      </c>
    </row>
    <row r="171" spans="2:18">
      <c r="B171" s="86" t="s">
        <v>2850</v>
      </c>
      <c r="C171" s="88" t="s">
        <v>2493</v>
      </c>
      <c r="D171" s="87" t="s">
        <v>2596</v>
      </c>
      <c r="E171" s="87"/>
      <c r="F171" s="87" t="s">
        <v>2568</v>
      </c>
      <c r="G171" s="97">
        <v>42521</v>
      </c>
      <c r="H171" s="87" t="s">
        <v>2481</v>
      </c>
      <c r="I171" s="90">
        <v>1.6600000000015183</v>
      </c>
      <c r="J171" s="88" t="s">
        <v>127</v>
      </c>
      <c r="K171" s="88" t="s">
        <v>131</v>
      </c>
      <c r="L171" s="89">
        <v>2.3E-2</v>
      </c>
      <c r="M171" s="89">
        <v>3.9799999999792481E-2</v>
      </c>
      <c r="N171" s="90">
        <v>73229.740588999994</v>
      </c>
      <c r="O171" s="98">
        <v>107.92</v>
      </c>
      <c r="P171" s="90">
        <v>79.029535417999995</v>
      </c>
      <c r="Q171" s="91">
        <f t="shared" si="2"/>
        <v>1.0610623704965997E-3</v>
      </c>
      <c r="R171" s="91">
        <f>P171/'סכום נכסי הקרן'!$C$42</f>
        <v>4.012199561839581E-5</v>
      </c>
    </row>
    <row r="172" spans="2:18">
      <c r="B172" s="86" t="s">
        <v>2851</v>
      </c>
      <c r="C172" s="88" t="s">
        <v>2493</v>
      </c>
      <c r="D172" s="87" t="s">
        <v>2597</v>
      </c>
      <c r="E172" s="87"/>
      <c r="F172" s="87" t="s">
        <v>420</v>
      </c>
      <c r="G172" s="97">
        <v>44592</v>
      </c>
      <c r="H172" s="87" t="s">
        <v>129</v>
      </c>
      <c r="I172" s="90">
        <v>11.769999999924774</v>
      </c>
      <c r="J172" s="88" t="s">
        <v>495</v>
      </c>
      <c r="K172" s="88" t="s">
        <v>131</v>
      </c>
      <c r="L172" s="89">
        <v>2.7473999999999998E-2</v>
      </c>
      <c r="M172" s="89">
        <v>4.4699999999751737E-2</v>
      </c>
      <c r="N172" s="90">
        <v>131707.26633099999</v>
      </c>
      <c r="O172" s="98">
        <v>81.349999999999994</v>
      </c>
      <c r="P172" s="90">
        <v>107.143863478</v>
      </c>
      <c r="Q172" s="91">
        <f t="shared" si="2"/>
        <v>1.4385295467678684E-3</v>
      </c>
      <c r="R172" s="91">
        <f>P172/'סכום נכסי הקרן'!$C$42</f>
        <v>5.4395177679650158E-5</v>
      </c>
    </row>
    <row r="173" spans="2:18">
      <c r="B173" s="86" t="s">
        <v>2851</v>
      </c>
      <c r="C173" s="88" t="s">
        <v>2493</v>
      </c>
      <c r="D173" s="87" t="s">
        <v>2598</v>
      </c>
      <c r="E173" s="87"/>
      <c r="F173" s="87" t="s">
        <v>420</v>
      </c>
      <c r="G173" s="97">
        <v>44837</v>
      </c>
      <c r="H173" s="87" t="s">
        <v>129</v>
      </c>
      <c r="I173" s="90">
        <v>11.679999999979451</v>
      </c>
      <c r="J173" s="88" t="s">
        <v>495</v>
      </c>
      <c r="K173" s="88" t="s">
        <v>131</v>
      </c>
      <c r="L173" s="89">
        <v>3.9636999999999999E-2</v>
      </c>
      <c r="M173" s="89">
        <v>3.8199999999984045E-2</v>
      </c>
      <c r="N173" s="90">
        <v>114979.770023</v>
      </c>
      <c r="O173" s="98">
        <v>98.19</v>
      </c>
      <c r="P173" s="90">
        <v>112.89863574900001</v>
      </c>
      <c r="Q173" s="91">
        <f t="shared" si="2"/>
        <v>1.5157939805676981E-3</v>
      </c>
      <c r="R173" s="91">
        <f>P173/'סכום נכסי הקרן'!$C$42</f>
        <v>5.7316780933682946E-5</v>
      </c>
    </row>
    <row r="174" spans="2:18">
      <c r="B174" s="86" t="s">
        <v>2852</v>
      </c>
      <c r="C174" s="88" t="s">
        <v>2482</v>
      </c>
      <c r="D174" s="87" t="s">
        <v>2599</v>
      </c>
      <c r="E174" s="87"/>
      <c r="F174" s="87" t="s">
        <v>420</v>
      </c>
      <c r="G174" s="97">
        <v>42432</v>
      </c>
      <c r="H174" s="87" t="s">
        <v>129</v>
      </c>
      <c r="I174" s="90">
        <v>4.7600000000002467</v>
      </c>
      <c r="J174" s="88" t="s">
        <v>495</v>
      </c>
      <c r="K174" s="88" t="s">
        <v>131</v>
      </c>
      <c r="L174" s="89">
        <v>2.5399999999999999E-2</v>
      </c>
      <c r="M174" s="89">
        <v>2.1100000000001441E-2</v>
      </c>
      <c r="N174" s="90">
        <v>429682.52721700002</v>
      </c>
      <c r="O174" s="98">
        <v>112.91</v>
      </c>
      <c r="P174" s="90">
        <v>485.15453216299994</v>
      </c>
      <c r="Q174" s="91">
        <f t="shared" si="2"/>
        <v>6.5137573595908287E-3</v>
      </c>
      <c r="R174" s="91">
        <f>P174/'סכום נכסי הקרן'!$C$42</f>
        <v>2.4630497839489091E-4</v>
      </c>
    </row>
    <row r="175" spans="2:18">
      <c r="B175" s="86" t="s">
        <v>2853</v>
      </c>
      <c r="C175" s="88" t="s">
        <v>2493</v>
      </c>
      <c r="D175" s="87" t="s">
        <v>2600</v>
      </c>
      <c r="E175" s="87"/>
      <c r="F175" s="87" t="s">
        <v>420</v>
      </c>
      <c r="G175" s="97">
        <v>42242</v>
      </c>
      <c r="H175" s="87" t="s">
        <v>129</v>
      </c>
      <c r="I175" s="90">
        <v>3.1300000000012624</v>
      </c>
      <c r="J175" s="88" t="s">
        <v>425</v>
      </c>
      <c r="K175" s="88" t="s">
        <v>131</v>
      </c>
      <c r="L175" s="89">
        <v>2.3599999999999999E-2</v>
      </c>
      <c r="M175" s="89">
        <v>3.2400000000005993E-2</v>
      </c>
      <c r="N175" s="90">
        <v>749550.3435839999</v>
      </c>
      <c r="O175" s="98">
        <v>106.76</v>
      </c>
      <c r="P175" s="90">
        <v>800.21996992300012</v>
      </c>
      <c r="Q175" s="91">
        <f t="shared" si="2"/>
        <v>1.0743873081301532E-2</v>
      </c>
      <c r="R175" s="91">
        <f>P175/'סכום נכסי הקרן'!$C$42</f>
        <v>4.0625852040237083E-4</v>
      </c>
    </row>
    <row r="176" spans="2:18">
      <c r="B176" s="86" t="s">
        <v>2854</v>
      </c>
      <c r="C176" s="88" t="s">
        <v>2482</v>
      </c>
      <c r="D176" s="87">
        <v>7134</v>
      </c>
      <c r="E176" s="87"/>
      <c r="F176" s="87" t="s">
        <v>420</v>
      </c>
      <c r="G176" s="97">
        <v>43705</v>
      </c>
      <c r="H176" s="87" t="s">
        <v>129</v>
      </c>
      <c r="I176" s="90">
        <v>5.2900000000089484</v>
      </c>
      <c r="J176" s="88" t="s">
        <v>495</v>
      </c>
      <c r="K176" s="88" t="s">
        <v>131</v>
      </c>
      <c r="L176" s="89">
        <v>0.04</v>
      </c>
      <c r="M176" s="89">
        <v>3.9400000000203932E-2</v>
      </c>
      <c r="N176" s="90">
        <v>43703.100925000006</v>
      </c>
      <c r="O176" s="98">
        <v>109.96</v>
      </c>
      <c r="P176" s="90">
        <v>48.055928532999999</v>
      </c>
      <c r="Q176" s="91">
        <f t="shared" si="2"/>
        <v>6.4520608878622431E-4</v>
      </c>
      <c r="R176" s="91">
        <f>P176/'סכום נכסי הקרן'!$C$42</f>
        <v>2.4397204713920393E-5</v>
      </c>
    </row>
    <row r="177" spans="2:18">
      <c r="B177" s="86" t="s">
        <v>2854</v>
      </c>
      <c r="C177" s="88" t="s">
        <v>2482</v>
      </c>
      <c r="D177" s="87" t="s">
        <v>2601</v>
      </c>
      <c r="E177" s="87"/>
      <c r="F177" s="87" t="s">
        <v>420</v>
      </c>
      <c r="G177" s="97">
        <v>43256</v>
      </c>
      <c r="H177" s="87" t="s">
        <v>129</v>
      </c>
      <c r="I177" s="90">
        <v>5.3000000000032426</v>
      </c>
      <c r="J177" s="88" t="s">
        <v>495</v>
      </c>
      <c r="K177" s="88" t="s">
        <v>131</v>
      </c>
      <c r="L177" s="89">
        <v>0.04</v>
      </c>
      <c r="M177" s="89">
        <v>3.8600000000013963E-2</v>
      </c>
      <c r="N177" s="90">
        <v>718038.21959799994</v>
      </c>
      <c r="O177" s="98">
        <v>111.65</v>
      </c>
      <c r="P177" s="90">
        <v>801.68964495800003</v>
      </c>
      <c r="Q177" s="91">
        <f t="shared" si="2"/>
        <v>1.076360515828071E-2</v>
      </c>
      <c r="R177" s="91">
        <f>P177/'סכום נכסי הקרן'!$C$42</f>
        <v>4.0700465025120329E-4</v>
      </c>
    </row>
    <row r="178" spans="2:18">
      <c r="B178" s="86" t="s">
        <v>2855</v>
      </c>
      <c r="C178" s="88" t="s">
        <v>2493</v>
      </c>
      <c r="D178" s="87" t="s">
        <v>2602</v>
      </c>
      <c r="E178" s="87"/>
      <c r="F178" s="87" t="s">
        <v>412</v>
      </c>
      <c r="G178" s="97">
        <v>44376</v>
      </c>
      <c r="H178" s="87" t="s">
        <v>250</v>
      </c>
      <c r="I178" s="90">
        <v>4.9999999999980167</v>
      </c>
      <c r="J178" s="88" t="s">
        <v>127</v>
      </c>
      <c r="K178" s="88" t="s">
        <v>131</v>
      </c>
      <c r="L178" s="89">
        <v>6.9000000000000006E-2</v>
      </c>
      <c r="M178" s="89">
        <v>8.6399999999961549E-2</v>
      </c>
      <c r="N178" s="90">
        <v>2169678.581276</v>
      </c>
      <c r="O178" s="98">
        <v>92.99</v>
      </c>
      <c r="P178" s="90">
        <v>2017.5842018840001</v>
      </c>
      <c r="Q178" s="91">
        <f t="shared" si="2"/>
        <v>2.7088387456722117E-2</v>
      </c>
      <c r="R178" s="91">
        <f>P178/'סכום נכסי הקרן'!$C$42</f>
        <v>1.024294323376437E-3</v>
      </c>
    </row>
    <row r="179" spans="2:18">
      <c r="B179" s="86" t="s">
        <v>2855</v>
      </c>
      <c r="C179" s="88" t="s">
        <v>2493</v>
      </c>
      <c r="D179" s="87" t="s">
        <v>2603</v>
      </c>
      <c r="E179" s="87"/>
      <c r="F179" s="87" t="s">
        <v>412</v>
      </c>
      <c r="G179" s="97">
        <v>44431</v>
      </c>
      <c r="H179" s="87" t="s">
        <v>250</v>
      </c>
      <c r="I179" s="90">
        <v>5.0000000000057367</v>
      </c>
      <c r="J179" s="88" t="s">
        <v>127</v>
      </c>
      <c r="K179" s="88" t="s">
        <v>131</v>
      </c>
      <c r="L179" s="89">
        <v>6.9000000000000006E-2</v>
      </c>
      <c r="M179" s="89">
        <v>8.6200000000126217E-2</v>
      </c>
      <c r="N179" s="90">
        <v>374504.33594700001</v>
      </c>
      <c r="O179" s="98">
        <v>93.08</v>
      </c>
      <c r="P179" s="90">
        <v>348.58865127999997</v>
      </c>
      <c r="Q179" s="91">
        <f t="shared" si="2"/>
        <v>4.6802034036900805E-3</v>
      </c>
      <c r="R179" s="91">
        <f>P179/'סכום נכסי הקרן'!$C$42</f>
        <v>1.7697272627637331E-4</v>
      </c>
    </row>
    <row r="180" spans="2:18">
      <c r="B180" s="86" t="s">
        <v>2855</v>
      </c>
      <c r="C180" s="88" t="s">
        <v>2493</v>
      </c>
      <c r="D180" s="87" t="s">
        <v>2604</v>
      </c>
      <c r="E180" s="87"/>
      <c r="F180" s="87" t="s">
        <v>412</v>
      </c>
      <c r="G180" s="97">
        <v>44859</v>
      </c>
      <c r="H180" s="87" t="s">
        <v>250</v>
      </c>
      <c r="I180" s="90">
        <v>5.0300000000013609</v>
      </c>
      <c r="J180" s="88" t="s">
        <v>127</v>
      </c>
      <c r="K180" s="88" t="s">
        <v>131</v>
      </c>
      <c r="L180" s="89">
        <v>6.9000000000000006E-2</v>
      </c>
      <c r="M180" s="89">
        <v>7.3600000000020996E-2</v>
      </c>
      <c r="N180" s="90">
        <v>1139843.2877850002</v>
      </c>
      <c r="O180" s="98">
        <v>98.66</v>
      </c>
      <c r="P180" s="90">
        <v>1124.5694345489999</v>
      </c>
      <c r="Q180" s="91">
        <f t="shared" si="2"/>
        <v>1.5098637537211274E-2</v>
      </c>
      <c r="R180" s="91">
        <f>P180/'סכום נכסי הקרן'!$C$42</f>
        <v>5.7092541018886173E-4</v>
      </c>
    </row>
    <row r="181" spans="2:18">
      <c r="B181" s="86" t="s">
        <v>2856</v>
      </c>
      <c r="C181" s="88" t="s">
        <v>2493</v>
      </c>
      <c r="D181" s="87" t="s">
        <v>2605</v>
      </c>
      <c r="E181" s="87"/>
      <c r="F181" s="87" t="s">
        <v>412</v>
      </c>
      <c r="G181" s="97">
        <v>42516</v>
      </c>
      <c r="H181" s="87" t="s">
        <v>250</v>
      </c>
      <c r="I181" s="90">
        <v>3.6599999999975377</v>
      </c>
      <c r="J181" s="88" t="s">
        <v>281</v>
      </c>
      <c r="K181" s="88" t="s">
        <v>131</v>
      </c>
      <c r="L181" s="89">
        <v>2.3269999999999999E-2</v>
      </c>
      <c r="M181" s="89">
        <v>3.6199999999983704E-2</v>
      </c>
      <c r="N181" s="90">
        <v>545135.6890110001</v>
      </c>
      <c r="O181" s="98">
        <v>105.8</v>
      </c>
      <c r="P181" s="90">
        <v>576.75355583700002</v>
      </c>
      <c r="Q181" s="91">
        <f t="shared" si="2"/>
        <v>7.7435795606279854E-3</v>
      </c>
      <c r="R181" s="91">
        <f>P181/'סכום נכסי הקרן'!$C$42</f>
        <v>2.9280829651588425E-4</v>
      </c>
    </row>
    <row r="182" spans="2:18">
      <c r="B182" s="86" t="s">
        <v>2857</v>
      </c>
      <c r="C182" s="88" t="s">
        <v>2482</v>
      </c>
      <c r="D182" s="87" t="s">
        <v>2606</v>
      </c>
      <c r="E182" s="87"/>
      <c r="F182" s="87" t="s">
        <v>2568</v>
      </c>
      <c r="G182" s="97">
        <v>42978</v>
      </c>
      <c r="H182" s="87" t="s">
        <v>2481</v>
      </c>
      <c r="I182" s="90">
        <v>1.1400000000052748</v>
      </c>
      <c r="J182" s="88" t="s">
        <v>127</v>
      </c>
      <c r="K182" s="88" t="s">
        <v>131</v>
      </c>
      <c r="L182" s="89">
        <v>2.76E-2</v>
      </c>
      <c r="M182" s="89">
        <v>6.3300000000081513E-2</v>
      </c>
      <c r="N182" s="90">
        <v>86519.652648999996</v>
      </c>
      <c r="O182" s="98">
        <v>96.41</v>
      </c>
      <c r="P182" s="90">
        <v>83.413598003999994</v>
      </c>
      <c r="Q182" s="91">
        <f t="shared" si="2"/>
        <v>1.1199234509180229E-3</v>
      </c>
      <c r="R182" s="91">
        <f>P182/'סכום נכסי הקרן'!$C$42</f>
        <v>4.2347712104465421E-5</v>
      </c>
    </row>
    <row r="183" spans="2:18">
      <c r="B183" s="86" t="s">
        <v>2858</v>
      </c>
      <c r="C183" s="88" t="s">
        <v>2493</v>
      </c>
      <c r="D183" s="87" t="s">
        <v>2607</v>
      </c>
      <c r="E183" s="87"/>
      <c r="F183" s="87" t="s">
        <v>420</v>
      </c>
      <c r="G183" s="97">
        <v>42794</v>
      </c>
      <c r="H183" s="87" t="s">
        <v>129</v>
      </c>
      <c r="I183" s="90">
        <v>5.550000000000276</v>
      </c>
      <c r="J183" s="88" t="s">
        <v>495</v>
      </c>
      <c r="K183" s="88" t="s">
        <v>131</v>
      </c>
      <c r="L183" s="89">
        <v>2.8999999999999998E-2</v>
      </c>
      <c r="M183" s="89">
        <v>2.440000000000063E-2</v>
      </c>
      <c r="N183" s="90">
        <v>1119111.1465340001</v>
      </c>
      <c r="O183" s="98">
        <v>113.3</v>
      </c>
      <c r="P183" s="90">
        <v>1267.9528113430001</v>
      </c>
      <c r="Q183" s="91">
        <f t="shared" si="2"/>
        <v>1.7023724213555285E-2</v>
      </c>
      <c r="R183" s="91">
        <f>P183/'סכום נכסי הקרן'!$C$42</f>
        <v>6.4371879287866305E-4</v>
      </c>
    </row>
    <row r="184" spans="2:18">
      <c r="B184" s="86" t="s">
        <v>2859</v>
      </c>
      <c r="C184" s="88" t="s">
        <v>2493</v>
      </c>
      <c r="D184" s="87" t="s">
        <v>2608</v>
      </c>
      <c r="E184" s="87"/>
      <c r="F184" s="87" t="s">
        <v>420</v>
      </c>
      <c r="G184" s="97">
        <v>44728</v>
      </c>
      <c r="H184" s="87" t="s">
        <v>129</v>
      </c>
      <c r="I184" s="90">
        <v>9.6400000000110406</v>
      </c>
      <c r="J184" s="88" t="s">
        <v>495</v>
      </c>
      <c r="K184" s="88" t="s">
        <v>131</v>
      </c>
      <c r="L184" s="89">
        <v>2.6314999999999998E-2</v>
      </c>
      <c r="M184" s="89">
        <v>3.0800000000013799E-2</v>
      </c>
      <c r="N184" s="90">
        <v>146308.687607</v>
      </c>
      <c r="O184" s="98">
        <v>99.05</v>
      </c>
      <c r="P184" s="90">
        <v>144.91875293499999</v>
      </c>
      <c r="Q184" s="91">
        <f t="shared" si="2"/>
        <v>1.9457008662055167E-3</v>
      </c>
      <c r="R184" s="91">
        <f>P184/'סכום נכסי הקרן'!$C$42</f>
        <v>7.3572867909801014E-5</v>
      </c>
    </row>
    <row r="185" spans="2:18">
      <c r="B185" s="86" t="s">
        <v>2859</v>
      </c>
      <c r="C185" s="88" t="s">
        <v>2493</v>
      </c>
      <c r="D185" s="87" t="s">
        <v>2609</v>
      </c>
      <c r="E185" s="87"/>
      <c r="F185" s="87" t="s">
        <v>420</v>
      </c>
      <c r="G185" s="97">
        <v>44923</v>
      </c>
      <c r="H185" s="87" t="s">
        <v>129</v>
      </c>
      <c r="I185" s="90">
        <v>9.3299999999151275</v>
      </c>
      <c r="J185" s="88" t="s">
        <v>495</v>
      </c>
      <c r="K185" s="88" t="s">
        <v>131</v>
      </c>
      <c r="L185" s="89">
        <v>3.0750000000000003E-2</v>
      </c>
      <c r="M185" s="89">
        <v>3.6699999999755012E-2</v>
      </c>
      <c r="N185" s="90">
        <v>47615.274232999996</v>
      </c>
      <c r="O185" s="98">
        <v>96.01</v>
      </c>
      <c r="P185" s="90">
        <v>45.715426536000002</v>
      </c>
      <c r="Q185" s="91">
        <f t="shared" si="2"/>
        <v>6.1378215868270489E-4</v>
      </c>
      <c r="R185" s="91">
        <f>P185/'סכום נכסי הקרן'!$C$42</f>
        <v>2.3208970335826197E-5</v>
      </c>
    </row>
    <row r="186" spans="2:18">
      <c r="B186" s="86" t="s">
        <v>2850</v>
      </c>
      <c r="C186" s="88" t="s">
        <v>2493</v>
      </c>
      <c r="D186" s="87" t="s">
        <v>2610</v>
      </c>
      <c r="E186" s="87"/>
      <c r="F186" s="87" t="s">
        <v>2568</v>
      </c>
      <c r="G186" s="97">
        <v>42474</v>
      </c>
      <c r="H186" s="87" t="s">
        <v>2481</v>
      </c>
      <c r="I186" s="90">
        <v>0.63999999998485158</v>
      </c>
      <c r="J186" s="88" t="s">
        <v>127</v>
      </c>
      <c r="K186" s="88" t="s">
        <v>131</v>
      </c>
      <c r="L186" s="89">
        <v>6.3500000000000001E-2</v>
      </c>
      <c r="M186" s="89">
        <v>6.5199999999458164E-2</v>
      </c>
      <c r="N186" s="90">
        <v>68455.036283000009</v>
      </c>
      <c r="O186" s="98">
        <v>100.29</v>
      </c>
      <c r="P186" s="90">
        <v>68.653524360999995</v>
      </c>
      <c r="Q186" s="91">
        <f t="shared" si="2"/>
        <v>9.2175249311711341E-4</v>
      </c>
      <c r="R186" s="91">
        <f>P186/'סכום נכסי הקרן'!$C$42</f>
        <v>3.4854265421533726E-5</v>
      </c>
    </row>
    <row r="187" spans="2:18">
      <c r="B187" s="86" t="s">
        <v>2850</v>
      </c>
      <c r="C187" s="88" t="s">
        <v>2493</v>
      </c>
      <c r="D187" s="87" t="s">
        <v>2611</v>
      </c>
      <c r="E187" s="87"/>
      <c r="F187" s="87" t="s">
        <v>2568</v>
      </c>
      <c r="G187" s="97">
        <v>42562</v>
      </c>
      <c r="H187" s="87" t="s">
        <v>2481</v>
      </c>
      <c r="I187" s="90">
        <v>1.6300000000558639</v>
      </c>
      <c r="J187" s="88" t="s">
        <v>127</v>
      </c>
      <c r="K187" s="88" t="s">
        <v>131</v>
      </c>
      <c r="L187" s="89">
        <v>3.3700000000000001E-2</v>
      </c>
      <c r="M187" s="89">
        <v>7.1700000002218017E-2</v>
      </c>
      <c r="N187" s="90">
        <v>32036.752264999999</v>
      </c>
      <c r="O187" s="98">
        <v>94.43</v>
      </c>
      <c r="P187" s="90">
        <v>30.252304836999997</v>
      </c>
      <c r="Q187" s="91">
        <f t="shared" si="2"/>
        <v>4.0617197246008195E-4</v>
      </c>
      <c r="R187" s="91">
        <f>P187/'סכום נכסי הקרן'!$C$42</f>
        <v>1.5358597715355334E-5</v>
      </c>
    </row>
    <row r="188" spans="2:18">
      <c r="B188" s="86" t="s">
        <v>2850</v>
      </c>
      <c r="C188" s="88" t="s">
        <v>2493</v>
      </c>
      <c r="D188" s="87" t="s">
        <v>2612</v>
      </c>
      <c r="E188" s="87"/>
      <c r="F188" s="87" t="s">
        <v>2568</v>
      </c>
      <c r="G188" s="97">
        <v>42717</v>
      </c>
      <c r="H188" s="87" t="s">
        <v>2481</v>
      </c>
      <c r="I188" s="90">
        <v>1.7599999998759752</v>
      </c>
      <c r="J188" s="88" t="s">
        <v>127</v>
      </c>
      <c r="K188" s="88" t="s">
        <v>131</v>
      </c>
      <c r="L188" s="89">
        <v>3.85E-2</v>
      </c>
      <c r="M188" s="89">
        <v>7.0999999996456425E-2</v>
      </c>
      <c r="N188" s="90">
        <v>7133.0591789999999</v>
      </c>
      <c r="O188" s="98">
        <v>94.95</v>
      </c>
      <c r="P188" s="90">
        <v>6.7728393340000004</v>
      </c>
      <c r="Q188" s="91">
        <f t="shared" si="2"/>
        <v>9.093315455692095E-5</v>
      </c>
      <c r="R188" s="91">
        <f>P188/'סכום נכסי הקרן'!$C$42</f>
        <v>3.4384591614460456E-6</v>
      </c>
    </row>
    <row r="189" spans="2:18">
      <c r="B189" s="86" t="s">
        <v>2850</v>
      </c>
      <c r="C189" s="88" t="s">
        <v>2493</v>
      </c>
      <c r="D189" s="87" t="s">
        <v>2613</v>
      </c>
      <c r="E189" s="87"/>
      <c r="F189" s="87" t="s">
        <v>2568</v>
      </c>
      <c r="G189" s="97">
        <v>42710</v>
      </c>
      <c r="H189" s="87" t="s">
        <v>2481</v>
      </c>
      <c r="I189" s="90">
        <v>1.7600000000197582</v>
      </c>
      <c r="J189" s="88" t="s">
        <v>127</v>
      </c>
      <c r="K189" s="88" t="s">
        <v>131</v>
      </c>
      <c r="L189" s="89">
        <v>3.8399999999999997E-2</v>
      </c>
      <c r="M189" s="89">
        <v>7.1000000002222813E-2</v>
      </c>
      <c r="N189" s="90">
        <v>21325.873333</v>
      </c>
      <c r="O189" s="98">
        <v>94.93</v>
      </c>
      <c r="P189" s="90">
        <v>20.244651435000002</v>
      </c>
      <c r="Q189" s="91">
        <f t="shared" si="2"/>
        <v>2.7180772008696325E-4</v>
      </c>
      <c r="R189" s="91">
        <f>P189/'סכום נכסי הקרן'!$C$42</f>
        <v>1.0277876642888865E-5</v>
      </c>
    </row>
    <row r="190" spans="2:18">
      <c r="B190" s="86" t="s">
        <v>2850</v>
      </c>
      <c r="C190" s="88" t="s">
        <v>2493</v>
      </c>
      <c r="D190" s="87" t="s">
        <v>2614</v>
      </c>
      <c r="E190" s="87"/>
      <c r="F190" s="87" t="s">
        <v>2568</v>
      </c>
      <c r="G190" s="97">
        <v>42474</v>
      </c>
      <c r="H190" s="87" t="s">
        <v>2481</v>
      </c>
      <c r="I190" s="90">
        <v>0.64000000000058244</v>
      </c>
      <c r="J190" s="88" t="s">
        <v>127</v>
      </c>
      <c r="K190" s="88" t="s">
        <v>131</v>
      </c>
      <c r="L190" s="89">
        <v>3.1800000000000002E-2</v>
      </c>
      <c r="M190" s="89">
        <v>7.699999999973782E-2</v>
      </c>
      <c r="N190" s="90">
        <v>70460.983252999999</v>
      </c>
      <c r="O190" s="98">
        <v>97.44</v>
      </c>
      <c r="P190" s="90">
        <v>68.657181764000015</v>
      </c>
      <c r="Q190" s="91">
        <f t="shared" si="2"/>
        <v>9.2180159795717778E-4</v>
      </c>
      <c r="R190" s="91">
        <f>P190/'סכום נכסי הקרן'!$C$42</f>
        <v>3.4856122224896734E-5</v>
      </c>
    </row>
    <row r="191" spans="2:18">
      <c r="B191" s="86" t="s">
        <v>2860</v>
      </c>
      <c r="C191" s="88" t="s">
        <v>2482</v>
      </c>
      <c r="D191" s="87" t="s">
        <v>2615</v>
      </c>
      <c r="E191" s="87"/>
      <c r="F191" s="87" t="s">
        <v>2568</v>
      </c>
      <c r="G191" s="97">
        <v>43614</v>
      </c>
      <c r="H191" s="87" t="s">
        <v>2481</v>
      </c>
      <c r="I191" s="90">
        <v>0.15999999995624128</v>
      </c>
      <c r="J191" s="88" t="s">
        <v>127</v>
      </c>
      <c r="K191" s="88" t="s">
        <v>131</v>
      </c>
      <c r="L191" s="89">
        <v>2.427E-2</v>
      </c>
      <c r="M191" s="89">
        <v>6.2299999999162879E-2</v>
      </c>
      <c r="N191" s="90">
        <v>21104.559443000002</v>
      </c>
      <c r="O191" s="98">
        <v>99.62</v>
      </c>
      <c r="P191" s="90">
        <v>21.024361711999997</v>
      </c>
      <c r="Q191" s="91">
        <f t="shared" si="2"/>
        <v>2.8227622696149238E-4</v>
      </c>
      <c r="R191" s="91">
        <f>P191/'סכום נכסי הקרן'!$C$42</f>
        <v>1.0673722729443069E-5</v>
      </c>
    </row>
    <row r="192" spans="2:18">
      <c r="B192" s="86" t="s">
        <v>2860</v>
      </c>
      <c r="C192" s="88" t="s">
        <v>2482</v>
      </c>
      <c r="D192" s="87">
        <v>7355</v>
      </c>
      <c r="E192" s="87"/>
      <c r="F192" s="87" t="s">
        <v>2568</v>
      </c>
      <c r="G192" s="97">
        <v>43842</v>
      </c>
      <c r="H192" s="87" t="s">
        <v>2481</v>
      </c>
      <c r="I192" s="90">
        <v>0.3999999999975965</v>
      </c>
      <c r="J192" s="88" t="s">
        <v>127</v>
      </c>
      <c r="K192" s="88" t="s">
        <v>131</v>
      </c>
      <c r="L192" s="89">
        <v>2.0838000000000002E-2</v>
      </c>
      <c r="M192" s="89">
        <v>6.9700000000058882E-2</v>
      </c>
      <c r="N192" s="90">
        <v>84418.237500000003</v>
      </c>
      <c r="O192" s="98">
        <v>98.57</v>
      </c>
      <c r="P192" s="90">
        <v>83.211060282999995</v>
      </c>
      <c r="Q192" s="91">
        <f t="shared" si="2"/>
        <v>1.1172041491630199E-3</v>
      </c>
      <c r="R192" s="91">
        <f>P192/'סכום נכסי הקרן'!$C$42</f>
        <v>4.2244887033920075E-5</v>
      </c>
    </row>
    <row r="193" spans="2:18">
      <c r="B193" s="86" t="s">
        <v>2859</v>
      </c>
      <c r="C193" s="88" t="s">
        <v>2493</v>
      </c>
      <c r="D193" s="87" t="s">
        <v>2616</v>
      </c>
      <c r="E193" s="87"/>
      <c r="F193" s="87" t="s">
        <v>420</v>
      </c>
      <c r="G193" s="97">
        <v>44143</v>
      </c>
      <c r="H193" s="87" t="s">
        <v>129</v>
      </c>
      <c r="I193" s="90">
        <v>6.7300000000075491</v>
      </c>
      <c r="J193" s="88" t="s">
        <v>495</v>
      </c>
      <c r="K193" s="88" t="s">
        <v>131</v>
      </c>
      <c r="L193" s="89">
        <v>2.5243000000000002E-2</v>
      </c>
      <c r="M193" s="89">
        <v>3.4900000000037748E-2</v>
      </c>
      <c r="N193" s="90">
        <v>341475.86943600001</v>
      </c>
      <c r="O193" s="98">
        <v>102.42</v>
      </c>
      <c r="P193" s="90">
        <v>349.73960733199999</v>
      </c>
      <c r="Q193" s="91">
        <f t="shared" si="2"/>
        <v>4.695656311902348E-3</v>
      </c>
      <c r="R193" s="91">
        <f>P193/'סכום נכסי הקרן'!$C$42</f>
        <v>1.7755704773835668E-4</v>
      </c>
    </row>
    <row r="194" spans="2:18">
      <c r="B194" s="86" t="s">
        <v>2859</v>
      </c>
      <c r="C194" s="88" t="s">
        <v>2493</v>
      </c>
      <c r="D194" s="87" t="s">
        <v>2617</v>
      </c>
      <c r="E194" s="87"/>
      <c r="F194" s="87" t="s">
        <v>420</v>
      </c>
      <c r="G194" s="97">
        <v>43779</v>
      </c>
      <c r="H194" s="87" t="s">
        <v>129</v>
      </c>
      <c r="I194" s="90">
        <v>7.2000000000329516</v>
      </c>
      <c r="J194" s="88" t="s">
        <v>495</v>
      </c>
      <c r="K194" s="88" t="s">
        <v>131</v>
      </c>
      <c r="L194" s="89">
        <v>2.5243000000000002E-2</v>
      </c>
      <c r="M194" s="89">
        <v>3.9300000000204498E-2</v>
      </c>
      <c r="N194" s="90">
        <v>105126.588791</v>
      </c>
      <c r="O194" s="98">
        <v>98.15</v>
      </c>
      <c r="P194" s="90">
        <v>103.181753273</v>
      </c>
      <c r="Q194" s="91">
        <f t="shared" si="2"/>
        <v>1.3853336621653563E-3</v>
      </c>
      <c r="R194" s="91">
        <f>P194/'סכום נכסי הקרן'!$C$42</f>
        <v>5.238367947908748E-5</v>
      </c>
    </row>
    <row r="195" spans="2:18">
      <c r="B195" s="86" t="s">
        <v>2859</v>
      </c>
      <c r="C195" s="88" t="s">
        <v>2493</v>
      </c>
      <c r="D195" s="87" t="s">
        <v>2618</v>
      </c>
      <c r="E195" s="87"/>
      <c r="F195" s="87" t="s">
        <v>420</v>
      </c>
      <c r="G195" s="97">
        <v>43835</v>
      </c>
      <c r="H195" s="87" t="s">
        <v>129</v>
      </c>
      <c r="I195" s="90">
        <v>7.1999999999999993</v>
      </c>
      <c r="J195" s="88" t="s">
        <v>495</v>
      </c>
      <c r="K195" s="88" t="s">
        <v>131</v>
      </c>
      <c r="L195" s="89">
        <v>2.5243000000000002E-2</v>
      </c>
      <c r="M195" s="89">
        <v>3.9799999999912669E-2</v>
      </c>
      <c r="N195" s="90">
        <v>58540.711318000009</v>
      </c>
      <c r="O195" s="98">
        <v>97.81</v>
      </c>
      <c r="P195" s="90">
        <v>57.258673825000002</v>
      </c>
      <c r="Q195" s="91">
        <f t="shared" si="2"/>
        <v>7.6876352440771614E-4</v>
      </c>
      <c r="R195" s="91">
        <f>P195/'סכום נכסי הקרן'!$C$42</f>
        <v>2.9069287174356309E-5</v>
      </c>
    </row>
    <row r="196" spans="2:18">
      <c r="B196" s="86" t="s">
        <v>2859</v>
      </c>
      <c r="C196" s="88" t="s">
        <v>2493</v>
      </c>
      <c r="D196" s="87" t="s">
        <v>2619</v>
      </c>
      <c r="E196" s="87"/>
      <c r="F196" s="87" t="s">
        <v>420</v>
      </c>
      <c r="G196" s="97">
        <v>43227</v>
      </c>
      <c r="H196" s="87" t="s">
        <v>129</v>
      </c>
      <c r="I196" s="90">
        <v>7.2599999999735534</v>
      </c>
      <c r="J196" s="88" t="s">
        <v>495</v>
      </c>
      <c r="K196" s="88" t="s">
        <v>131</v>
      </c>
      <c r="L196" s="89">
        <v>2.7806000000000001E-2</v>
      </c>
      <c r="M196" s="89">
        <v>3.4599999999955923E-2</v>
      </c>
      <c r="N196" s="90">
        <v>34578.321361999995</v>
      </c>
      <c r="O196" s="98">
        <v>104.98</v>
      </c>
      <c r="P196" s="90">
        <v>36.300323696</v>
      </c>
      <c r="Q196" s="91">
        <f t="shared" si="2"/>
        <v>4.8737357883922122E-4</v>
      </c>
      <c r="R196" s="91">
        <f>P196/'סכום נכסי הקרן'!$C$42</f>
        <v>1.842907744014826E-5</v>
      </c>
    </row>
    <row r="197" spans="2:18">
      <c r="B197" s="86" t="s">
        <v>2859</v>
      </c>
      <c r="C197" s="88" t="s">
        <v>2493</v>
      </c>
      <c r="D197" s="87" t="s">
        <v>2620</v>
      </c>
      <c r="E197" s="87"/>
      <c r="F197" s="87" t="s">
        <v>420</v>
      </c>
      <c r="G197" s="97">
        <v>43279</v>
      </c>
      <c r="H197" s="87" t="s">
        <v>129</v>
      </c>
      <c r="I197" s="90">
        <v>7.2900000001001235</v>
      </c>
      <c r="J197" s="88" t="s">
        <v>495</v>
      </c>
      <c r="K197" s="88" t="s">
        <v>131</v>
      </c>
      <c r="L197" s="89">
        <v>2.7797000000000002E-2</v>
      </c>
      <c r="M197" s="89">
        <v>3.3000000000517067E-2</v>
      </c>
      <c r="N197" s="90">
        <v>40440.411488999998</v>
      </c>
      <c r="O197" s="98">
        <v>105.21</v>
      </c>
      <c r="P197" s="90">
        <v>42.547359905999997</v>
      </c>
      <c r="Q197" s="91">
        <f t="shared" si="2"/>
        <v>5.7124722195886642E-4</v>
      </c>
      <c r="R197" s="91">
        <f>P197/'סכום נכסי הקרן'!$C$42</f>
        <v>2.1600595001524338E-5</v>
      </c>
    </row>
    <row r="198" spans="2:18">
      <c r="B198" s="86" t="s">
        <v>2859</v>
      </c>
      <c r="C198" s="88" t="s">
        <v>2493</v>
      </c>
      <c r="D198" s="87" t="s">
        <v>2621</v>
      </c>
      <c r="E198" s="87"/>
      <c r="F198" s="87" t="s">
        <v>420</v>
      </c>
      <c r="G198" s="97">
        <v>43321</v>
      </c>
      <c r="H198" s="87" t="s">
        <v>129</v>
      </c>
      <c r="I198" s="90">
        <v>7.2900000000261747</v>
      </c>
      <c r="J198" s="88" t="s">
        <v>495</v>
      </c>
      <c r="K198" s="88" t="s">
        <v>131</v>
      </c>
      <c r="L198" s="89">
        <v>2.8528999999999999E-2</v>
      </c>
      <c r="M198" s="89">
        <v>3.2200000000099725E-2</v>
      </c>
      <c r="N198" s="90">
        <v>226541.37641600001</v>
      </c>
      <c r="O198" s="98">
        <v>106.25</v>
      </c>
      <c r="P198" s="90">
        <v>240.70023012999997</v>
      </c>
      <c r="Q198" s="91">
        <f t="shared" si="2"/>
        <v>3.2316773141835356E-3</v>
      </c>
      <c r="R198" s="91">
        <f>P198/'סכום נכסי הקרן'!$C$42</f>
        <v>1.2219954890969954E-4</v>
      </c>
    </row>
    <row r="199" spans="2:18">
      <c r="B199" s="86" t="s">
        <v>2859</v>
      </c>
      <c r="C199" s="88" t="s">
        <v>2493</v>
      </c>
      <c r="D199" s="87" t="s">
        <v>2622</v>
      </c>
      <c r="E199" s="87"/>
      <c r="F199" s="87" t="s">
        <v>420</v>
      </c>
      <c r="G199" s="97">
        <v>43138</v>
      </c>
      <c r="H199" s="87" t="s">
        <v>129</v>
      </c>
      <c r="I199" s="90">
        <v>7.179999999995478</v>
      </c>
      <c r="J199" s="88" t="s">
        <v>495</v>
      </c>
      <c r="K199" s="88" t="s">
        <v>131</v>
      </c>
      <c r="L199" s="89">
        <v>2.6242999999999999E-2</v>
      </c>
      <c r="M199" s="89">
        <v>3.9799999999963996E-2</v>
      </c>
      <c r="N199" s="90">
        <v>216811.30609</v>
      </c>
      <c r="O199" s="98">
        <v>99.94</v>
      </c>
      <c r="P199" s="90">
        <v>216.68121991100003</v>
      </c>
      <c r="Q199" s="91">
        <f t="shared" si="2"/>
        <v>2.909194488172269E-3</v>
      </c>
      <c r="R199" s="91">
        <f>P199/'סכום נכסי הקרן'!$C$42</f>
        <v>1.1000549237542024E-4</v>
      </c>
    </row>
    <row r="200" spans="2:18">
      <c r="B200" s="86" t="s">
        <v>2859</v>
      </c>
      <c r="C200" s="88" t="s">
        <v>2493</v>
      </c>
      <c r="D200" s="87" t="s">
        <v>2623</v>
      </c>
      <c r="E200" s="87"/>
      <c r="F200" s="87" t="s">
        <v>420</v>
      </c>
      <c r="G200" s="97">
        <v>43417</v>
      </c>
      <c r="H200" s="87" t="s">
        <v>129</v>
      </c>
      <c r="I200" s="90">
        <v>7.220000000018433</v>
      </c>
      <c r="J200" s="88" t="s">
        <v>495</v>
      </c>
      <c r="K200" s="88" t="s">
        <v>131</v>
      </c>
      <c r="L200" s="89">
        <v>3.0796999999999998E-2</v>
      </c>
      <c r="M200" s="89">
        <v>3.4000000000080147E-2</v>
      </c>
      <c r="N200" s="90">
        <v>257927.63542000001</v>
      </c>
      <c r="O200" s="98">
        <v>106.43</v>
      </c>
      <c r="P200" s="90">
        <v>274.51238547699995</v>
      </c>
      <c r="Q200" s="91">
        <f t="shared" si="2"/>
        <v>3.6856443723767649E-3</v>
      </c>
      <c r="R200" s="91">
        <f>P200/'סכום נכסי הקרן'!$C$42</f>
        <v>1.3936542419297831E-4</v>
      </c>
    </row>
    <row r="201" spans="2:18">
      <c r="B201" s="86" t="s">
        <v>2859</v>
      </c>
      <c r="C201" s="88" t="s">
        <v>2493</v>
      </c>
      <c r="D201" s="87" t="s">
        <v>2624</v>
      </c>
      <c r="E201" s="87"/>
      <c r="F201" s="87" t="s">
        <v>420</v>
      </c>
      <c r="G201" s="97">
        <v>43485</v>
      </c>
      <c r="H201" s="87" t="s">
        <v>129</v>
      </c>
      <c r="I201" s="90">
        <v>7.2899999999927676</v>
      </c>
      <c r="J201" s="88" t="s">
        <v>495</v>
      </c>
      <c r="K201" s="88" t="s">
        <v>131</v>
      </c>
      <c r="L201" s="89">
        <v>3.0190999999999999E-2</v>
      </c>
      <c r="M201" s="89">
        <v>3.0999999999960441E-2</v>
      </c>
      <c r="N201" s="90">
        <v>325942.75292200001</v>
      </c>
      <c r="O201" s="98">
        <v>108.58</v>
      </c>
      <c r="P201" s="90">
        <v>353.90862776399996</v>
      </c>
      <c r="Q201" s="91">
        <f t="shared" si="2"/>
        <v>4.7516302041798308E-3</v>
      </c>
      <c r="R201" s="91">
        <f>P201/'סכום נכסי הקרן'!$C$42</f>
        <v>1.7967359085886207E-4</v>
      </c>
    </row>
    <row r="202" spans="2:18">
      <c r="B202" s="86" t="s">
        <v>2859</v>
      </c>
      <c r="C202" s="88" t="s">
        <v>2493</v>
      </c>
      <c r="D202" s="87" t="s">
        <v>2625</v>
      </c>
      <c r="E202" s="87"/>
      <c r="F202" s="87" t="s">
        <v>420</v>
      </c>
      <c r="G202" s="97">
        <v>43613</v>
      </c>
      <c r="H202" s="87" t="s">
        <v>129</v>
      </c>
      <c r="I202" s="90">
        <v>7.29000000006896</v>
      </c>
      <c r="J202" s="88" t="s">
        <v>495</v>
      </c>
      <c r="K202" s="88" t="s">
        <v>131</v>
      </c>
      <c r="L202" s="89">
        <v>2.5243000000000002E-2</v>
      </c>
      <c r="M202" s="89">
        <v>3.4700000000229866E-2</v>
      </c>
      <c r="N202" s="90">
        <v>86027.564335999996</v>
      </c>
      <c r="O202" s="98">
        <v>101.14</v>
      </c>
      <c r="P202" s="90">
        <v>87.008284499999988</v>
      </c>
      <c r="Q202" s="91">
        <f t="shared" si="2"/>
        <v>1.1681862498129426E-3</v>
      </c>
      <c r="R202" s="91">
        <f>P202/'סכום נכסי הקרן'!$C$42</f>
        <v>4.4172675329659446E-5</v>
      </c>
    </row>
    <row r="203" spans="2:18">
      <c r="B203" s="86" t="s">
        <v>2859</v>
      </c>
      <c r="C203" s="88" t="s">
        <v>2493</v>
      </c>
      <c r="D203" s="87" t="s">
        <v>2626</v>
      </c>
      <c r="E203" s="87"/>
      <c r="F203" s="87" t="s">
        <v>420</v>
      </c>
      <c r="G203" s="97">
        <v>43657</v>
      </c>
      <c r="H203" s="87" t="s">
        <v>129</v>
      </c>
      <c r="I203" s="90">
        <v>7.1999999999732536</v>
      </c>
      <c r="J203" s="88" t="s">
        <v>495</v>
      </c>
      <c r="K203" s="88" t="s">
        <v>131</v>
      </c>
      <c r="L203" s="89">
        <v>2.5243000000000002E-2</v>
      </c>
      <c r="M203" s="89">
        <v>3.9899999999824923E-2</v>
      </c>
      <c r="N203" s="90">
        <v>84875.207863999996</v>
      </c>
      <c r="O203" s="98">
        <v>96.91</v>
      </c>
      <c r="P203" s="90">
        <v>82.252564855999992</v>
      </c>
      <c r="Q203" s="91">
        <f t="shared" ref="Q203:Q264" si="3">IFERROR(P203/$P$10,0)</f>
        <v>1.1043352461066679E-3</v>
      </c>
      <c r="R203" s="91">
        <f>P203/'סכום נכסי הקרן'!$C$42</f>
        <v>4.1758274666544482E-5</v>
      </c>
    </row>
    <row r="204" spans="2:18">
      <c r="B204" s="86" t="s">
        <v>2859</v>
      </c>
      <c r="C204" s="88" t="s">
        <v>2493</v>
      </c>
      <c r="D204" s="87" t="s">
        <v>2627</v>
      </c>
      <c r="E204" s="87"/>
      <c r="F204" s="87" t="s">
        <v>420</v>
      </c>
      <c r="G204" s="97">
        <v>43541</v>
      </c>
      <c r="H204" s="87" t="s">
        <v>129</v>
      </c>
      <c r="I204" s="90">
        <v>7.2900000001518608</v>
      </c>
      <c r="J204" s="88" t="s">
        <v>495</v>
      </c>
      <c r="K204" s="88" t="s">
        <v>131</v>
      </c>
      <c r="L204" s="89">
        <v>2.7271E-2</v>
      </c>
      <c r="M204" s="89">
        <v>3.3100000000870218E-2</v>
      </c>
      <c r="N204" s="90">
        <v>27990.241072000001</v>
      </c>
      <c r="O204" s="98">
        <v>104.69</v>
      </c>
      <c r="P204" s="90">
        <v>29.302982795000002</v>
      </c>
      <c r="Q204" s="91">
        <f t="shared" si="3"/>
        <v>3.93426232643677E-4</v>
      </c>
      <c r="R204" s="91">
        <f>P204/'סכום נכסי הקרן'!$C$42</f>
        <v>1.4876642524702713E-5</v>
      </c>
    </row>
    <row r="205" spans="2:18">
      <c r="B205" s="86" t="s">
        <v>2861</v>
      </c>
      <c r="C205" s="88" t="s">
        <v>2482</v>
      </c>
      <c r="D205" s="87">
        <v>22333</v>
      </c>
      <c r="E205" s="87"/>
      <c r="F205" s="87" t="s">
        <v>412</v>
      </c>
      <c r="G205" s="97">
        <v>41639</v>
      </c>
      <c r="H205" s="87" t="s">
        <v>250</v>
      </c>
      <c r="I205" s="90">
        <v>0.5</v>
      </c>
      <c r="J205" s="88" t="s">
        <v>126</v>
      </c>
      <c r="K205" s="88" t="s">
        <v>131</v>
      </c>
      <c r="L205" s="89">
        <v>3.7000000000000005E-2</v>
      </c>
      <c r="M205" s="89">
        <v>7.7100000000056179E-2</v>
      </c>
      <c r="N205" s="90">
        <v>260966.83038699999</v>
      </c>
      <c r="O205" s="98">
        <v>107.79</v>
      </c>
      <c r="P205" s="90">
        <v>281.29613430199998</v>
      </c>
      <c r="Q205" s="91">
        <f t="shared" si="3"/>
        <v>3.7767239993926238E-3</v>
      </c>
      <c r="R205" s="91">
        <f>P205/'סכום נכסי הקרן'!$C$42</f>
        <v>1.4280942192361609E-4</v>
      </c>
    </row>
    <row r="206" spans="2:18">
      <c r="B206" s="86" t="s">
        <v>2861</v>
      </c>
      <c r="C206" s="88" t="s">
        <v>2482</v>
      </c>
      <c r="D206" s="87">
        <v>22334</v>
      </c>
      <c r="E206" s="87"/>
      <c r="F206" s="87" t="s">
        <v>412</v>
      </c>
      <c r="G206" s="97">
        <v>42004</v>
      </c>
      <c r="H206" s="87" t="s">
        <v>250</v>
      </c>
      <c r="I206" s="90">
        <v>0.96000000000114127</v>
      </c>
      <c r="J206" s="88" t="s">
        <v>126</v>
      </c>
      <c r="K206" s="88" t="s">
        <v>131</v>
      </c>
      <c r="L206" s="89">
        <v>3.7000000000000005E-2</v>
      </c>
      <c r="M206" s="89">
        <v>0.13530000000063341</v>
      </c>
      <c r="N206" s="90">
        <v>173977.88724499999</v>
      </c>
      <c r="O206" s="98">
        <v>100.73</v>
      </c>
      <c r="P206" s="90">
        <v>175.24792243000002</v>
      </c>
      <c r="Q206" s="91">
        <f t="shared" si="3"/>
        <v>2.3529048350678745E-3</v>
      </c>
      <c r="R206" s="91">
        <f>P206/'סכום נכסי הקרן'!$C$42</f>
        <v>8.8970488548107565E-5</v>
      </c>
    </row>
    <row r="207" spans="2:18">
      <c r="B207" s="86" t="s">
        <v>2861</v>
      </c>
      <c r="C207" s="88" t="s">
        <v>2482</v>
      </c>
      <c r="D207" s="87" t="s">
        <v>2628</v>
      </c>
      <c r="E207" s="87"/>
      <c r="F207" s="87" t="s">
        <v>412</v>
      </c>
      <c r="G207" s="97">
        <v>42759</v>
      </c>
      <c r="H207" s="87" t="s">
        <v>250</v>
      </c>
      <c r="I207" s="90">
        <v>1.8999999999987427</v>
      </c>
      <c r="J207" s="88" t="s">
        <v>126</v>
      </c>
      <c r="K207" s="88" t="s">
        <v>131</v>
      </c>
      <c r="L207" s="89">
        <v>6.5500000000000003E-2</v>
      </c>
      <c r="M207" s="89">
        <v>7.1700000000147132E-2</v>
      </c>
      <c r="N207" s="90">
        <v>158732.29764999999</v>
      </c>
      <c r="O207" s="98">
        <v>100.2</v>
      </c>
      <c r="P207" s="90">
        <v>159.049256998</v>
      </c>
      <c r="Q207" s="91">
        <f t="shared" si="3"/>
        <v>2.1354191286006631E-3</v>
      </c>
      <c r="R207" s="91">
        <f>P207/'סכום נכסי הקרן'!$C$42</f>
        <v>8.0746692469223675E-5</v>
      </c>
    </row>
    <row r="208" spans="2:18">
      <c r="B208" s="86" t="s">
        <v>2861</v>
      </c>
      <c r="C208" s="88" t="s">
        <v>2482</v>
      </c>
      <c r="D208" s="87" t="s">
        <v>2629</v>
      </c>
      <c r="E208" s="87"/>
      <c r="F208" s="87" t="s">
        <v>412</v>
      </c>
      <c r="G208" s="97">
        <v>42759</v>
      </c>
      <c r="H208" s="87" t="s">
        <v>250</v>
      </c>
      <c r="I208" s="90">
        <v>1.9500000000084221</v>
      </c>
      <c r="J208" s="88" t="s">
        <v>126</v>
      </c>
      <c r="K208" s="88" t="s">
        <v>131</v>
      </c>
      <c r="L208" s="89">
        <v>3.8800000000000001E-2</v>
      </c>
      <c r="M208" s="89">
        <v>5.7800000000228051E-2</v>
      </c>
      <c r="N208" s="90">
        <v>158732.29764999999</v>
      </c>
      <c r="O208" s="98">
        <v>97.24</v>
      </c>
      <c r="P208" s="90">
        <v>154.35128496600001</v>
      </c>
      <c r="Q208" s="91">
        <f t="shared" si="3"/>
        <v>2.0723434529759106E-3</v>
      </c>
      <c r="R208" s="91">
        <f>P208/'סכום נכסי הקרן'!$C$42</f>
        <v>7.8361609319154706E-5</v>
      </c>
    </row>
    <row r="209" spans="2:18">
      <c r="B209" s="86" t="s">
        <v>2862</v>
      </c>
      <c r="C209" s="88" t="s">
        <v>2482</v>
      </c>
      <c r="D209" s="87">
        <v>7561</v>
      </c>
      <c r="E209" s="87"/>
      <c r="F209" s="87" t="s">
        <v>445</v>
      </c>
      <c r="G209" s="97">
        <v>43920</v>
      </c>
      <c r="H209" s="87" t="s">
        <v>129</v>
      </c>
      <c r="I209" s="90">
        <v>4.4899999999987852</v>
      </c>
      <c r="J209" s="88" t="s">
        <v>154</v>
      </c>
      <c r="K209" s="88" t="s">
        <v>131</v>
      </c>
      <c r="L209" s="89">
        <v>4.8917999999999996E-2</v>
      </c>
      <c r="M209" s="89">
        <v>5.8899999999982688E-2</v>
      </c>
      <c r="N209" s="90">
        <v>398435.76379600004</v>
      </c>
      <c r="O209" s="98">
        <v>97.14</v>
      </c>
      <c r="P209" s="90">
        <v>387.04048730300002</v>
      </c>
      <c r="Q209" s="91">
        <f t="shared" si="3"/>
        <v>5.1964635090382171E-3</v>
      </c>
      <c r="R209" s="91">
        <f>P209/'סכום נכסי הקרן'!$C$42</f>
        <v>1.9649409114678729E-4</v>
      </c>
    </row>
    <row r="210" spans="2:18">
      <c r="B210" s="86" t="s">
        <v>2862</v>
      </c>
      <c r="C210" s="88" t="s">
        <v>2482</v>
      </c>
      <c r="D210" s="87">
        <v>8991</v>
      </c>
      <c r="E210" s="87"/>
      <c r="F210" s="87" t="s">
        <v>445</v>
      </c>
      <c r="G210" s="97">
        <v>44636</v>
      </c>
      <c r="H210" s="87" t="s">
        <v>129</v>
      </c>
      <c r="I210" s="90">
        <v>4.9399999999958215</v>
      </c>
      <c r="J210" s="88" t="s">
        <v>154</v>
      </c>
      <c r="K210" s="88" t="s">
        <v>131</v>
      </c>
      <c r="L210" s="89">
        <v>4.2824000000000001E-2</v>
      </c>
      <c r="M210" s="89">
        <v>8.7099999999972158E-2</v>
      </c>
      <c r="N210" s="90">
        <v>349912.72877900006</v>
      </c>
      <c r="O210" s="98">
        <v>82.08</v>
      </c>
      <c r="P210" s="90">
        <v>287.20835718000001</v>
      </c>
      <c r="Q210" s="91">
        <f t="shared" si="3"/>
        <v>3.8561023886069194E-3</v>
      </c>
      <c r="R210" s="91">
        <f>P210/'סכום נכסי הקרן'!$C$42</f>
        <v>1.4581096026180135E-4</v>
      </c>
    </row>
    <row r="211" spans="2:18">
      <c r="B211" s="86" t="s">
        <v>2862</v>
      </c>
      <c r="C211" s="88" t="s">
        <v>2482</v>
      </c>
      <c r="D211" s="87">
        <v>9112</v>
      </c>
      <c r="E211" s="87"/>
      <c r="F211" s="87" t="s">
        <v>445</v>
      </c>
      <c r="G211" s="97">
        <v>44722</v>
      </c>
      <c r="H211" s="87" t="s">
        <v>129</v>
      </c>
      <c r="I211" s="90">
        <v>4.8899999999959194</v>
      </c>
      <c r="J211" s="88" t="s">
        <v>154</v>
      </c>
      <c r="K211" s="88" t="s">
        <v>131</v>
      </c>
      <c r="L211" s="89">
        <v>5.2750000000000005E-2</v>
      </c>
      <c r="M211" s="89">
        <v>7.9599999999948795E-2</v>
      </c>
      <c r="N211" s="90">
        <v>557545.17587899999</v>
      </c>
      <c r="O211" s="98">
        <v>89.66</v>
      </c>
      <c r="P211" s="90">
        <v>499.89499493599999</v>
      </c>
      <c r="Q211" s="91">
        <f t="shared" si="3"/>
        <v>6.7116650189160531E-3</v>
      </c>
      <c r="R211" s="91">
        <f>P211/'סכום נכסי הקרן'!$C$42</f>
        <v>2.5378846896159277E-4</v>
      </c>
    </row>
    <row r="212" spans="2:18">
      <c r="B212" s="86" t="s">
        <v>2862</v>
      </c>
      <c r="C212" s="88" t="s">
        <v>2482</v>
      </c>
      <c r="D212" s="87">
        <v>9247</v>
      </c>
      <c r="E212" s="87"/>
      <c r="F212" s="87" t="s">
        <v>445</v>
      </c>
      <c r="G212" s="97">
        <v>44816</v>
      </c>
      <c r="H212" s="87" t="s">
        <v>129</v>
      </c>
      <c r="I212" s="90">
        <v>4.8100000000024199</v>
      </c>
      <c r="J212" s="88" t="s">
        <v>154</v>
      </c>
      <c r="K212" s="88" t="s">
        <v>131</v>
      </c>
      <c r="L212" s="89">
        <v>5.6036999999999997E-2</v>
      </c>
      <c r="M212" s="89">
        <v>9.4800000000040199E-2</v>
      </c>
      <c r="N212" s="90">
        <v>688354.62390700018</v>
      </c>
      <c r="O212" s="98">
        <v>85.27</v>
      </c>
      <c r="P212" s="90">
        <v>586.9599727179999</v>
      </c>
      <c r="Q212" s="91">
        <f t="shared" si="3"/>
        <v>7.8806124412181405E-3</v>
      </c>
      <c r="R212" s="91">
        <f>P212/'סכום נכסי הקרן'!$C$42</f>
        <v>2.9798992653829392E-4</v>
      </c>
    </row>
    <row r="213" spans="2:18">
      <c r="B213" s="86" t="s">
        <v>2862</v>
      </c>
      <c r="C213" s="88" t="s">
        <v>2482</v>
      </c>
      <c r="D213" s="87">
        <v>9486</v>
      </c>
      <c r="E213" s="87"/>
      <c r="F213" s="87" t="s">
        <v>445</v>
      </c>
      <c r="G213" s="97">
        <v>44976</v>
      </c>
      <c r="H213" s="87" t="s">
        <v>129</v>
      </c>
      <c r="I213" s="90">
        <v>4.8699999999962387</v>
      </c>
      <c r="J213" s="88" t="s">
        <v>154</v>
      </c>
      <c r="K213" s="88" t="s">
        <v>131</v>
      </c>
      <c r="L213" s="89">
        <v>6.1999000000000005E-2</v>
      </c>
      <c r="M213" s="89">
        <v>7.1899999999938527E-2</v>
      </c>
      <c r="N213" s="90">
        <v>675345.9</v>
      </c>
      <c r="O213" s="98">
        <v>96.86</v>
      </c>
      <c r="P213" s="90">
        <v>654.14001935800002</v>
      </c>
      <c r="Q213" s="91">
        <f t="shared" si="3"/>
        <v>8.78258180192471E-3</v>
      </c>
      <c r="R213" s="91">
        <f>P213/'סכום נכסי הקרן'!$C$42</f>
        <v>3.3209613154984202E-4</v>
      </c>
    </row>
    <row r="214" spans="2:18">
      <c r="B214" s="86" t="s">
        <v>2862</v>
      </c>
      <c r="C214" s="88" t="s">
        <v>2482</v>
      </c>
      <c r="D214" s="87">
        <v>7894</v>
      </c>
      <c r="E214" s="87"/>
      <c r="F214" s="87" t="s">
        <v>445</v>
      </c>
      <c r="G214" s="97">
        <v>44068</v>
      </c>
      <c r="H214" s="87" t="s">
        <v>129</v>
      </c>
      <c r="I214" s="90">
        <v>4.41000000000568</v>
      </c>
      <c r="J214" s="88" t="s">
        <v>154</v>
      </c>
      <c r="K214" s="88" t="s">
        <v>131</v>
      </c>
      <c r="L214" s="89">
        <v>4.5102999999999997E-2</v>
      </c>
      <c r="M214" s="89">
        <v>7.5100000000102238E-2</v>
      </c>
      <c r="N214" s="90">
        <v>493790.59095799999</v>
      </c>
      <c r="O214" s="98">
        <v>89.13</v>
      </c>
      <c r="P214" s="90">
        <v>440.11555845000004</v>
      </c>
      <c r="Q214" s="91">
        <f t="shared" si="3"/>
        <v>5.9090573577511981E-3</v>
      </c>
      <c r="R214" s="91">
        <f>P214/'סכום נכסי הקרן'!$C$42</f>
        <v>2.2343943203412554E-4</v>
      </c>
    </row>
    <row r="215" spans="2:18">
      <c r="B215" s="86" t="s">
        <v>2862</v>
      </c>
      <c r="C215" s="88" t="s">
        <v>2482</v>
      </c>
      <c r="D215" s="87">
        <v>8076</v>
      </c>
      <c r="E215" s="87"/>
      <c r="F215" s="87" t="s">
        <v>445</v>
      </c>
      <c r="G215" s="97">
        <v>44160</v>
      </c>
      <c r="H215" s="87" t="s">
        <v>129</v>
      </c>
      <c r="I215" s="90">
        <v>4.1999999999988757</v>
      </c>
      <c r="J215" s="88" t="s">
        <v>154</v>
      </c>
      <c r="K215" s="88" t="s">
        <v>131</v>
      </c>
      <c r="L215" s="89">
        <v>4.5465999999999999E-2</v>
      </c>
      <c r="M215" s="89">
        <v>0.10789999999992751</v>
      </c>
      <c r="N215" s="90">
        <v>453524.26271899999</v>
      </c>
      <c r="O215" s="98">
        <v>78.47</v>
      </c>
      <c r="P215" s="90">
        <v>355.88048590199998</v>
      </c>
      <c r="Q215" s="91">
        <f t="shared" si="3"/>
        <v>4.7781046666592443E-3</v>
      </c>
      <c r="R215" s="91">
        <f>P215/'סכום נכסי הקרן'!$C$42</f>
        <v>1.8067467081149603E-4</v>
      </c>
    </row>
    <row r="216" spans="2:18">
      <c r="B216" s="86" t="s">
        <v>2862</v>
      </c>
      <c r="C216" s="88" t="s">
        <v>2482</v>
      </c>
      <c r="D216" s="87">
        <v>9311</v>
      </c>
      <c r="E216" s="87"/>
      <c r="F216" s="87" t="s">
        <v>445</v>
      </c>
      <c r="G216" s="97">
        <v>44880</v>
      </c>
      <c r="H216" s="87" t="s">
        <v>129</v>
      </c>
      <c r="I216" s="90">
        <v>3.9700000000076088</v>
      </c>
      <c r="J216" s="88" t="s">
        <v>154</v>
      </c>
      <c r="K216" s="88" t="s">
        <v>131</v>
      </c>
      <c r="L216" s="89">
        <v>7.2695999999999997E-2</v>
      </c>
      <c r="M216" s="89">
        <v>0.11600000000016591</v>
      </c>
      <c r="N216" s="90">
        <v>402168.48345</v>
      </c>
      <c r="O216" s="98">
        <v>86.92</v>
      </c>
      <c r="P216" s="90">
        <v>349.56484642200002</v>
      </c>
      <c r="Q216" s="91">
        <f t="shared" si="3"/>
        <v>4.6933099457690548E-3</v>
      </c>
      <c r="R216" s="91">
        <f>P216/'סכום נכסי הקרן'!$C$42</f>
        <v>1.7746832449801116E-4</v>
      </c>
    </row>
    <row r="217" spans="2:18">
      <c r="B217" s="86" t="s">
        <v>2863</v>
      </c>
      <c r="C217" s="88" t="s">
        <v>2493</v>
      </c>
      <c r="D217" s="87" t="s">
        <v>2630</v>
      </c>
      <c r="E217" s="87"/>
      <c r="F217" s="87" t="s">
        <v>445</v>
      </c>
      <c r="G217" s="97">
        <v>45016</v>
      </c>
      <c r="H217" s="87" t="s">
        <v>129</v>
      </c>
      <c r="I217" s="90">
        <v>5.3799999999990682</v>
      </c>
      <c r="J217" s="88" t="s">
        <v>281</v>
      </c>
      <c r="K217" s="88" t="s">
        <v>131</v>
      </c>
      <c r="L217" s="89">
        <v>4.4999999999999998E-2</v>
      </c>
      <c r="M217" s="89">
        <v>4.0100000000009087E-2</v>
      </c>
      <c r="N217" s="90">
        <v>438130.08709000004</v>
      </c>
      <c r="O217" s="98">
        <v>102.95</v>
      </c>
      <c r="P217" s="90">
        <v>451.05491925900003</v>
      </c>
      <c r="Q217" s="91">
        <f t="shared" si="3"/>
        <v>6.0559308532149138E-3</v>
      </c>
      <c r="R217" s="91">
        <f>P217/'סכום נכסי הקרן'!$C$42</f>
        <v>2.2899316563669941E-4</v>
      </c>
    </row>
    <row r="218" spans="2:18">
      <c r="B218" s="86" t="s">
        <v>2864</v>
      </c>
      <c r="C218" s="88" t="s">
        <v>2482</v>
      </c>
      <c r="D218" s="87">
        <v>8811</v>
      </c>
      <c r="E218" s="87"/>
      <c r="F218" s="87" t="s">
        <v>2631</v>
      </c>
      <c r="G218" s="97">
        <v>44550</v>
      </c>
      <c r="H218" s="87" t="s">
        <v>2481</v>
      </c>
      <c r="I218" s="90">
        <v>5.0699999999955709</v>
      </c>
      <c r="J218" s="88" t="s">
        <v>271</v>
      </c>
      <c r="K218" s="88" t="s">
        <v>131</v>
      </c>
      <c r="L218" s="89">
        <v>7.3499999999999996E-2</v>
      </c>
      <c r="M218" s="89">
        <v>8.9799999999931407E-2</v>
      </c>
      <c r="N218" s="90">
        <v>611399.11494399991</v>
      </c>
      <c r="O218" s="98">
        <v>94.91</v>
      </c>
      <c r="P218" s="90">
        <v>580.27708885100003</v>
      </c>
      <c r="Q218" s="91">
        <f t="shared" si="3"/>
        <v>7.7908870422243705E-3</v>
      </c>
      <c r="R218" s="91">
        <f>P218/'סכום נכסי הקרן'!$C$42</f>
        <v>2.9459713628827121E-4</v>
      </c>
    </row>
    <row r="219" spans="2:18">
      <c r="B219" s="86" t="s">
        <v>2865</v>
      </c>
      <c r="C219" s="88" t="s">
        <v>2493</v>
      </c>
      <c r="D219" s="87" t="s">
        <v>2632</v>
      </c>
      <c r="E219" s="87"/>
      <c r="F219" s="87" t="s">
        <v>2631</v>
      </c>
      <c r="G219" s="97">
        <v>42732</v>
      </c>
      <c r="H219" s="87" t="s">
        <v>2481</v>
      </c>
      <c r="I219" s="90">
        <v>2.2300000000012172</v>
      </c>
      <c r="J219" s="88" t="s">
        <v>127</v>
      </c>
      <c r="K219" s="88" t="s">
        <v>131</v>
      </c>
      <c r="L219" s="89">
        <v>2.1613000000000004E-2</v>
      </c>
      <c r="M219" s="89">
        <v>2.8600000000024342E-2</v>
      </c>
      <c r="N219" s="90">
        <v>377972.03495300002</v>
      </c>
      <c r="O219" s="98">
        <v>108.68</v>
      </c>
      <c r="P219" s="90">
        <v>410.78001115000001</v>
      </c>
      <c r="Q219" s="91">
        <f t="shared" si="3"/>
        <v>5.5151939091896167E-3</v>
      </c>
      <c r="R219" s="91">
        <f>P219/'סכום נכסי הקרן'!$C$42</f>
        <v>2.0854625704570511E-4</v>
      </c>
    </row>
    <row r="220" spans="2:18">
      <c r="B220" s="86" t="s">
        <v>2866</v>
      </c>
      <c r="C220" s="88" t="s">
        <v>2493</v>
      </c>
      <c r="D220" s="87" t="s">
        <v>2633</v>
      </c>
      <c r="E220" s="87"/>
      <c r="F220" s="87" t="s">
        <v>445</v>
      </c>
      <c r="G220" s="97">
        <v>44347</v>
      </c>
      <c r="H220" s="87" t="s">
        <v>129</v>
      </c>
      <c r="I220" s="90">
        <v>2.3899999999973951</v>
      </c>
      <c r="J220" s="88" t="s">
        <v>127</v>
      </c>
      <c r="K220" s="88" t="s">
        <v>131</v>
      </c>
      <c r="L220" s="89">
        <v>6.25E-2</v>
      </c>
      <c r="M220" s="89">
        <v>7.0899999999936736E-2</v>
      </c>
      <c r="N220" s="90">
        <v>354528.550858</v>
      </c>
      <c r="O220" s="98">
        <v>98.53</v>
      </c>
      <c r="P220" s="90">
        <v>349.31705086899996</v>
      </c>
      <c r="Q220" s="91">
        <f t="shared" si="3"/>
        <v>4.6899830055880942E-3</v>
      </c>
      <c r="R220" s="91">
        <f>P220/'סכום נכסי הקרן'!$C$42</f>
        <v>1.7734252277035149E-4</v>
      </c>
    </row>
    <row r="221" spans="2:18">
      <c r="B221" s="86" t="s">
        <v>2866</v>
      </c>
      <c r="C221" s="88" t="s">
        <v>2493</v>
      </c>
      <c r="D221" s="87">
        <v>9199</v>
      </c>
      <c r="E221" s="87"/>
      <c r="F221" s="87" t="s">
        <v>445</v>
      </c>
      <c r="G221" s="97">
        <v>44788</v>
      </c>
      <c r="H221" s="87" t="s">
        <v>129</v>
      </c>
      <c r="I221" s="90">
        <v>2.3899999999949992</v>
      </c>
      <c r="J221" s="88" t="s">
        <v>127</v>
      </c>
      <c r="K221" s="88" t="s">
        <v>131</v>
      </c>
      <c r="L221" s="89">
        <v>6.25E-2</v>
      </c>
      <c r="M221" s="89">
        <v>7.0899999999949989E-2</v>
      </c>
      <c r="N221" s="90">
        <v>202940.15128399999</v>
      </c>
      <c r="O221" s="98">
        <v>98.53</v>
      </c>
      <c r="P221" s="90">
        <v>199.95697129999996</v>
      </c>
      <c r="Q221" s="91">
        <f t="shared" si="3"/>
        <v>2.684652223282269E-3</v>
      </c>
      <c r="R221" s="91">
        <f>P221/'סכום נכסי הקרן'!$C$42</f>
        <v>1.0151486635892621E-4</v>
      </c>
    </row>
    <row r="222" spans="2:18">
      <c r="B222" s="86" t="s">
        <v>2866</v>
      </c>
      <c r="C222" s="88" t="s">
        <v>2493</v>
      </c>
      <c r="D222" s="87">
        <v>9255</v>
      </c>
      <c r="E222" s="87"/>
      <c r="F222" s="87" t="s">
        <v>445</v>
      </c>
      <c r="G222" s="97">
        <v>44825</v>
      </c>
      <c r="H222" s="87" t="s">
        <v>129</v>
      </c>
      <c r="I222" s="90">
        <v>2.3900000000091302</v>
      </c>
      <c r="J222" s="88" t="s">
        <v>127</v>
      </c>
      <c r="K222" s="88" t="s">
        <v>131</v>
      </c>
      <c r="L222" s="89">
        <v>6.25E-2</v>
      </c>
      <c r="M222" s="89">
        <v>7.0900000000199623E-2</v>
      </c>
      <c r="N222" s="90">
        <v>131162.20948700001</v>
      </c>
      <c r="O222" s="98">
        <v>98.53</v>
      </c>
      <c r="P222" s="90">
        <v>129.23415103800002</v>
      </c>
      <c r="Q222" s="91">
        <f t="shared" si="3"/>
        <v>1.7351170536966589E-3</v>
      </c>
      <c r="R222" s="91">
        <f>P222/'סכום נכסי הקרן'!$C$42</f>
        <v>6.5610053434690433E-5</v>
      </c>
    </row>
    <row r="223" spans="2:18">
      <c r="B223" s="86" t="s">
        <v>2866</v>
      </c>
      <c r="C223" s="88" t="s">
        <v>2493</v>
      </c>
      <c r="D223" s="87">
        <v>9287</v>
      </c>
      <c r="E223" s="87"/>
      <c r="F223" s="87" t="s">
        <v>445</v>
      </c>
      <c r="G223" s="97">
        <v>44861</v>
      </c>
      <c r="H223" s="87" t="s">
        <v>129</v>
      </c>
      <c r="I223" s="90">
        <v>2.3900000000021491</v>
      </c>
      <c r="J223" s="88" t="s">
        <v>127</v>
      </c>
      <c r="K223" s="88" t="s">
        <v>131</v>
      </c>
      <c r="L223" s="89">
        <v>6.25E-2</v>
      </c>
      <c r="M223" s="89">
        <v>7.0899999999949864E-2</v>
      </c>
      <c r="N223" s="90">
        <v>70850.276064000005</v>
      </c>
      <c r="O223" s="98">
        <v>98.53</v>
      </c>
      <c r="P223" s="90">
        <v>69.808791115000005</v>
      </c>
      <c r="Q223" s="91">
        <f t="shared" si="3"/>
        <v>9.3726327745959569E-4</v>
      </c>
      <c r="R223" s="91">
        <f>P223/'סכום נכסי הקרן'!$C$42</f>
        <v>3.5440775356039924E-5</v>
      </c>
    </row>
    <row r="224" spans="2:18">
      <c r="B224" s="86" t="s">
        <v>2866</v>
      </c>
      <c r="C224" s="88" t="s">
        <v>2493</v>
      </c>
      <c r="D224" s="87">
        <v>9339</v>
      </c>
      <c r="E224" s="87"/>
      <c r="F224" s="87" t="s">
        <v>445</v>
      </c>
      <c r="G224" s="97">
        <v>44895</v>
      </c>
      <c r="H224" s="87" t="s">
        <v>129</v>
      </c>
      <c r="I224" s="90">
        <v>2.3899999999973138</v>
      </c>
      <c r="J224" s="88" t="s">
        <v>127</v>
      </c>
      <c r="K224" s="88" t="s">
        <v>131</v>
      </c>
      <c r="L224" s="89">
        <v>6.25E-2</v>
      </c>
      <c r="M224" s="89">
        <v>7.0900000000097108E-2</v>
      </c>
      <c r="N224" s="90">
        <v>98248.214234999992</v>
      </c>
      <c r="O224" s="98">
        <v>98.53</v>
      </c>
      <c r="P224" s="90">
        <v>96.803984934000013</v>
      </c>
      <c r="Q224" s="91">
        <f t="shared" si="3"/>
        <v>1.2997047899157015E-3</v>
      </c>
      <c r="R224" s="91">
        <f>P224/'סכום נכסי הקרן'!$C$42</f>
        <v>4.9145791365497239E-5</v>
      </c>
    </row>
    <row r="225" spans="2:18">
      <c r="B225" s="86" t="s">
        <v>2866</v>
      </c>
      <c r="C225" s="88" t="s">
        <v>2493</v>
      </c>
      <c r="D225" s="87">
        <v>9388</v>
      </c>
      <c r="E225" s="87"/>
      <c r="F225" s="87" t="s">
        <v>445</v>
      </c>
      <c r="G225" s="97">
        <v>44921</v>
      </c>
      <c r="H225" s="87" t="s">
        <v>129</v>
      </c>
      <c r="I225" s="90">
        <v>2.3900000000015997</v>
      </c>
      <c r="J225" s="88" t="s">
        <v>127</v>
      </c>
      <c r="K225" s="88" t="s">
        <v>131</v>
      </c>
      <c r="L225" s="89">
        <v>6.25E-2</v>
      </c>
      <c r="M225" s="89">
        <v>7.0900000000164984E-2</v>
      </c>
      <c r="N225" s="90">
        <v>183941.01631700003</v>
      </c>
      <c r="O225" s="98">
        <v>98.53</v>
      </c>
      <c r="P225" s="90">
        <v>181.23711988899998</v>
      </c>
      <c r="Q225" s="91">
        <f t="shared" si="3"/>
        <v>2.4333166965270943E-3</v>
      </c>
      <c r="R225" s="91">
        <f>P225/'סכום נכסי הקרן'!$C$42</f>
        <v>9.2011105615343576E-5</v>
      </c>
    </row>
    <row r="226" spans="2:18">
      <c r="B226" s="86" t="s">
        <v>2866</v>
      </c>
      <c r="C226" s="88" t="s">
        <v>2493</v>
      </c>
      <c r="D226" s="87">
        <v>9455</v>
      </c>
      <c r="E226" s="87"/>
      <c r="F226" s="87" t="s">
        <v>445</v>
      </c>
      <c r="G226" s="97">
        <v>44957</v>
      </c>
      <c r="H226" s="87" t="s">
        <v>129</v>
      </c>
      <c r="I226" s="90">
        <v>2.3899999999953687</v>
      </c>
      <c r="J226" s="88" t="s">
        <v>127</v>
      </c>
      <c r="K226" s="88" t="s">
        <v>131</v>
      </c>
      <c r="L226" s="89">
        <v>6.25E-2</v>
      </c>
      <c r="M226" s="89">
        <v>7.0900000000006833E-2</v>
      </c>
      <c r="N226" s="90">
        <v>133678.33098499998</v>
      </c>
      <c r="O226" s="98">
        <v>98.53</v>
      </c>
      <c r="P226" s="90">
        <v>131.713285799</v>
      </c>
      <c r="Q226" s="91">
        <f t="shared" si="3"/>
        <v>1.7684022880381483E-3</v>
      </c>
      <c r="R226" s="91">
        <f>P226/'סכום נכסי הקרן'!$C$42</f>
        <v>6.6868669387475067E-5</v>
      </c>
    </row>
    <row r="227" spans="2:18">
      <c r="B227" s="86" t="s">
        <v>2866</v>
      </c>
      <c r="C227" s="88" t="s">
        <v>2493</v>
      </c>
      <c r="D227" s="87">
        <v>9524</v>
      </c>
      <c r="E227" s="87"/>
      <c r="F227" s="87" t="s">
        <v>445</v>
      </c>
      <c r="G227" s="97">
        <v>45008</v>
      </c>
      <c r="H227" s="87" t="s">
        <v>129</v>
      </c>
      <c r="I227" s="90">
        <v>2.3999999999953752</v>
      </c>
      <c r="J227" s="88" t="s">
        <v>127</v>
      </c>
      <c r="K227" s="88" t="s">
        <v>131</v>
      </c>
      <c r="L227" s="89">
        <v>6.25E-2</v>
      </c>
      <c r="M227" s="89">
        <v>7.0699999999650792E-2</v>
      </c>
      <c r="N227" s="90">
        <v>43885.075166999995</v>
      </c>
      <c r="O227" s="98">
        <v>98.53</v>
      </c>
      <c r="P227" s="90">
        <v>43.239968892999997</v>
      </c>
      <c r="Q227" s="91">
        <f t="shared" si="3"/>
        <v>5.8054629387782001E-4</v>
      </c>
      <c r="R227" s="91">
        <f>P227/'סכום נכסי הקרן'!$C$42</f>
        <v>2.1952221195385859E-5</v>
      </c>
    </row>
    <row r="228" spans="2:18">
      <c r="B228" s="86" t="s">
        <v>2866</v>
      </c>
      <c r="C228" s="88" t="s">
        <v>2493</v>
      </c>
      <c r="D228" s="87">
        <v>8814</v>
      </c>
      <c r="E228" s="87"/>
      <c r="F228" s="87" t="s">
        <v>445</v>
      </c>
      <c r="G228" s="97">
        <v>44558</v>
      </c>
      <c r="H228" s="87" t="s">
        <v>129</v>
      </c>
      <c r="I228" s="90">
        <v>2.3899999999994734</v>
      </c>
      <c r="J228" s="88" t="s">
        <v>127</v>
      </c>
      <c r="K228" s="88" t="s">
        <v>131</v>
      </c>
      <c r="L228" s="89">
        <v>6.25E-2</v>
      </c>
      <c r="M228" s="89">
        <v>7.090000000004737E-2</v>
      </c>
      <c r="N228" s="90">
        <v>96387.596232999989</v>
      </c>
      <c r="O228" s="98">
        <v>98.53</v>
      </c>
      <c r="P228" s="90">
        <v>94.970717495000002</v>
      </c>
      <c r="Q228" s="91">
        <f t="shared" si="3"/>
        <v>1.2750910669032728E-3</v>
      </c>
      <c r="R228" s="91">
        <f>P228/'סכום נכסי הקרן'!$C$42</f>
        <v>4.8215071631844938E-5</v>
      </c>
    </row>
    <row r="229" spans="2:18">
      <c r="B229" s="86" t="s">
        <v>2866</v>
      </c>
      <c r="C229" s="88" t="s">
        <v>2493</v>
      </c>
      <c r="D229" s="87">
        <v>9003</v>
      </c>
      <c r="E229" s="87"/>
      <c r="F229" s="87" t="s">
        <v>445</v>
      </c>
      <c r="G229" s="97">
        <v>44644</v>
      </c>
      <c r="H229" s="87" t="s">
        <v>129</v>
      </c>
      <c r="I229" s="90">
        <v>2.390000000014362</v>
      </c>
      <c r="J229" s="88" t="s">
        <v>127</v>
      </c>
      <c r="K229" s="88" t="s">
        <v>131</v>
      </c>
      <c r="L229" s="89">
        <v>6.25E-2</v>
      </c>
      <c r="M229" s="89">
        <v>7.0900000000202246E-2</v>
      </c>
      <c r="N229" s="90">
        <v>138508.233932</v>
      </c>
      <c r="O229" s="98">
        <v>98.53</v>
      </c>
      <c r="P229" s="90">
        <v>136.47219003599997</v>
      </c>
      <c r="Q229" s="91">
        <f t="shared" si="3"/>
        <v>1.8322960485666635E-3</v>
      </c>
      <c r="R229" s="91">
        <f>P229/'סכום נכסי הקרן'!$C$42</f>
        <v>6.9284686816090623E-5</v>
      </c>
    </row>
    <row r="230" spans="2:18">
      <c r="B230" s="86" t="s">
        <v>2866</v>
      </c>
      <c r="C230" s="88" t="s">
        <v>2493</v>
      </c>
      <c r="D230" s="87">
        <v>9096</v>
      </c>
      <c r="E230" s="87"/>
      <c r="F230" s="87" t="s">
        <v>445</v>
      </c>
      <c r="G230" s="97">
        <v>44711</v>
      </c>
      <c r="H230" s="87" t="s">
        <v>129</v>
      </c>
      <c r="I230" s="90">
        <v>2.3900000000034747</v>
      </c>
      <c r="J230" s="88" t="s">
        <v>127</v>
      </c>
      <c r="K230" s="88" t="s">
        <v>131</v>
      </c>
      <c r="L230" s="89">
        <v>6.25E-2</v>
      </c>
      <c r="M230" s="89">
        <v>7.0900000000208463E-2</v>
      </c>
      <c r="N230" s="90">
        <v>140223.51040500001</v>
      </c>
      <c r="O230" s="98">
        <v>98.53</v>
      </c>
      <c r="P230" s="90">
        <v>138.16225226799997</v>
      </c>
      <c r="Q230" s="91">
        <f t="shared" si="3"/>
        <v>1.8549870770370681E-3</v>
      </c>
      <c r="R230" s="91">
        <f>P230/'סכום נכסי הקרן'!$C$42</f>
        <v>7.0142703620927819E-5</v>
      </c>
    </row>
    <row r="231" spans="2:18">
      <c r="B231" s="86" t="s">
        <v>2866</v>
      </c>
      <c r="C231" s="88" t="s">
        <v>2493</v>
      </c>
      <c r="D231" s="87">
        <v>9127</v>
      </c>
      <c r="E231" s="87"/>
      <c r="F231" s="87" t="s">
        <v>445</v>
      </c>
      <c r="G231" s="97">
        <v>44738</v>
      </c>
      <c r="H231" s="87" t="s">
        <v>129</v>
      </c>
      <c r="I231" s="90">
        <v>2.3899999999886479</v>
      </c>
      <c r="J231" s="88" t="s">
        <v>127</v>
      </c>
      <c r="K231" s="88" t="s">
        <v>131</v>
      </c>
      <c r="L231" s="89">
        <v>6.25E-2</v>
      </c>
      <c r="M231" s="89">
        <v>7.0899999999689059E-2</v>
      </c>
      <c r="N231" s="90">
        <v>82252.309729999994</v>
      </c>
      <c r="O231" s="98">
        <v>98.53</v>
      </c>
      <c r="P231" s="90">
        <v>81.043216827999998</v>
      </c>
      <c r="Q231" s="91">
        <f t="shared" si="3"/>
        <v>1.0880983584853749E-3</v>
      </c>
      <c r="R231" s="91">
        <f>P231/'סכום נכסי הקרן'!$C$42</f>
        <v>4.1144308558507864E-5</v>
      </c>
    </row>
    <row r="232" spans="2:18">
      <c r="B232" s="86" t="s">
        <v>2867</v>
      </c>
      <c r="C232" s="88" t="s">
        <v>2493</v>
      </c>
      <c r="D232" s="87" t="s">
        <v>2634</v>
      </c>
      <c r="E232" s="87"/>
      <c r="F232" s="87" t="s">
        <v>445</v>
      </c>
      <c r="G232" s="97">
        <v>45016</v>
      </c>
      <c r="H232" s="87" t="s">
        <v>129</v>
      </c>
      <c r="I232" s="90">
        <v>5.5099999999972225</v>
      </c>
      <c r="J232" s="88" t="s">
        <v>281</v>
      </c>
      <c r="K232" s="88" t="s">
        <v>131</v>
      </c>
      <c r="L232" s="89">
        <v>4.5499999999999999E-2</v>
      </c>
      <c r="M232" s="89">
        <v>4.059999999998009E-2</v>
      </c>
      <c r="N232" s="90">
        <v>926192.85491199989</v>
      </c>
      <c r="O232" s="98">
        <v>103.02</v>
      </c>
      <c r="P232" s="90">
        <v>954.16383981499996</v>
      </c>
      <c r="Q232" s="91">
        <f t="shared" si="3"/>
        <v>1.2810746518518041E-2</v>
      </c>
      <c r="R232" s="91">
        <f>P232/'סכום נכסי הקרן'!$C$42</f>
        <v>4.844132917877398E-4</v>
      </c>
    </row>
    <row r="233" spans="2:18">
      <c r="B233" s="86" t="s">
        <v>2868</v>
      </c>
      <c r="C233" s="88" t="s">
        <v>2493</v>
      </c>
      <c r="D233" s="87" t="s">
        <v>2635</v>
      </c>
      <c r="E233" s="87"/>
      <c r="F233" s="87" t="s">
        <v>468</v>
      </c>
      <c r="G233" s="97">
        <v>44294</v>
      </c>
      <c r="H233" s="87" t="s">
        <v>129</v>
      </c>
      <c r="I233" s="90">
        <v>7.4000000000057087</v>
      </c>
      <c r="J233" s="88" t="s">
        <v>495</v>
      </c>
      <c r="K233" s="88" t="s">
        <v>131</v>
      </c>
      <c r="L233" s="89">
        <v>0.03</v>
      </c>
      <c r="M233" s="89">
        <v>6.9700000000048834E-2</v>
      </c>
      <c r="N233" s="90">
        <v>386475.39437400008</v>
      </c>
      <c r="O233" s="98">
        <v>81.599999999999994</v>
      </c>
      <c r="P233" s="90">
        <v>315.363930418</v>
      </c>
      <c r="Q233" s="91">
        <f t="shared" si="3"/>
        <v>4.2341233288109856E-3</v>
      </c>
      <c r="R233" s="91">
        <f>P233/'סכום נכסי הקרן'!$C$42</f>
        <v>1.6010508182171581E-4</v>
      </c>
    </row>
    <row r="234" spans="2:18">
      <c r="B234" s="86" t="s">
        <v>2869</v>
      </c>
      <c r="C234" s="88" t="s">
        <v>2493</v>
      </c>
      <c r="D234" s="87" t="s">
        <v>2636</v>
      </c>
      <c r="E234" s="87"/>
      <c r="F234" s="87" t="s">
        <v>468</v>
      </c>
      <c r="G234" s="97">
        <v>42326</v>
      </c>
      <c r="H234" s="87" t="s">
        <v>129</v>
      </c>
      <c r="I234" s="90">
        <v>5.8099999999589711</v>
      </c>
      <c r="J234" s="88" t="s">
        <v>495</v>
      </c>
      <c r="K234" s="88" t="s">
        <v>131</v>
      </c>
      <c r="L234" s="89">
        <v>7.5499999999999998E-2</v>
      </c>
      <c r="M234" s="89">
        <v>0.11459999999903023</v>
      </c>
      <c r="N234" s="90">
        <v>32492.557125000003</v>
      </c>
      <c r="O234" s="98">
        <v>82.51</v>
      </c>
      <c r="P234" s="90">
        <v>26.809596609999996</v>
      </c>
      <c r="Q234" s="91">
        <f t="shared" si="3"/>
        <v>3.5994965655062054E-4</v>
      </c>
      <c r="R234" s="91">
        <f>P234/'סכום נכסי הקרן'!$C$42</f>
        <v>1.3610791358294951E-5</v>
      </c>
    </row>
    <row r="235" spans="2:18">
      <c r="B235" s="86" t="s">
        <v>2869</v>
      </c>
      <c r="C235" s="88" t="s">
        <v>2493</v>
      </c>
      <c r="D235" s="87" t="s">
        <v>2637</v>
      </c>
      <c r="E235" s="87"/>
      <c r="F235" s="87" t="s">
        <v>468</v>
      </c>
      <c r="G235" s="97">
        <v>42606</v>
      </c>
      <c r="H235" s="87" t="s">
        <v>129</v>
      </c>
      <c r="I235" s="90">
        <v>5.8099999999961804</v>
      </c>
      <c r="J235" s="88" t="s">
        <v>495</v>
      </c>
      <c r="K235" s="88" t="s">
        <v>131</v>
      </c>
      <c r="L235" s="89">
        <v>7.5499999999999998E-2</v>
      </c>
      <c r="M235" s="89">
        <v>0.11489999999995822</v>
      </c>
      <c r="N235" s="90">
        <v>136672.72042699999</v>
      </c>
      <c r="O235" s="98">
        <v>82.4</v>
      </c>
      <c r="P235" s="90">
        <v>112.61826900300002</v>
      </c>
      <c r="Q235" s="91">
        <f t="shared" si="3"/>
        <v>1.5120297346747455E-3</v>
      </c>
      <c r="R235" s="91">
        <f>P235/'סכום נכסי הקרן'!$C$42</f>
        <v>5.7174443346917966E-5</v>
      </c>
    </row>
    <row r="236" spans="2:18">
      <c r="B236" s="86" t="s">
        <v>2869</v>
      </c>
      <c r="C236" s="88" t="s">
        <v>2493</v>
      </c>
      <c r="D236" s="87" t="s">
        <v>2638</v>
      </c>
      <c r="E236" s="87"/>
      <c r="F236" s="87" t="s">
        <v>468</v>
      </c>
      <c r="G236" s="97">
        <v>42648</v>
      </c>
      <c r="H236" s="87" t="s">
        <v>129</v>
      </c>
      <c r="I236" s="90">
        <v>5.8099999999720451</v>
      </c>
      <c r="J236" s="88" t="s">
        <v>495</v>
      </c>
      <c r="K236" s="88" t="s">
        <v>131</v>
      </c>
      <c r="L236" s="89">
        <v>7.5499999999999998E-2</v>
      </c>
      <c r="M236" s="89">
        <v>0.11469999999957148</v>
      </c>
      <c r="N236" s="90">
        <v>125370.66814200001</v>
      </c>
      <c r="O236" s="98">
        <v>82.46</v>
      </c>
      <c r="P236" s="90">
        <v>103.38060136899999</v>
      </c>
      <c r="Q236" s="91">
        <f t="shared" si="3"/>
        <v>1.3880034264629004E-3</v>
      </c>
      <c r="R236" s="91">
        <f>P236/'סכום נכסי הקרן'!$C$42</f>
        <v>5.248463138769026E-5</v>
      </c>
    </row>
    <row r="237" spans="2:18">
      <c r="B237" s="86" t="s">
        <v>2869</v>
      </c>
      <c r="C237" s="88" t="s">
        <v>2493</v>
      </c>
      <c r="D237" s="87" t="s">
        <v>2639</v>
      </c>
      <c r="E237" s="87"/>
      <c r="F237" s="87" t="s">
        <v>468</v>
      </c>
      <c r="G237" s="97">
        <v>42718</v>
      </c>
      <c r="H237" s="87" t="s">
        <v>129</v>
      </c>
      <c r="I237" s="90">
        <v>5.8100000000488778</v>
      </c>
      <c r="J237" s="88" t="s">
        <v>495</v>
      </c>
      <c r="K237" s="88" t="s">
        <v>131</v>
      </c>
      <c r="L237" s="89">
        <v>7.5499999999999998E-2</v>
      </c>
      <c r="M237" s="89">
        <v>0.11470000000126142</v>
      </c>
      <c r="N237" s="90">
        <v>87593.332958999978</v>
      </c>
      <c r="O237" s="98">
        <v>82.45</v>
      </c>
      <c r="P237" s="90">
        <v>72.220668986999996</v>
      </c>
      <c r="Q237" s="91">
        <f t="shared" si="3"/>
        <v>9.6964551074335255E-4</v>
      </c>
      <c r="R237" s="91">
        <f>P237/'סכום נכסי הקרן'!$C$42</f>
        <v>3.6665246092210407E-5</v>
      </c>
    </row>
    <row r="238" spans="2:18">
      <c r="B238" s="86" t="s">
        <v>2869</v>
      </c>
      <c r="C238" s="88" t="s">
        <v>2493</v>
      </c>
      <c r="D238" s="87" t="s">
        <v>2640</v>
      </c>
      <c r="E238" s="87"/>
      <c r="F238" s="87" t="s">
        <v>468</v>
      </c>
      <c r="G238" s="97">
        <v>42900</v>
      </c>
      <c r="H238" s="87" t="s">
        <v>129</v>
      </c>
      <c r="I238" s="90">
        <v>5.7900000000568177</v>
      </c>
      <c r="J238" s="88" t="s">
        <v>495</v>
      </c>
      <c r="K238" s="88" t="s">
        <v>131</v>
      </c>
      <c r="L238" s="89">
        <v>7.5499999999999998E-2</v>
      </c>
      <c r="M238" s="89">
        <v>0.11560000000102835</v>
      </c>
      <c r="N238" s="90">
        <v>103757.630506</v>
      </c>
      <c r="O238" s="98">
        <v>82.1</v>
      </c>
      <c r="P238" s="90">
        <v>85.184976204000009</v>
      </c>
      <c r="Q238" s="91">
        <f t="shared" si="3"/>
        <v>1.1437062397449697E-3</v>
      </c>
      <c r="R238" s="91">
        <f>P238/'סכום נכסי הקרן'!$C$42</f>
        <v>4.3247011689146207E-5</v>
      </c>
    </row>
    <row r="239" spans="2:18">
      <c r="B239" s="86" t="s">
        <v>2869</v>
      </c>
      <c r="C239" s="88" t="s">
        <v>2493</v>
      </c>
      <c r="D239" s="87" t="s">
        <v>2641</v>
      </c>
      <c r="E239" s="87"/>
      <c r="F239" s="87" t="s">
        <v>468</v>
      </c>
      <c r="G239" s="97">
        <v>43075</v>
      </c>
      <c r="H239" s="87" t="s">
        <v>129</v>
      </c>
      <c r="I239" s="90">
        <v>5.78999999999981</v>
      </c>
      <c r="J239" s="88" t="s">
        <v>495</v>
      </c>
      <c r="K239" s="88" t="s">
        <v>131</v>
      </c>
      <c r="L239" s="89">
        <v>7.5499999999999998E-2</v>
      </c>
      <c r="M239" s="89">
        <v>0.1158999999997707</v>
      </c>
      <c r="N239" s="90">
        <v>64382.197508999991</v>
      </c>
      <c r="O239" s="98">
        <v>81.96</v>
      </c>
      <c r="P239" s="90">
        <v>52.767624519000002</v>
      </c>
      <c r="Q239" s="91">
        <f t="shared" si="3"/>
        <v>7.0846602427137955E-4</v>
      </c>
      <c r="R239" s="91">
        <f>P239/'סכום נכסי הקרן'!$C$42</f>
        <v>2.6789255289766856E-5</v>
      </c>
    </row>
    <row r="240" spans="2:18">
      <c r="B240" s="86" t="s">
        <v>2869</v>
      </c>
      <c r="C240" s="88" t="s">
        <v>2493</v>
      </c>
      <c r="D240" s="87" t="s">
        <v>2642</v>
      </c>
      <c r="E240" s="87"/>
      <c r="F240" s="87" t="s">
        <v>468</v>
      </c>
      <c r="G240" s="97">
        <v>43292</v>
      </c>
      <c r="H240" s="87" t="s">
        <v>129</v>
      </c>
      <c r="I240" s="90">
        <v>5.7800000000108502</v>
      </c>
      <c r="J240" s="88" t="s">
        <v>495</v>
      </c>
      <c r="K240" s="88" t="s">
        <v>131</v>
      </c>
      <c r="L240" s="89">
        <v>7.5499999999999998E-2</v>
      </c>
      <c r="M240" s="89">
        <v>0.11600000000015301</v>
      </c>
      <c r="N240" s="90">
        <v>175555.61683799996</v>
      </c>
      <c r="O240" s="98">
        <v>81.900000000000006</v>
      </c>
      <c r="P240" s="90">
        <v>143.77998179799999</v>
      </c>
      <c r="Q240" s="91">
        <f t="shared" si="3"/>
        <v>1.9304115544856971E-3</v>
      </c>
      <c r="R240" s="91">
        <f>P240/'סכום נכסי הקרן'!$C$42</f>
        <v>7.2994732528801885E-5</v>
      </c>
    </row>
    <row r="241" spans="2:18">
      <c r="B241" s="86" t="s">
        <v>2841</v>
      </c>
      <c r="C241" s="88" t="s">
        <v>2493</v>
      </c>
      <c r="D241" s="87" t="s">
        <v>2643</v>
      </c>
      <c r="E241" s="87"/>
      <c r="F241" s="87" t="s">
        <v>468</v>
      </c>
      <c r="G241" s="97">
        <v>44858</v>
      </c>
      <c r="H241" s="87" t="s">
        <v>129</v>
      </c>
      <c r="I241" s="90">
        <v>5.7199999999031554</v>
      </c>
      <c r="J241" s="88" t="s">
        <v>495</v>
      </c>
      <c r="K241" s="88" t="s">
        <v>131</v>
      </c>
      <c r="L241" s="89">
        <v>3.49E-2</v>
      </c>
      <c r="M241" s="89">
        <v>5.5699999999010125E-2</v>
      </c>
      <c r="N241" s="90">
        <v>51407.505634000001</v>
      </c>
      <c r="O241" s="98">
        <v>90.79</v>
      </c>
      <c r="P241" s="90">
        <v>46.672870766000003</v>
      </c>
      <c r="Q241" s="91">
        <f t="shared" si="3"/>
        <v>6.2663694821080715E-4</v>
      </c>
      <c r="R241" s="91">
        <f>P241/'סכום נכסי הקרן'!$C$42</f>
        <v>2.3695049027770131E-5</v>
      </c>
    </row>
    <row r="242" spans="2:18">
      <c r="B242" s="86" t="s">
        <v>2841</v>
      </c>
      <c r="C242" s="88" t="s">
        <v>2493</v>
      </c>
      <c r="D242" s="87" t="s">
        <v>2644</v>
      </c>
      <c r="E242" s="87"/>
      <c r="F242" s="87" t="s">
        <v>468</v>
      </c>
      <c r="G242" s="97">
        <v>44858</v>
      </c>
      <c r="H242" s="87" t="s">
        <v>129</v>
      </c>
      <c r="I242" s="90">
        <v>5.7500000001291154</v>
      </c>
      <c r="J242" s="88" t="s">
        <v>495</v>
      </c>
      <c r="K242" s="88" t="s">
        <v>131</v>
      </c>
      <c r="L242" s="89">
        <v>3.49E-2</v>
      </c>
      <c r="M242" s="89">
        <v>5.560000000127048E-2</v>
      </c>
      <c r="N242" s="90">
        <v>42643.963929000005</v>
      </c>
      <c r="O242" s="98">
        <v>90.81</v>
      </c>
      <c r="P242" s="90">
        <v>38.724980868000003</v>
      </c>
      <c r="Q242" s="91">
        <f t="shared" si="3"/>
        <v>5.1992738891739536E-4</v>
      </c>
      <c r="R242" s="91">
        <f>P242/'סכום נכסי הקרן'!$C$42</f>
        <v>1.9660036016793756E-5</v>
      </c>
    </row>
    <row r="243" spans="2:18">
      <c r="B243" s="86" t="s">
        <v>2841</v>
      </c>
      <c r="C243" s="88" t="s">
        <v>2493</v>
      </c>
      <c r="D243" s="87" t="s">
        <v>2645</v>
      </c>
      <c r="E243" s="87"/>
      <c r="F243" s="87" t="s">
        <v>468</v>
      </c>
      <c r="G243" s="97">
        <v>44858</v>
      </c>
      <c r="H243" s="87" t="s">
        <v>129</v>
      </c>
      <c r="I243" s="90">
        <v>5.620000000006999</v>
      </c>
      <c r="J243" s="88" t="s">
        <v>495</v>
      </c>
      <c r="K243" s="88" t="s">
        <v>131</v>
      </c>
      <c r="L243" s="89">
        <v>3.49E-2</v>
      </c>
      <c r="M243" s="89">
        <v>5.5800000000012354E-2</v>
      </c>
      <c r="N243" s="90">
        <v>53428.188877999994</v>
      </c>
      <c r="O243" s="98">
        <v>90.92</v>
      </c>
      <c r="P243" s="90">
        <v>48.576905642999996</v>
      </c>
      <c r="Q243" s="91">
        <f t="shared" si="3"/>
        <v>6.5220080543724936E-4</v>
      </c>
      <c r="R243" s="91">
        <f>P243/'סכום נכסי הקרן'!$C$42</f>
        <v>2.4661696226038579E-5</v>
      </c>
    </row>
    <row r="244" spans="2:18">
      <c r="B244" s="86" t="s">
        <v>2841</v>
      </c>
      <c r="C244" s="88" t="s">
        <v>2493</v>
      </c>
      <c r="D244" s="87" t="s">
        <v>2646</v>
      </c>
      <c r="E244" s="87"/>
      <c r="F244" s="87" t="s">
        <v>468</v>
      </c>
      <c r="G244" s="97">
        <v>44858</v>
      </c>
      <c r="H244" s="87" t="s">
        <v>129</v>
      </c>
      <c r="I244" s="90">
        <v>5.6499999999991557</v>
      </c>
      <c r="J244" s="88" t="s">
        <v>495</v>
      </c>
      <c r="K244" s="88" t="s">
        <v>131</v>
      </c>
      <c r="L244" s="89">
        <v>3.49E-2</v>
      </c>
      <c r="M244" s="89">
        <v>5.5799999999922315E-2</v>
      </c>
      <c r="N244" s="90">
        <v>65136.076872000005</v>
      </c>
      <c r="O244" s="98">
        <v>90.91</v>
      </c>
      <c r="P244" s="90">
        <v>59.215202937000001</v>
      </c>
      <c r="Q244" s="91">
        <f t="shared" si="3"/>
        <v>7.9503217708983085E-4</v>
      </c>
      <c r="R244" s="91">
        <f>P244/'סכום נכסי הקרן'!$C$42</f>
        <v>3.006258483255118E-5</v>
      </c>
    </row>
    <row r="245" spans="2:18">
      <c r="B245" s="86" t="s">
        <v>2841</v>
      </c>
      <c r="C245" s="88" t="s">
        <v>2493</v>
      </c>
      <c r="D245" s="87" t="s">
        <v>2647</v>
      </c>
      <c r="E245" s="87"/>
      <c r="F245" s="87" t="s">
        <v>468</v>
      </c>
      <c r="G245" s="97">
        <v>44858</v>
      </c>
      <c r="H245" s="87" t="s">
        <v>129</v>
      </c>
      <c r="I245" s="90">
        <v>5.8700000000696217</v>
      </c>
      <c r="J245" s="88" t="s">
        <v>495</v>
      </c>
      <c r="K245" s="88" t="s">
        <v>131</v>
      </c>
      <c r="L245" s="89">
        <v>3.49E-2</v>
      </c>
      <c r="M245" s="89">
        <v>5.5500000000374E-2</v>
      </c>
      <c r="N245" s="90">
        <v>38336.744044999999</v>
      </c>
      <c r="O245" s="98">
        <v>90.67</v>
      </c>
      <c r="P245" s="90">
        <v>34.759923133999997</v>
      </c>
      <c r="Q245" s="91">
        <f t="shared" si="3"/>
        <v>4.6669193034938654E-4</v>
      </c>
      <c r="R245" s="91">
        <f>P245/'סכום נכסי הקרן'!$C$42</f>
        <v>1.764704140422514E-5</v>
      </c>
    </row>
    <row r="246" spans="2:18">
      <c r="B246" s="86" t="s">
        <v>2870</v>
      </c>
      <c r="C246" s="88" t="s">
        <v>2482</v>
      </c>
      <c r="D246" s="87" t="s">
        <v>2648</v>
      </c>
      <c r="E246" s="87"/>
      <c r="F246" s="87" t="s">
        <v>468</v>
      </c>
      <c r="G246" s="97">
        <v>42372</v>
      </c>
      <c r="H246" s="87" t="s">
        <v>129</v>
      </c>
      <c r="I246" s="90">
        <v>9.810000000012522</v>
      </c>
      <c r="J246" s="88" t="s">
        <v>127</v>
      </c>
      <c r="K246" s="88" t="s">
        <v>131</v>
      </c>
      <c r="L246" s="89">
        <v>6.7000000000000004E-2</v>
      </c>
      <c r="M246" s="89">
        <v>3.4000000000038666E-2</v>
      </c>
      <c r="N246" s="90">
        <v>489590.64603900001</v>
      </c>
      <c r="O246" s="98">
        <v>147.91999999999999</v>
      </c>
      <c r="P246" s="90">
        <v>724.20248435300005</v>
      </c>
      <c r="Q246" s="91">
        <f t="shared" si="3"/>
        <v>9.7232509428633491E-3</v>
      </c>
      <c r="R246" s="91">
        <f>P246/'סכום נכסי הקרן'!$C$42</f>
        <v>3.6766569296349993E-4</v>
      </c>
    </row>
    <row r="247" spans="2:18">
      <c r="B247" s="86" t="s">
        <v>2871</v>
      </c>
      <c r="C247" s="88" t="s">
        <v>2493</v>
      </c>
      <c r="D247" s="87" t="s">
        <v>2649</v>
      </c>
      <c r="E247" s="87"/>
      <c r="F247" s="87" t="s">
        <v>2650</v>
      </c>
      <c r="G247" s="97">
        <v>41816</v>
      </c>
      <c r="H247" s="87" t="s">
        <v>129</v>
      </c>
      <c r="I247" s="90">
        <v>5.6400000000031696</v>
      </c>
      <c r="J247" s="88" t="s">
        <v>495</v>
      </c>
      <c r="K247" s="88" t="s">
        <v>131</v>
      </c>
      <c r="L247" s="89">
        <v>4.4999999999999998E-2</v>
      </c>
      <c r="M247" s="89">
        <v>9.8100000000047538E-2</v>
      </c>
      <c r="N247" s="90">
        <v>155459.995345</v>
      </c>
      <c r="O247" s="98">
        <v>81.180000000000007</v>
      </c>
      <c r="P247" s="90">
        <v>126.20242834000001</v>
      </c>
      <c r="Q247" s="91">
        <f t="shared" si="3"/>
        <v>1.6944126910097999E-3</v>
      </c>
      <c r="R247" s="91">
        <f>P247/'סכום נכסי הקרן'!$C$42</f>
        <v>6.4070897672708778E-5</v>
      </c>
    </row>
    <row r="248" spans="2:18">
      <c r="B248" s="86" t="s">
        <v>2871</v>
      </c>
      <c r="C248" s="88" t="s">
        <v>2493</v>
      </c>
      <c r="D248" s="87" t="s">
        <v>2651</v>
      </c>
      <c r="E248" s="87"/>
      <c r="F248" s="87" t="s">
        <v>2650</v>
      </c>
      <c r="G248" s="97">
        <v>42625</v>
      </c>
      <c r="H248" s="87" t="s">
        <v>129</v>
      </c>
      <c r="I248" s="90">
        <v>5.6399999999456405</v>
      </c>
      <c r="J248" s="88" t="s">
        <v>495</v>
      </c>
      <c r="K248" s="88" t="s">
        <v>131</v>
      </c>
      <c r="L248" s="89">
        <v>4.4999999999999998E-2</v>
      </c>
      <c r="M248" s="89">
        <v>9.8099999999241211E-2</v>
      </c>
      <c r="N248" s="90">
        <v>43289.169614999999</v>
      </c>
      <c r="O248" s="98">
        <v>81.59</v>
      </c>
      <c r="P248" s="90">
        <v>35.319636828</v>
      </c>
      <c r="Q248" s="91">
        <f t="shared" si="3"/>
        <v>4.7420673017471596E-4</v>
      </c>
      <c r="R248" s="91">
        <f>P248/'סכום נכסי הקרן'!$C$42</f>
        <v>1.7931198843079441E-5</v>
      </c>
    </row>
    <row r="249" spans="2:18">
      <c r="B249" s="86" t="s">
        <v>2871</v>
      </c>
      <c r="C249" s="88" t="s">
        <v>2493</v>
      </c>
      <c r="D249" s="87" t="s">
        <v>2652</v>
      </c>
      <c r="E249" s="87"/>
      <c r="F249" s="87" t="s">
        <v>2650</v>
      </c>
      <c r="G249" s="97">
        <v>42716</v>
      </c>
      <c r="H249" s="87" t="s">
        <v>129</v>
      </c>
      <c r="I249" s="90">
        <v>5.6400000000119528</v>
      </c>
      <c r="J249" s="88" t="s">
        <v>495</v>
      </c>
      <c r="K249" s="88" t="s">
        <v>131</v>
      </c>
      <c r="L249" s="89">
        <v>4.4999999999999998E-2</v>
      </c>
      <c r="M249" s="89">
        <v>9.8100000000478096E-2</v>
      </c>
      <c r="N249" s="90">
        <v>32750.800138999995</v>
      </c>
      <c r="O249" s="98">
        <v>81.75</v>
      </c>
      <c r="P249" s="90">
        <v>26.773779611999998</v>
      </c>
      <c r="Q249" s="91">
        <f t="shared" si="3"/>
        <v>3.5946877217491287E-4</v>
      </c>
      <c r="R249" s="91">
        <f>P249/'סכום נכסי הקרן'!$C$42</f>
        <v>1.359260765736315E-5</v>
      </c>
    </row>
    <row r="250" spans="2:18">
      <c r="B250" s="86" t="s">
        <v>2871</v>
      </c>
      <c r="C250" s="88" t="s">
        <v>2493</v>
      </c>
      <c r="D250" s="87" t="s">
        <v>2653</v>
      </c>
      <c r="E250" s="87"/>
      <c r="F250" s="87" t="s">
        <v>2650</v>
      </c>
      <c r="G250" s="97">
        <v>42803</v>
      </c>
      <c r="H250" s="87" t="s">
        <v>129</v>
      </c>
      <c r="I250" s="90">
        <v>5.639999999990037</v>
      </c>
      <c r="J250" s="88" t="s">
        <v>495</v>
      </c>
      <c r="K250" s="88" t="s">
        <v>131</v>
      </c>
      <c r="L250" s="89">
        <v>4.4999999999999998E-2</v>
      </c>
      <c r="M250" s="89">
        <v>9.799999999980305E-2</v>
      </c>
      <c r="N250" s="90">
        <v>209891.70817000003</v>
      </c>
      <c r="O250" s="98">
        <v>82.25</v>
      </c>
      <c r="P250" s="90">
        <v>172.63593754800002</v>
      </c>
      <c r="Q250" s="91">
        <f t="shared" si="3"/>
        <v>2.3178359351187935E-3</v>
      </c>
      <c r="R250" s="91">
        <f>P250/'סכום נכסי הקרן'!$C$42</f>
        <v>8.7644426773397305E-5</v>
      </c>
    </row>
    <row r="251" spans="2:18">
      <c r="B251" s="86" t="s">
        <v>2871</v>
      </c>
      <c r="C251" s="88" t="s">
        <v>2493</v>
      </c>
      <c r="D251" s="87" t="s">
        <v>2654</v>
      </c>
      <c r="E251" s="87"/>
      <c r="F251" s="87" t="s">
        <v>2650</v>
      </c>
      <c r="G251" s="97">
        <v>42898</v>
      </c>
      <c r="H251" s="87" t="s">
        <v>129</v>
      </c>
      <c r="I251" s="90">
        <v>5.6400000001077188</v>
      </c>
      <c r="J251" s="88" t="s">
        <v>495</v>
      </c>
      <c r="K251" s="88" t="s">
        <v>131</v>
      </c>
      <c r="L251" s="89">
        <v>4.4999999999999998E-2</v>
      </c>
      <c r="M251" s="89">
        <v>9.8100000001213383E-2</v>
      </c>
      <c r="N251" s="90">
        <v>39475.251701000001</v>
      </c>
      <c r="O251" s="98">
        <v>81.84</v>
      </c>
      <c r="P251" s="90">
        <v>32.306548468000003</v>
      </c>
      <c r="Q251" s="91">
        <f t="shared" si="3"/>
        <v>4.3375255489875789E-4</v>
      </c>
      <c r="R251" s="91">
        <f>P251/'סכום נכסי הקרן'!$C$42</f>
        <v>1.6401503428088748E-5</v>
      </c>
    </row>
    <row r="252" spans="2:18">
      <c r="B252" s="86" t="s">
        <v>2871</v>
      </c>
      <c r="C252" s="88" t="s">
        <v>2493</v>
      </c>
      <c r="D252" s="87" t="s">
        <v>2655</v>
      </c>
      <c r="E252" s="87"/>
      <c r="F252" s="87" t="s">
        <v>2650</v>
      </c>
      <c r="G252" s="97">
        <v>42989</v>
      </c>
      <c r="H252" s="87" t="s">
        <v>129</v>
      </c>
      <c r="I252" s="90">
        <v>5.6299999999840962</v>
      </c>
      <c r="J252" s="88" t="s">
        <v>495</v>
      </c>
      <c r="K252" s="88" t="s">
        <v>131</v>
      </c>
      <c r="L252" s="89">
        <v>4.4999999999999998E-2</v>
      </c>
      <c r="M252" s="89">
        <v>9.8099999999620754E-2</v>
      </c>
      <c r="N252" s="90">
        <v>49743.786463999997</v>
      </c>
      <c r="O252" s="98">
        <v>82.16</v>
      </c>
      <c r="P252" s="90">
        <v>40.869495855000004</v>
      </c>
      <c r="Q252" s="91">
        <f t="shared" si="3"/>
        <v>5.4871996809221157E-4</v>
      </c>
      <c r="R252" s="91">
        <f>P252/'סכום נכסי הקרן'!$C$42</f>
        <v>2.0748771012601425E-5</v>
      </c>
    </row>
    <row r="253" spans="2:18">
      <c r="B253" s="86" t="s">
        <v>2871</v>
      </c>
      <c r="C253" s="88" t="s">
        <v>2493</v>
      </c>
      <c r="D253" s="87" t="s">
        <v>2656</v>
      </c>
      <c r="E253" s="87"/>
      <c r="F253" s="87" t="s">
        <v>2650</v>
      </c>
      <c r="G253" s="97">
        <v>43080</v>
      </c>
      <c r="H253" s="87" t="s">
        <v>129</v>
      </c>
      <c r="I253" s="90">
        <v>5.6300000000278327</v>
      </c>
      <c r="J253" s="88" t="s">
        <v>495</v>
      </c>
      <c r="K253" s="88" t="s">
        <v>131</v>
      </c>
      <c r="L253" s="89">
        <v>4.4999999999999998E-2</v>
      </c>
      <c r="M253" s="89">
        <v>9.810000000115307E-2</v>
      </c>
      <c r="N253" s="90">
        <v>15412.344279000001</v>
      </c>
      <c r="O253" s="98">
        <v>81.59</v>
      </c>
      <c r="P253" s="90">
        <v>12.574932055000001</v>
      </c>
      <c r="Q253" s="91">
        <f t="shared" si="3"/>
        <v>1.688329198006773E-4</v>
      </c>
      <c r="R253" s="91">
        <f>P253/'סכום נכסי הקרן'!$C$42</f>
        <v>6.3840862298353027E-6</v>
      </c>
    </row>
    <row r="254" spans="2:18">
      <c r="B254" s="86" t="s">
        <v>2871</v>
      </c>
      <c r="C254" s="88" t="s">
        <v>2493</v>
      </c>
      <c r="D254" s="87" t="s">
        <v>2657</v>
      </c>
      <c r="E254" s="87"/>
      <c r="F254" s="87" t="s">
        <v>2650</v>
      </c>
      <c r="G254" s="97">
        <v>43171</v>
      </c>
      <c r="H254" s="87" t="s">
        <v>129</v>
      </c>
      <c r="I254" s="90">
        <v>5.5500000001796765</v>
      </c>
      <c r="J254" s="88" t="s">
        <v>495</v>
      </c>
      <c r="K254" s="88" t="s">
        <v>131</v>
      </c>
      <c r="L254" s="89">
        <v>4.4999999999999998E-2</v>
      </c>
      <c r="M254" s="89">
        <v>9.91000000035301E-2</v>
      </c>
      <c r="N254" s="90">
        <v>11515.877340000001</v>
      </c>
      <c r="O254" s="98">
        <v>82.16</v>
      </c>
      <c r="P254" s="90">
        <v>9.4614449260000004</v>
      </c>
      <c r="Q254" s="91">
        <f t="shared" si="3"/>
        <v>1.2703077562591913E-4</v>
      </c>
      <c r="R254" s="91">
        <f>P254/'סכום נכסי הקרן'!$C$42</f>
        <v>4.8034200107192301E-6</v>
      </c>
    </row>
    <row r="255" spans="2:18">
      <c r="B255" s="86" t="s">
        <v>2871</v>
      </c>
      <c r="C255" s="88" t="s">
        <v>2493</v>
      </c>
      <c r="D255" s="87" t="s">
        <v>2658</v>
      </c>
      <c r="E255" s="87"/>
      <c r="F255" s="87" t="s">
        <v>2650</v>
      </c>
      <c r="G255" s="97">
        <v>43341</v>
      </c>
      <c r="H255" s="87" t="s">
        <v>129</v>
      </c>
      <c r="I255" s="90">
        <v>5.6799999999831474</v>
      </c>
      <c r="J255" s="88" t="s">
        <v>495</v>
      </c>
      <c r="K255" s="88" t="s">
        <v>131</v>
      </c>
      <c r="L255" s="89">
        <v>4.4999999999999998E-2</v>
      </c>
      <c r="M255" s="89">
        <v>9.5399999999705082E-2</v>
      </c>
      <c r="N255" s="90">
        <v>28890.547421999996</v>
      </c>
      <c r="O255" s="98">
        <v>82.16</v>
      </c>
      <c r="P255" s="90">
        <v>23.736474455</v>
      </c>
      <c r="Q255" s="91">
        <f t="shared" si="3"/>
        <v>3.1868945855801999E-4</v>
      </c>
      <c r="R255" s="91">
        <f>P255/'סכום נכסי הקרן'!$C$42</f>
        <v>1.2050617772741747E-5</v>
      </c>
    </row>
    <row r="256" spans="2:18">
      <c r="B256" s="86" t="s">
        <v>2871</v>
      </c>
      <c r="C256" s="88" t="s">
        <v>2493</v>
      </c>
      <c r="D256" s="87" t="s">
        <v>2659</v>
      </c>
      <c r="E256" s="87"/>
      <c r="F256" s="87" t="s">
        <v>2650</v>
      </c>
      <c r="G256" s="97">
        <v>43990</v>
      </c>
      <c r="H256" s="87" t="s">
        <v>129</v>
      </c>
      <c r="I256" s="90">
        <v>5.6499999999669113</v>
      </c>
      <c r="J256" s="88" t="s">
        <v>495</v>
      </c>
      <c r="K256" s="88" t="s">
        <v>131</v>
      </c>
      <c r="L256" s="89">
        <v>4.4999999999999998E-2</v>
      </c>
      <c r="M256" s="89">
        <v>9.7599999999536766E-2</v>
      </c>
      <c r="N256" s="90">
        <v>29797.348489</v>
      </c>
      <c r="O256" s="98">
        <v>81.14</v>
      </c>
      <c r="P256" s="90">
        <v>24.177568812000001</v>
      </c>
      <c r="Q256" s="91">
        <f t="shared" si="3"/>
        <v>3.2461165741159563E-4</v>
      </c>
      <c r="R256" s="91">
        <f>P256/'סכום נכסי הקרן'!$C$42</f>
        <v>1.2274554124704943E-5</v>
      </c>
    </row>
    <row r="257" spans="2:18">
      <c r="B257" s="86" t="s">
        <v>2871</v>
      </c>
      <c r="C257" s="88" t="s">
        <v>2493</v>
      </c>
      <c r="D257" s="87" t="s">
        <v>2660</v>
      </c>
      <c r="E257" s="87"/>
      <c r="F257" s="87" t="s">
        <v>2650</v>
      </c>
      <c r="G257" s="97">
        <v>41893</v>
      </c>
      <c r="H257" s="87" t="s">
        <v>129</v>
      </c>
      <c r="I257" s="90">
        <v>5.6299999998864649</v>
      </c>
      <c r="J257" s="88" t="s">
        <v>495</v>
      </c>
      <c r="K257" s="88" t="s">
        <v>131</v>
      </c>
      <c r="L257" s="89">
        <v>4.4999999999999998E-2</v>
      </c>
      <c r="M257" s="89">
        <v>9.8099999998134776E-2</v>
      </c>
      <c r="N257" s="90">
        <v>30499.684291000001</v>
      </c>
      <c r="O257" s="98">
        <v>80.86</v>
      </c>
      <c r="P257" s="90">
        <v>24.66204716</v>
      </c>
      <c r="Q257" s="91">
        <f t="shared" si="3"/>
        <v>3.3111633622141275E-4</v>
      </c>
      <c r="R257" s="91">
        <f>P257/'סכום נכסי הקרן'!$C$42</f>
        <v>1.2520515815519038E-5</v>
      </c>
    </row>
    <row r="258" spans="2:18">
      <c r="B258" s="86" t="s">
        <v>2871</v>
      </c>
      <c r="C258" s="88" t="s">
        <v>2493</v>
      </c>
      <c r="D258" s="87" t="s">
        <v>2661</v>
      </c>
      <c r="E258" s="87"/>
      <c r="F258" s="87" t="s">
        <v>2650</v>
      </c>
      <c r="G258" s="97">
        <v>42151</v>
      </c>
      <c r="H258" s="87" t="s">
        <v>129</v>
      </c>
      <c r="I258" s="90">
        <v>5.6399999999636057</v>
      </c>
      <c r="J258" s="88" t="s">
        <v>495</v>
      </c>
      <c r="K258" s="88" t="s">
        <v>131</v>
      </c>
      <c r="L258" s="89">
        <v>4.4999999999999998E-2</v>
      </c>
      <c r="M258" s="89">
        <v>9.80999999994486E-2</v>
      </c>
      <c r="N258" s="90">
        <v>111695.03998</v>
      </c>
      <c r="O258" s="98">
        <v>81.67</v>
      </c>
      <c r="P258" s="90">
        <v>91.221338762999991</v>
      </c>
      <c r="Q258" s="91">
        <f t="shared" si="3"/>
        <v>1.2247513468957659E-3</v>
      </c>
      <c r="R258" s="91">
        <f>P258/'סכום נכסי הקרן'!$C$42</f>
        <v>4.6311573702098182E-5</v>
      </c>
    </row>
    <row r="259" spans="2:18">
      <c r="B259" s="86" t="s">
        <v>2871</v>
      </c>
      <c r="C259" s="88" t="s">
        <v>2493</v>
      </c>
      <c r="D259" s="87" t="s">
        <v>2662</v>
      </c>
      <c r="E259" s="87"/>
      <c r="F259" s="87" t="s">
        <v>2650</v>
      </c>
      <c r="G259" s="97">
        <v>42166</v>
      </c>
      <c r="H259" s="87" t="s">
        <v>129</v>
      </c>
      <c r="I259" s="90">
        <v>5.6399999999878832</v>
      </c>
      <c r="J259" s="88" t="s">
        <v>495</v>
      </c>
      <c r="K259" s="88" t="s">
        <v>131</v>
      </c>
      <c r="L259" s="89">
        <v>4.4999999999999998E-2</v>
      </c>
      <c r="M259" s="89">
        <v>9.8099999999835721E-2</v>
      </c>
      <c r="N259" s="90">
        <v>105092.75542</v>
      </c>
      <c r="O259" s="98">
        <v>81.67</v>
      </c>
      <c r="P259" s="90">
        <v>85.829253061000003</v>
      </c>
      <c r="Q259" s="91">
        <f t="shared" si="3"/>
        <v>1.1523563972529033E-3</v>
      </c>
      <c r="R259" s="91">
        <f>P259/'סכום נכסי הקרן'!$C$42</f>
        <v>4.3574100455350696E-5</v>
      </c>
    </row>
    <row r="260" spans="2:18">
      <c r="B260" s="86" t="s">
        <v>2871</v>
      </c>
      <c r="C260" s="88" t="s">
        <v>2493</v>
      </c>
      <c r="D260" s="87" t="s">
        <v>2663</v>
      </c>
      <c r="E260" s="87"/>
      <c r="F260" s="87" t="s">
        <v>2650</v>
      </c>
      <c r="G260" s="97">
        <v>42257</v>
      </c>
      <c r="H260" s="87" t="s">
        <v>129</v>
      </c>
      <c r="I260" s="90">
        <v>5.6400000000379764</v>
      </c>
      <c r="J260" s="88" t="s">
        <v>495</v>
      </c>
      <c r="K260" s="88" t="s">
        <v>131</v>
      </c>
      <c r="L260" s="89">
        <v>4.4999999999999998E-2</v>
      </c>
      <c r="M260" s="89">
        <v>9.8100000000580681E-2</v>
      </c>
      <c r="N260" s="90">
        <v>55846.759376000002</v>
      </c>
      <c r="O260" s="98">
        <v>81.099999999999994</v>
      </c>
      <c r="P260" s="90">
        <v>45.291722976999999</v>
      </c>
      <c r="Q260" s="91">
        <f t="shared" si="3"/>
        <v>6.0809345128587519E-4</v>
      </c>
      <c r="R260" s="91">
        <f>P260/'סכום נכסי הקרן'!$C$42</f>
        <v>2.2993863006043959E-5</v>
      </c>
    </row>
    <row r="261" spans="2:18">
      <c r="B261" s="86" t="s">
        <v>2871</v>
      </c>
      <c r="C261" s="88" t="s">
        <v>2493</v>
      </c>
      <c r="D261" s="87" t="s">
        <v>2664</v>
      </c>
      <c r="E261" s="87"/>
      <c r="F261" s="87" t="s">
        <v>2650</v>
      </c>
      <c r="G261" s="97">
        <v>42348</v>
      </c>
      <c r="H261" s="87" t="s">
        <v>129</v>
      </c>
      <c r="I261" s="90">
        <v>5.639999999961943</v>
      </c>
      <c r="J261" s="88" t="s">
        <v>495</v>
      </c>
      <c r="K261" s="88" t="s">
        <v>131</v>
      </c>
      <c r="L261" s="89">
        <v>4.4999999999999998E-2</v>
      </c>
      <c r="M261" s="89">
        <v>9.8099999999429144E-2</v>
      </c>
      <c r="N261" s="90">
        <v>96709.135486999992</v>
      </c>
      <c r="O261" s="98">
        <v>81.510000000000005</v>
      </c>
      <c r="P261" s="90">
        <v>78.827622449999993</v>
      </c>
      <c r="Q261" s="91">
        <f t="shared" si="3"/>
        <v>1.0583514567688785E-3</v>
      </c>
      <c r="R261" s="91">
        <f>P261/'סכום נכסי הקרן'!$C$42</f>
        <v>4.0019487724675504E-5</v>
      </c>
    </row>
    <row r="262" spans="2:18">
      <c r="B262" s="86" t="s">
        <v>2871</v>
      </c>
      <c r="C262" s="88" t="s">
        <v>2493</v>
      </c>
      <c r="D262" s="87" t="s">
        <v>2665</v>
      </c>
      <c r="E262" s="87"/>
      <c r="F262" s="87" t="s">
        <v>2650</v>
      </c>
      <c r="G262" s="97">
        <v>42439</v>
      </c>
      <c r="H262" s="87" t="s">
        <v>129</v>
      </c>
      <c r="I262" s="90">
        <v>5.6299999999637285</v>
      </c>
      <c r="J262" s="88" t="s">
        <v>495</v>
      </c>
      <c r="K262" s="88" t="s">
        <v>131</v>
      </c>
      <c r="L262" s="89">
        <v>4.4999999999999998E-2</v>
      </c>
      <c r="M262" s="89">
        <v>9.8099999999322146E-2</v>
      </c>
      <c r="N262" s="90">
        <v>114860.02197099998</v>
      </c>
      <c r="O262" s="98">
        <v>82.33</v>
      </c>
      <c r="P262" s="90">
        <v>94.564254161000008</v>
      </c>
      <c r="Q262" s="91">
        <f t="shared" si="3"/>
        <v>1.2696338293475555E-3</v>
      </c>
      <c r="R262" s="91">
        <f>P262/'סכום נכסי הקרן'!$C$42</f>
        <v>4.8008716880807495E-5</v>
      </c>
    </row>
    <row r="263" spans="2:18">
      <c r="B263" s="86" t="s">
        <v>2871</v>
      </c>
      <c r="C263" s="88" t="s">
        <v>2493</v>
      </c>
      <c r="D263" s="87" t="s">
        <v>2666</v>
      </c>
      <c r="E263" s="87"/>
      <c r="F263" s="87" t="s">
        <v>2650</v>
      </c>
      <c r="G263" s="97">
        <v>42549</v>
      </c>
      <c r="H263" s="87" t="s">
        <v>129</v>
      </c>
      <c r="I263" s="90">
        <v>5.640000000030728</v>
      </c>
      <c r="J263" s="88" t="s">
        <v>495</v>
      </c>
      <c r="K263" s="88" t="s">
        <v>131</v>
      </c>
      <c r="L263" s="89">
        <v>4.4999999999999998E-2</v>
      </c>
      <c r="M263" s="89">
        <v>9.8000000000421791E-2</v>
      </c>
      <c r="N263" s="90">
        <v>80791.198869999993</v>
      </c>
      <c r="O263" s="98">
        <v>82.17</v>
      </c>
      <c r="P263" s="90">
        <v>66.386129663999995</v>
      </c>
      <c r="Q263" s="91">
        <f t="shared" si="3"/>
        <v>8.9131011256501566E-4</v>
      </c>
      <c r="R263" s="91">
        <f>P263/'סכום נכסי הקרן'!$C$42</f>
        <v>3.3703146417517819E-5</v>
      </c>
    </row>
    <row r="264" spans="2:18">
      <c r="B264" s="86" t="s">
        <v>2871</v>
      </c>
      <c r="C264" s="88" t="s">
        <v>2493</v>
      </c>
      <c r="D264" s="87" t="s">
        <v>2667</v>
      </c>
      <c r="E264" s="87"/>
      <c r="F264" s="87" t="s">
        <v>2650</v>
      </c>
      <c r="G264" s="97">
        <v>42604</v>
      </c>
      <c r="H264" s="87" t="s">
        <v>129</v>
      </c>
      <c r="I264" s="90">
        <v>5.63999999999072</v>
      </c>
      <c r="J264" s="88" t="s">
        <v>495</v>
      </c>
      <c r="K264" s="88" t="s">
        <v>131</v>
      </c>
      <c r="L264" s="89">
        <v>4.4999999999999998E-2</v>
      </c>
      <c r="M264" s="89">
        <v>9.8099999999976817E-2</v>
      </c>
      <c r="N264" s="90">
        <v>105648.554787</v>
      </c>
      <c r="O264" s="98">
        <v>81.59</v>
      </c>
      <c r="P264" s="90">
        <v>86.198663819999993</v>
      </c>
      <c r="Q264" s="91">
        <f t="shared" si="3"/>
        <v>1.1573161613911878E-3</v>
      </c>
      <c r="R264" s="91">
        <f>P264/'סכום נכסי הקרן'!$C$42</f>
        <v>4.3761644223330508E-5</v>
      </c>
    </row>
    <row r="265" spans="2:18">
      <c r="B265" s="86" t="s">
        <v>2872</v>
      </c>
      <c r="C265" s="88" t="s">
        <v>2493</v>
      </c>
      <c r="D265" s="87" t="s">
        <v>2668</v>
      </c>
      <c r="E265" s="129"/>
      <c r="F265" s="87" t="s">
        <v>483</v>
      </c>
      <c r="G265" s="97">
        <v>44871</v>
      </c>
      <c r="H265" s="87"/>
      <c r="I265" s="90">
        <v>5.4399999999946456</v>
      </c>
      <c r="J265" s="88" t="s">
        <v>271</v>
      </c>
      <c r="K265" s="88" t="s">
        <v>131</v>
      </c>
      <c r="L265" s="89">
        <v>0.05</v>
      </c>
      <c r="M265" s="89">
        <v>8.7099999999914038E-2</v>
      </c>
      <c r="N265" s="90">
        <v>622548.18142900011</v>
      </c>
      <c r="O265" s="98">
        <v>85.21</v>
      </c>
      <c r="P265" s="90">
        <v>530.47331093599996</v>
      </c>
      <c r="Q265" s="91">
        <f t="shared" ref="Q265:Q310" si="4">IFERROR(P265/$P$10,0)</f>
        <v>7.1222140660431128E-3</v>
      </c>
      <c r="R265" s="91">
        <f>P265/'סכום נכסי הקרן'!$C$42</f>
        <v>2.6931257718367511E-4</v>
      </c>
    </row>
    <row r="266" spans="2:18">
      <c r="B266" s="86" t="s">
        <v>2872</v>
      </c>
      <c r="C266" s="88" t="s">
        <v>2493</v>
      </c>
      <c r="D266" s="87" t="s">
        <v>2669</v>
      </c>
      <c r="E266" s="129"/>
      <c r="F266" s="87" t="s">
        <v>483</v>
      </c>
      <c r="G266" s="97">
        <v>44969</v>
      </c>
      <c r="H266" s="87"/>
      <c r="I266" s="90">
        <v>5.4399999999943329</v>
      </c>
      <c r="J266" s="88" t="s">
        <v>271</v>
      </c>
      <c r="K266" s="88" t="s">
        <v>131</v>
      </c>
      <c r="L266" s="89">
        <v>0.05</v>
      </c>
      <c r="M266" s="89">
        <v>8.1799999999920756E-2</v>
      </c>
      <c r="N266" s="90">
        <v>440431.84354600008</v>
      </c>
      <c r="O266" s="98">
        <v>86.53</v>
      </c>
      <c r="P266" s="90">
        <v>381.10567303900001</v>
      </c>
      <c r="Q266" s="91">
        <f t="shared" si="4"/>
        <v>5.1167818044943409E-3</v>
      </c>
      <c r="R266" s="91">
        <f>P266/'סכום נכסי הקרן'!$C$42</f>
        <v>1.9348108353340877E-4</v>
      </c>
    </row>
    <row r="267" spans="2:18">
      <c r="B267" s="86" t="s">
        <v>2873</v>
      </c>
      <c r="C267" s="88" t="s">
        <v>2493</v>
      </c>
      <c r="D267" s="87" t="s">
        <v>2670</v>
      </c>
      <c r="E267" s="87"/>
      <c r="F267" s="87" t="s">
        <v>483</v>
      </c>
      <c r="G267" s="97">
        <v>41534</v>
      </c>
      <c r="H267" s="87"/>
      <c r="I267" s="90">
        <v>5.6299999999996242</v>
      </c>
      <c r="J267" s="88" t="s">
        <v>425</v>
      </c>
      <c r="K267" s="88" t="s">
        <v>131</v>
      </c>
      <c r="L267" s="89">
        <v>3.9842000000000002E-2</v>
      </c>
      <c r="M267" s="89">
        <v>3.5799999999996418E-2</v>
      </c>
      <c r="N267" s="90">
        <v>2434613.289818</v>
      </c>
      <c r="O267" s="98">
        <v>112.47</v>
      </c>
      <c r="P267" s="90">
        <v>2738.2097121810002</v>
      </c>
      <c r="Q267" s="91">
        <f t="shared" si="4"/>
        <v>3.6763613410560919E-2</v>
      </c>
      <c r="R267" s="91">
        <f>P267/'סכום נכסי הקרן'!$C$42</f>
        <v>1.3901440454292782E-3</v>
      </c>
    </row>
    <row r="268" spans="2:18">
      <c r="B268" s="92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90"/>
      <c r="O268" s="98"/>
      <c r="P268" s="87"/>
      <c r="Q268" s="91"/>
      <c r="R268" s="87"/>
    </row>
    <row r="269" spans="2:18">
      <c r="B269" s="79" t="s">
        <v>37</v>
      </c>
      <c r="C269" s="81"/>
      <c r="D269" s="80"/>
      <c r="E269" s="80"/>
      <c r="F269" s="80"/>
      <c r="G269" s="99"/>
      <c r="H269" s="80"/>
      <c r="I269" s="83">
        <v>2.2962287843723281</v>
      </c>
      <c r="J269" s="81"/>
      <c r="K269" s="81"/>
      <c r="L269" s="82"/>
      <c r="M269" s="82">
        <v>7.0249986079046603E-2</v>
      </c>
      <c r="N269" s="83"/>
      <c r="O269" s="100"/>
      <c r="P269" s="83">
        <v>4168.9944275089993</v>
      </c>
      <c r="Q269" s="84">
        <f t="shared" si="4"/>
        <v>5.5973543137295093E-2</v>
      </c>
      <c r="R269" s="84">
        <f>P269/'סכום נכסי הקרן'!$C$42</f>
        <v>2.116529918452932E-3</v>
      </c>
    </row>
    <row r="270" spans="2:18">
      <c r="B270" s="85" t="s">
        <v>35</v>
      </c>
      <c r="C270" s="81"/>
      <c r="D270" s="80"/>
      <c r="E270" s="80"/>
      <c r="F270" s="80"/>
      <c r="G270" s="99"/>
      <c r="H270" s="80"/>
      <c r="I270" s="83">
        <v>2.2962287843723281</v>
      </c>
      <c r="J270" s="81"/>
      <c r="K270" s="81"/>
      <c r="L270" s="82"/>
      <c r="M270" s="82">
        <v>7.0249986079046589E-2</v>
      </c>
      <c r="N270" s="83"/>
      <c r="O270" s="100"/>
      <c r="P270" s="83">
        <v>4168.9944275089993</v>
      </c>
      <c r="Q270" s="84">
        <f t="shared" si="4"/>
        <v>5.5973543137295093E-2</v>
      </c>
      <c r="R270" s="84">
        <f>P270/'סכום נכסי הקרן'!$C$42</f>
        <v>2.116529918452932E-3</v>
      </c>
    </row>
    <row r="271" spans="2:18">
      <c r="B271" s="86" t="s">
        <v>2874</v>
      </c>
      <c r="C271" s="88" t="s">
        <v>2493</v>
      </c>
      <c r="D271" s="87">
        <v>9327</v>
      </c>
      <c r="E271" s="87"/>
      <c r="F271" s="87" t="s">
        <v>2520</v>
      </c>
      <c r="G271" s="97">
        <v>44880</v>
      </c>
      <c r="H271" s="87" t="s">
        <v>2481</v>
      </c>
      <c r="I271" s="90">
        <v>1.3100000000846179</v>
      </c>
      <c r="J271" s="88" t="s">
        <v>2671</v>
      </c>
      <c r="K271" s="88" t="s">
        <v>136</v>
      </c>
      <c r="L271" s="89">
        <v>5.9416999999999998E-2</v>
      </c>
      <c r="M271" s="89">
        <v>6.2099999998428516E-2</v>
      </c>
      <c r="N271" s="90">
        <v>4678.9447899999996</v>
      </c>
      <c r="O271" s="98">
        <v>101.29</v>
      </c>
      <c r="P271" s="90">
        <v>1.654490706</v>
      </c>
      <c r="Q271" s="91">
        <f t="shared" si="4"/>
        <v>2.2213439838507655E-5</v>
      </c>
      <c r="R271" s="91">
        <f>P271/'סכום נכסי הקרן'!$C$42</f>
        <v>8.3995772600340197E-7</v>
      </c>
    </row>
    <row r="272" spans="2:18">
      <c r="B272" s="86" t="s">
        <v>2874</v>
      </c>
      <c r="C272" s="88" t="s">
        <v>2493</v>
      </c>
      <c r="D272" s="87">
        <v>9474</v>
      </c>
      <c r="E272" s="87"/>
      <c r="F272" s="87" t="s">
        <v>2520</v>
      </c>
      <c r="G272" s="97">
        <v>44977</v>
      </c>
      <c r="H272" s="87" t="s">
        <v>2481</v>
      </c>
      <c r="I272" s="90">
        <v>1.3099999974768486</v>
      </c>
      <c r="J272" s="88" t="s">
        <v>2671</v>
      </c>
      <c r="K272" s="88" t="s">
        <v>136</v>
      </c>
      <c r="L272" s="89">
        <v>6.1409999999999999E-2</v>
      </c>
      <c r="M272" s="89">
        <v>6.2899999953141467E-2</v>
      </c>
      <c r="N272" s="90">
        <v>1811.3339950000002</v>
      </c>
      <c r="O272" s="98">
        <v>100.91</v>
      </c>
      <c r="P272" s="90">
        <v>0.63809093100000003</v>
      </c>
      <c r="Q272" s="91">
        <f t="shared" si="4"/>
        <v>8.567104339639511E-6</v>
      </c>
      <c r="R272" s="91">
        <f>P272/'סכום נכסי הקרן'!$C$42</f>
        <v>3.2394827329187407E-7</v>
      </c>
    </row>
    <row r="273" spans="2:18">
      <c r="B273" s="86" t="s">
        <v>2874</v>
      </c>
      <c r="C273" s="88" t="s">
        <v>2493</v>
      </c>
      <c r="D273" s="87">
        <v>8763</v>
      </c>
      <c r="E273" s="87"/>
      <c r="F273" s="87" t="s">
        <v>2520</v>
      </c>
      <c r="G273" s="97">
        <v>44529</v>
      </c>
      <c r="H273" s="87" t="s">
        <v>2481</v>
      </c>
      <c r="I273" s="90">
        <v>3.0099999999996596</v>
      </c>
      <c r="J273" s="88" t="s">
        <v>2671</v>
      </c>
      <c r="K273" s="88" t="s">
        <v>2429</v>
      </c>
      <c r="L273" s="89">
        <v>6.2899999999999998E-2</v>
      </c>
      <c r="M273" s="89">
        <v>7.5499999999812772E-2</v>
      </c>
      <c r="N273" s="90">
        <v>170691.83632899998</v>
      </c>
      <c r="O273" s="98">
        <v>99.34</v>
      </c>
      <c r="P273" s="90">
        <v>58.754368102000001</v>
      </c>
      <c r="Q273" s="91">
        <f t="shared" si="4"/>
        <v>7.8884493962416387E-4</v>
      </c>
      <c r="R273" s="91">
        <f>P273/'סכום נכסי הקרן'!$C$42</f>
        <v>2.9828626564507722E-5</v>
      </c>
    </row>
    <row r="274" spans="2:18">
      <c r="B274" s="86" t="s">
        <v>2875</v>
      </c>
      <c r="C274" s="88" t="s">
        <v>2482</v>
      </c>
      <c r="D274" s="87">
        <v>6211</v>
      </c>
      <c r="E274" s="87"/>
      <c r="F274" s="87" t="s">
        <v>365</v>
      </c>
      <c r="G274" s="97">
        <v>43186</v>
      </c>
      <c r="H274" s="87" t="s">
        <v>250</v>
      </c>
      <c r="I274" s="90">
        <v>3.7899999999953482</v>
      </c>
      <c r="J274" s="88" t="s">
        <v>495</v>
      </c>
      <c r="K274" s="88" t="s">
        <v>130</v>
      </c>
      <c r="L274" s="89">
        <v>4.8000000000000001E-2</v>
      </c>
      <c r="M274" s="89">
        <v>6.509999999987047E-2</v>
      </c>
      <c r="N274" s="90">
        <v>46612.822841000001</v>
      </c>
      <c r="O274" s="98">
        <v>94.38</v>
      </c>
      <c r="P274" s="90">
        <v>159.03535640599998</v>
      </c>
      <c r="Q274" s="91">
        <f t="shared" si="4"/>
        <v>2.1352324971720352E-3</v>
      </c>
      <c r="R274" s="91">
        <f>P274/'סכום נכסי הקרן'!$C$42</f>
        <v>8.0739635367238084E-5</v>
      </c>
    </row>
    <row r="275" spans="2:18">
      <c r="B275" s="86" t="s">
        <v>2875</v>
      </c>
      <c r="C275" s="88" t="s">
        <v>2482</v>
      </c>
      <c r="D275" s="87">
        <v>6831</v>
      </c>
      <c r="E275" s="87"/>
      <c r="F275" s="87" t="s">
        <v>365</v>
      </c>
      <c r="G275" s="97">
        <v>43552</v>
      </c>
      <c r="H275" s="87" t="s">
        <v>250</v>
      </c>
      <c r="I275" s="90">
        <v>3.7799999999527349</v>
      </c>
      <c r="J275" s="88" t="s">
        <v>495</v>
      </c>
      <c r="K275" s="88" t="s">
        <v>130</v>
      </c>
      <c r="L275" s="89">
        <v>4.5999999999999999E-2</v>
      </c>
      <c r="M275" s="89">
        <v>7.119999999901834E-2</v>
      </c>
      <c r="N275" s="90">
        <v>23247.083197</v>
      </c>
      <c r="O275" s="98">
        <v>91.64</v>
      </c>
      <c r="P275" s="90">
        <v>77.012608888000003</v>
      </c>
      <c r="Q275" s="91">
        <f t="shared" si="4"/>
        <v>1.0339828130410229E-3</v>
      </c>
      <c r="R275" s="91">
        <f>P275/'סכום נכסי הקרן'!$C$42</f>
        <v>3.9098035184220531E-5</v>
      </c>
    </row>
    <row r="276" spans="2:18">
      <c r="B276" s="86" t="s">
        <v>2875</v>
      </c>
      <c r="C276" s="88" t="s">
        <v>2482</v>
      </c>
      <c r="D276" s="87">
        <v>7598</v>
      </c>
      <c r="E276" s="87"/>
      <c r="F276" s="87" t="s">
        <v>365</v>
      </c>
      <c r="G276" s="97">
        <v>43942</v>
      </c>
      <c r="H276" s="87" t="s">
        <v>250</v>
      </c>
      <c r="I276" s="90">
        <v>3.67999999997543</v>
      </c>
      <c r="J276" s="88" t="s">
        <v>495</v>
      </c>
      <c r="K276" s="88" t="s">
        <v>130</v>
      </c>
      <c r="L276" s="89">
        <v>5.4400000000000004E-2</v>
      </c>
      <c r="M276" s="89">
        <v>8.7199999999409278E-2</v>
      </c>
      <c r="N276" s="90">
        <v>23623.024796000002</v>
      </c>
      <c r="O276" s="98">
        <v>89.6</v>
      </c>
      <c r="P276" s="90">
        <v>76.515922115999999</v>
      </c>
      <c r="Q276" s="91">
        <f t="shared" si="4"/>
        <v>1.027314222103405E-3</v>
      </c>
      <c r="R276" s="91">
        <f>P276/'סכום נכסי הקרן'!$C$42</f>
        <v>3.8845875477289491E-5</v>
      </c>
    </row>
    <row r="277" spans="2:18">
      <c r="B277" s="86" t="s">
        <v>2876</v>
      </c>
      <c r="C277" s="88" t="s">
        <v>2493</v>
      </c>
      <c r="D277" s="87">
        <v>4623</v>
      </c>
      <c r="E277" s="87"/>
      <c r="F277" s="87" t="s">
        <v>2672</v>
      </c>
      <c r="G277" s="97">
        <v>42354</v>
      </c>
      <c r="H277" s="87" t="s">
        <v>2673</v>
      </c>
      <c r="I277" s="90">
        <v>2.4700000000000002</v>
      </c>
      <c r="J277" s="88" t="s">
        <v>1682</v>
      </c>
      <c r="K277" s="88" t="s">
        <v>130</v>
      </c>
      <c r="L277" s="89">
        <v>5.0199999999999995E-2</v>
      </c>
      <c r="M277" s="89">
        <v>6.3400000000000012E-2</v>
      </c>
      <c r="N277" s="90">
        <v>159185.93000000002</v>
      </c>
      <c r="O277" s="98">
        <v>98.28</v>
      </c>
      <c r="P277" s="90">
        <v>565.55928999999992</v>
      </c>
      <c r="Q277" s="91">
        <f t="shared" si="4"/>
        <v>7.5932836721079181E-3</v>
      </c>
      <c r="R277" s="91">
        <f>P277/'סכום נכסי הקרן'!$C$42</f>
        <v>2.8712515182209705E-4</v>
      </c>
    </row>
    <row r="278" spans="2:18">
      <c r="B278" s="86" t="s">
        <v>2877</v>
      </c>
      <c r="C278" s="88" t="s">
        <v>2493</v>
      </c>
      <c r="D278" s="87" t="s">
        <v>2674</v>
      </c>
      <c r="E278" s="87"/>
      <c r="F278" s="87" t="s">
        <v>2672</v>
      </c>
      <c r="G278" s="97">
        <v>43185</v>
      </c>
      <c r="H278" s="87" t="s">
        <v>2673</v>
      </c>
      <c r="I278" s="90">
        <v>4.029999999964085</v>
      </c>
      <c r="J278" s="88" t="s">
        <v>1682</v>
      </c>
      <c r="K278" s="88" t="s">
        <v>138</v>
      </c>
      <c r="L278" s="89">
        <v>4.2199999999999994E-2</v>
      </c>
      <c r="M278" s="89">
        <v>7.0299999998922585E-2</v>
      </c>
      <c r="N278" s="90">
        <v>11507.179064</v>
      </c>
      <c r="O278" s="98">
        <v>90.74</v>
      </c>
      <c r="P278" s="90">
        <v>27.844653200000003</v>
      </c>
      <c r="Q278" s="91">
        <f t="shared" si="4"/>
        <v>3.7384648123995549E-4</v>
      </c>
      <c r="R278" s="91">
        <f>P278/'סכום נכסי הקרן'!$C$42</f>
        <v>1.4136272569200732E-5</v>
      </c>
    </row>
    <row r="279" spans="2:18">
      <c r="B279" s="86" t="s">
        <v>2878</v>
      </c>
      <c r="C279" s="88" t="s">
        <v>2493</v>
      </c>
      <c r="D279" s="87">
        <v>6812</v>
      </c>
      <c r="E279" s="87"/>
      <c r="F279" s="87" t="s">
        <v>483</v>
      </c>
      <c r="G279" s="97">
        <v>43536</v>
      </c>
      <c r="H279" s="87"/>
      <c r="I279" s="90">
        <v>2.830000000019723</v>
      </c>
      <c r="J279" s="88" t="s">
        <v>1682</v>
      </c>
      <c r="K279" s="88" t="s">
        <v>130</v>
      </c>
      <c r="L279" s="89">
        <v>7.1569999999999995E-2</v>
      </c>
      <c r="M279" s="89">
        <v>6.9600000000394471E-2</v>
      </c>
      <c r="N279" s="90">
        <v>9642.4729929999994</v>
      </c>
      <c r="O279" s="98">
        <v>101.82</v>
      </c>
      <c r="P279" s="90">
        <v>35.491947309999993</v>
      </c>
      <c r="Q279" s="91">
        <f t="shared" si="4"/>
        <v>4.7652019649493786E-4</v>
      </c>
      <c r="R279" s="91">
        <f>P279/'סכום נכסי הקרן'!$C$42</f>
        <v>1.8018678041422707E-5</v>
      </c>
    </row>
    <row r="280" spans="2:18">
      <c r="B280" s="86" t="s">
        <v>2878</v>
      </c>
      <c r="C280" s="88" t="s">
        <v>2493</v>
      </c>
      <c r="D280" s="87">
        <v>6872</v>
      </c>
      <c r="E280" s="87"/>
      <c r="F280" s="87" t="s">
        <v>483</v>
      </c>
      <c r="G280" s="97">
        <v>43570</v>
      </c>
      <c r="H280" s="87"/>
      <c r="I280" s="90">
        <v>2.820000000060062</v>
      </c>
      <c r="J280" s="88" t="s">
        <v>1682</v>
      </c>
      <c r="K280" s="88" t="s">
        <v>130</v>
      </c>
      <c r="L280" s="89">
        <v>7.1569999999999995E-2</v>
      </c>
      <c r="M280" s="89">
        <v>6.9600000001452653E-2</v>
      </c>
      <c r="N280" s="90">
        <v>7780.2183189999996</v>
      </c>
      <c r="O280" s="98">
        <v>101.82</v>
      </c>
      <c r="P280" s="90">
        <v>28.637373303999997</v>
      </c>
      <c r="Q280" s="91">
        <f t="shared" si="4"/>
        <v>3.8448965999890547E-4</v>
      </c>
      <c r="R280" s="91">
        <f>P280/'סכום נכסי הקרן'!$C$42</f>
        <v>1.4538723530997199E-5</v>
      </c>
    </row>
    <row r="281" spans="2:18">
      <c r="B281" s="86" t="s">
        <v>2878</v>
      </c>
      <c r="C281" s="88" t="s">
        <v>2493</v>
      </c>
      <c r="D281" s="87">
        <v>7258</v>
      </c>
      <c r="E281" s="87"/>
      <c r="F281" s="87" t="s">
        <v>483</v>
      </c>
      <c r="G281" s="97">
        <v>43774</v>
      </c>
      <c r="H281" s="87"/>
      <c r="I281" s="90">
        <v>2.8299999999869998</v>
      </c>
      <c r="J281" s="88" t="s">
        <v>1682</v>
      </c>
      <c r="K281" s="88" t="s">
        <v>130</v>
      </c>
      <c r="L281" s="89">
        <v>7.1569999999999995E-2</v>
      </c>
      <c r="M281" s="89">
        <v>6.8199999999479982E-2</v>
      </c>
      <c r="N281" s="90">
        <v>7105.357121</v>
      </c>
      <c r="O281" s="98">
        <v>101.82</v>
      </c>
      <c r="P281" s="90">
        <v>26.153348898000001</v>
      </c>
      <c r="Q281" s="91">
        <f t="shared" si="4"/>
        <v>3.5113877655183604E-4</v>
      </c>
      <c r="R281" s="91">
        <f>P281/'סכום נכסי הקרן'!$C$42</f>
        <v>1.3277625185848375E-5</v>
      </c>
    </row>
    <row r="282" spans="2:18">
      <c r="B282" s="86" t="s">
        <v>2879</v>
      </c>
      <c r="C282" s="88" t="s">
        <v>2493</v>
      </c>
      <c r="D282" s="87">
        <v>6861</v>
      </c>
      <c r="E282" s="87"/>
      <c r="F282" s="87" t="s">
        <v>483</v>
      </c>
      <c r="G282" s="97">
        <v>43563</v>
      </c>
      <c r="H282" s="87"/>
      <c r="I282" s="90">
        <v>1.0099999999992149</v>
      </c>
      <c r="J282" s="88" t="s">
        <v>1179</v>
      </c>
      <c r="K282" s="88" t="s">
        <v>130</v>
      </c>
      <c r="L282" s="89">
        <v>7.3651999999999995E-2</v>
      </c>
      <c r="M282" s="89">
        <v>7.0199999999999999E-2</v>
      </c>
      <c r="N282" s="90">
        <v>52021.532813000005</v>
      </c>
      <c r="O282" s="98">
        <v>101.63</v>
      </c>
      <c r="P282" s="90">
        <v>191.12318951500004</v>
      </c>
      <c r="Q282" s="91">
        <f t="shared" si="4"/>
        <v>2.5660485469267726E-3</v>
      </c>
      <c r="R282" s="91">
        <f>P282/'סכום נכסי הקרן'!$C$42</f>
        <v>9.7030100603984098E-5</v>
      </c>
    </row>
    <row r="283" spans="2:18">
      <c r="B283" s="86" t="s">
        <v>2880</v>
      </c>
      <c r="C283" s="88" t="s">
        <v>2493</v>
      </c>
      <c r="D283" s="87">
        <v>6932</v>
      </c>
      <c r="E283" s="87"/>
      <c r="F283" s="87" t="s">
        <v>483</v>
      </c>
      <c r="G283" s="97">
        <v>43098</v>
      </c>
      <c r="H283" s="87"/>
      <c r="I283" s="90">
        <v>1.9899999999824904</v>
      </c>
      <c r="J283" s="88" t="s">
        <v>1682</v>
      </c>
      <c r="K283" s="88" t="s">
        <v>130</v>
      </c>
      <c r="L283" s="89">
        <v>7.6569999999999999E-2</v>
      </c>
      <c r="M283" s="89">
        <v>6.6199999999503586E-2</v>
      </c>
      <c r="N283" s="90">
        <v>14075.421702999998</v>
      </c>
      <c r="O283" s="98">
        <v>102.14</v>
      </c>
      <c r="P283" s="90">
        <v>51.971537908999991</v>
      </c>
      <c r="Q283" s="91">
        <f t="shared" si="4"/>
        <v>6.977776462990244E-4</v>
      </c>
      <c r="R283" s="91">
        <f>P283/'סכום נכסי הקרן'!$C$42</f>
        <v>2.6385095208230946E-5</v>
      </c>
    </row>
    <row r="284" spans="2:18">
      <c r="B284" s="86" t="s">
        <v>2880</v>
      </c>
      <c r="C284" s="88" t="s">
        <v>2493</v>
      </c>
      <c r="D284" s="87">
        <v>9335</v>
      </c>
      <c r="E284" s="87"/>
      <c r="F284" s="87" t="s">
        <v>483</v>
      </c>
      <c r="G284" s="97">
        <v>44064</v>
      </c>
      <c r="H284" s="87"/>
      <c r="I284" s="90">
        <v>2.7499999999954552</v>
      </c>
      <c r="J284" s="88" t="s">
        <v>1682</v>
      </c>
      <c r="K284" s="88" t="s">
        <v>130</v>
      </c>
      <c r="L284" s="89">
        <v>8.3454E-2</v>
      </c>
      <c r="M284" s="89">
        <v>0.1006999999998988</v>
      </c>
      <c r="N284" s="90">
        <v>47208.542164000006</v>
      </c>
      <c r="O284" s="98">
        <v>96.7</v>
      </c>
      <c r="P284" s="90">
        <v>165.02713988100001</v>
      </c>
      <c r="Q284" s="91">
        <f t="shared" si="4"/>
        <v>2.2156790788691086E-3</v>
      </c>
      <c r="R284" s="91">
        <f>P284/'סכום נכסי הקרן'!$C$42</f>
        <v>8.3781565312274466E-5</v>
      </c>
    </row>
    <row r="285" spans="2:18">
      <c r="B285" s="86" t="s">
        <v>2880</v>
      </c>
      <c r="C285" s="88" t="s">
        <v>2493</v>
      </c>
      <c r="D285" s="87" t="s">
        <v>2675</v>
      </c>
      <c r="E285" s="87"/>
      <c r="F285" s="87" t="s">
        <v>483</v>
      </c>
      <c r="G285" s="97">
        <v>42817</v>
      </c>
      <c r="H285" s="87"/>
      <c r="I285" s="90">
        <v>2.0300000000041822</v>
      </c>
      <c r="J285" s="88" t="s">
        <v>1682</v>
      </c>
      <c r="K285" s="88" t="s">
        <v>130</v>
      </c>
      <c r="L285" s="89">
        <v>5.7820000000000003E-2</v>
      </c>
      <c r="M285" s="89">
        <v>7.7300000000221067E-2</v>
      </c>
      <c r="N285" s="90">
        <v>4784.3945480000002</v>
      </c>
      <c r="O285" s="98">
        <v>96.77</v>
      </c>
      <c r="P285" s="90">
        <v>16.736939231000001</v>
      </c>
      <c r="Q285" s="91">
        <f t="shared" si="4"/>
        <v>2.2471265105346387E-4</v>
      </c>
      <c r="R285" s="91">
        <f>P285/'סכום נכסי הקרן'!$C$42</f>
        <v>8.4970688355912036E-6</v>
      </c>
    </row>
    <row r="286" spans="2:18">
      <c r="B286" s="86" t="s">
        <v>2880</v>
      </c>
      <c r="C286" s="88" t="s">
        <v>2493</v>
      </c>
      <c r="D286" s="87">
        <v>7291</v>
      </c>
      <c r="E286" s="87"/>
      <c r="F286" s="87" t="s">
        <v>483</v>
      </c>
      <c r="G286" s="97">
        <v>43798</v>
      </c>
      <c r="H286" s="87"/>
      <c r="I286" s="90">
        <v>1.9899999997180995</v>
      </c>
      <c r="J286" s="88" t="s">
        <v>1682</v>
      </c>
      <c r="K286" s="88" t="s">
        <v>130</v>
      </c>
      <c r="L286" s="89">
        <v>7.6569999999999999E-2</v>
      </c>
      <c r="M286" s="89">
        <v>7.6499999994196169E-2</v>
      </c>
      <c r="N286" s="90">
        <v>827.966005</v>
      </c>
      <c r="O286" s="98">
        <v>100.74</v>
      </c>
      <c r="P286" s="90">
        <v>3.0152460149999998</v>
      </c>
      <c r="Q286" s="91">
        <f t="shared" si="4"/>
        <v>4.0483144274914076E-5</v>
      </c>
      <c r="R286" s="91">
        <f>P286/'סכום נכסי הקרן'!$C$42</f>
        <v>1.5307908209550375E-6</v>
      </c>
    </row>
    <row r="287" spans="2:18">
      <c r="B287" s="86" t="s">
        <v>2881</v>
      </c>
      <c r="C287" s="88" t="s">
        <v>2493</v>
      </c>
      <c r="D287" s="87">
        <v>9040</v>
      </c>
      <c r="E287" s="87"/>
      <c r="F287" s="87" t="s">
        <v>483</v>
      </c>
      <c r="G287" s="97">
        <v>44665</v>
      </c>
      <c r="H287" s="87"/>
      <c r="I287" s="90">
        <v>4.3000000000112264</v>
      </c>
      <c r="J287" s="88" t="s">
        <v>2671</v>
      </c>
      <c r="K287" s="88" t="s">
        <v>132</v>
      </c>
      <c r="L287" s="89">
        <v>5.2839999999999998E-2</v>
      </c>
      <c r="M287" s="89">
        <v>6.7600000000214905E-2</v>
      </c>
      <c r="N287" s="90">
        <v>31010.7</v>
      </c>
      <c r="O287" s="98">
        <v>102.27</v>
      </c>
      <c r="P287" s="90">
        <v>124.708321482</v>
      </c>
      <c r="Q287" s="91">
        <f t="shared" si="4"/>
        <v>1.6743525887184276E-3</v>
      </c>
      <c r="R287" s="91">
        <f>P287/'סכום נכסי הקרן'!$C$42</f>
        <v>6.3312364189081107E-5</v>
      </c>
    </row>
    <row r="288" spans="2:18">
      <c r="B288" s="86" t="s">
        <v>2882</v>
      </c>
      <c r="C288" s="88" t="s">
        <v>2493</v>
      </c>
      <c r="D288" s="87">
        <v>9186</v>
      </c>
      <c r="E288" s="87"/>
      <c r="F288" s="87" t="s">
        <v>483</v>
      </c>
      <c r="G288" s="97">
        <v>44778</v>
      </c>
      <c r="H288" s="87"/>
      <c r="I288" s="90">
        <v>3.5600000000407994</v>
      </c>
      <c r="J288" s="88" t="s">
        <v>2676</v>
      </c>
      <c r="K288" s="88" t="s">
        <v>132</v>
      </c>
      <c r="L288" s="89">
        <v>5.842E-2</v>
      </c>
      <c r="M288" s="89">
        <v>6.6400000000598758E-2</v>
      </c>
      <c r="N288" s="90">
        <v>18571.866197000003</v>
      </c>
      <c r="O288" s="98">
        <v>103.37</v>
      </c>
      <c r="P288" s="90">
        <v>75.489344882000012</v>
      </c>
      <c r="Q288" s="91">
        <f t="shared" si="4"/>
        <v>1.0135312425167912E-3</v>
      </c>
      <c r="R288" s="91">
        <f>P288/'סכום נכסי הקרן'!$C$42</f>
        <v>3.8324699095995572E-5</v>
      </c>
    </row>
    <row r="289" spans="2:18">
      <c r="B289" s="86" t="s">
        <v>2882</v>
      </c>
      <c r="C289" s="88" t="s">
        <v>2493</v>
      </c>
      <c r="D289" s="87">
        <v>9187</v>
      </c>
      <c r="E289" s="87"/>
      <c r="F289" s="87" t="s">
        <v>483</v>
      </c>
      <c r="G289" s="97">
        <v>44778</v>
      </c>
      <c r="H289" s="87"/>
      <c r="I289" s="90">
        <v>3.3499999999917951</v>
      </c>
      <c r="J289" s="88" t="s">
        <v>2676</v>
      </c>
      <c r="K289" s="88" t="s">
        <v>130</v>
      </c>
      <c r="L289" s="89">
        <v>7.9612000000000002E-2</v>
      </c>
      <c r="M289" s="89">
        <v>0.10439999999986661</v>
      </c>
      <c r="N289" s="90">
        <v>51140.970230999999</v>
      </c>
      <c r="O289" s="98">
        <v>102.18</v>
      </c>
      <c r="P289" s="90">
        <v>188.90487323299999</v>
      </c>
      <c r="Q289" s="91">
        <f t="shared" si="4"/>
        <v>2.5362651005197971E-3</v>
      </c>
      <c r="R289" s="91">
        <f>P289/'סכום נכסי הקרן'!$C$42</f>
        <v>9.5903897904248234E-5</v>
      </c>
    </row>
    <row r="290" spans="2:18">
      <c r="B290" s="86" t="s">
        <v>2883</v>
      </c>
      <c r="C290" s="88" t="s">
        <v>2493</v>
      </c>
      <c r="D290" s="87">
        <v>9047</v>
      </c>
      <c r="E290" s="87"/>
      <c r="F290" s="87" t="s">
        <v>483</v>
      </c>
      <c r="G290" s="97">
        <v>44677</v>
      </c>
      <c r="H290" s="87"/>
      <c r="I290" s="90">
        <v>3.1999999999887598</v>
      </c>
      <c r="J290" s="88" t="s">
        <v>2671</v>
      </c>
      <c r="K290" s="88" t="s">
        <v>2429</v>
      </c>
      <c r="L290" s="89">
        <v>0.10460000000000001</v>
      </c>
      <c r="M290" s="89">
        <v>0.11499999999943801</v>
      </c>
      <c r="N290" s="90">
        <v>52046.984486000001</v>
      </c>
      <c r="O290" s="98">
        <v>98.67</v>
      </c>
      <c r="P290" s="90">
        <v>17.794423396000003</v>
      </c>
      <c r="Q290" s="91">
        <f t="shared" si="4"/>
        <v>2.3891059172137719E-4</v>
      </c>
      <c r="R290" s="91">
        <f>P290/'סכום נכסי הקרן'!$C$42</f>
        <v>9.0339361575391617E-6</v>
      </c>
    </row>
    <row r="291" spans="2:18">
      <c r="B291" s="86" t="s">
        <v>2883</v>
      </c>
      <c r="C291" s="88" t="s">
        <v>2493</v>
      </c>
      <c r="D291" s="87">
        <v>9048</v>
      </c>
      <c r="E291" s="87"/>
      <c r="F291" s="87" t="s">
        <v>483</v>
      </c>
      <c r="G291" s="97">
        <v>44677</v>
      </c>
      <c r="H291" s="87"/>
      <c r="I291" s="90">
        <v>3.4200000000193223</v>
      </c>
      <c r="J291" s="88" t="s">
        <v>2671</v>
      </c>
      <c r="K291" s="88" t="s">
        <v>2429</v>
      </c>
      <c r="L291" s="89">
        <v>6.54E-2</v>
      </c>
      <c r="M291" s="89">
        <v>7.3300000000465479E-2</v>
      </c>
      <c r="N291" s="90">
        <v>167088.108267</v>
      </c>
      <c r="O291" s="98">
        <v>98.33</v>
      </c>
      <c r="P291" s="90">
        <v>56.929163895000002</v>
      </c>
      <c r="Q291" s="91">
        <f t="shared" si="4"/>
        <v>7.6433947477135282E-4</v>
      </c>
      <c r="R291" s="91">
        <f>P291/'סכום נכסי הקרן'!$C$42</f>
        <v>2.8902000401154975E-5</v>
      </c>
    </row>
    <row r="292" spans="2:18">
      <c r="B292" s="86" t="s">
        <v>2883</v>
      </c>
      <c r="C292" s="88" t="s">
        <v>2493</v>
      </c>
      <c r="D292" s="87">
        <v>9074</v>
      </c>
      <c r="E292" s="87"/>
      <c r="F292" s="87" t="s">
        <v>483</v>
      </c>
      <c r="G292" s="97">
        <v>44684</v>
      </c>
      <c r="H292" s="87"/>
      <c r="I292" s="90">
        <v>3.3500000004687704</v>
      </c>
      <c r="J292" s="88" t="s">
        <v>2671</v>
      </c>
      <c r="K292" s="88" t="s">
        <v>2429</v>
      </c>
      <c r="L292" s="89">
        <v>6.4699999999999994E-2</v>
      </c>
      <c r="M292" s="89">
        <v>8.1100000008021172E-2</v>
      </c>
      <c r="N292" s="90">
        <v>8452.4750899999999</v>
      </c>
      <c r="O292" s="98">
        <v>98.33</v>
      </c>
      <c r="P292" s="90">
        <v>2.8798719790000002</v>
      </c>
      <c r="Q292" s="91">
        <f t="shared" si="4"/>
        <v>3.8665592206790242E-5</v>
      </c>
      <c r="R292" s="91">
        <f>P292/'סכום נכסי הקרן'!$C$42</f>
        <v>1.4620636488856513E-6</v>
      </c>
    </row>
    <row r="293" spans="2:18">
      <c r="B293" s="86" t="s">
        <v>2883</v>
      </c>
      <c r="C293" s="88" t="s">
        <v>2493</v>
      </c>
      <c r="D293" s="87">
        <v>9220</v>
      </c>
      <c r="E293" s="87"/>
      <c r="F293" s="87" t="s">
        <v>483</v>
      </c>
      <c r="G293" s="97">
        <v>44811</v>
      </c>
      <c r="H293" s="87"/>
      <c r="I293" s="90">
        <v>3.3899999999366441</v>
      </c>
      <c r="J293" s="88" t="s">
        <v>2671</v>
      </c>
      <c r="K293" s="88" t="s">
        <v>2429</v>
      </c>
      <c r="L293" s="89">
        <v>6.5199999999999994E-2</v>
      </c>
      <c r="M293" s="89">
        <v>7.7500000000586627E-2</v>
      </c>
      <c r="N293" s="90">
        <v>12507.997383000002</v>
      </c>
      <c r="O293" s="98">
        <v>98.33</v>
      </c>
      <c r="P293" s="90">
        <v>4.261642793</v>
      </c>
      <c r="Q293" s="91">
        <f t="shared" si="4"/>
        <v>5.7217453958617297E-5</v>
      </c>
      <c r="R293" s="91">
        <f>P293/'סכום נכסי הקרן'!$C$42</f>
        <v>2.1635659701596817E-6</v>
      </c>
    </row>
    <row r="294" spans="2:18">
      <c r="B294" s="86" t="s">
        <v>2884</v>
      </c>
      <c r="C294" s="88" t="s">
        <v>2493</v>
      </c>
      <c r="D294" s="87" t="s">
        <v>2677</v>
      </c>
      <c r="E294" s="87"/>
      <c r="F294" s="87" t="s">
        <v>483</v>
      </c>
      <c r="G294" s="97">
        <v>42870</v>
      </c>
      <c r="H294" s="87"/>
      <c r="I294" s="90">
        <v>1.2</v>
      </c>
      <c r="J294" s="88" t="s">
        <v>1682</v>
      </c>
      <c r="K294" s="88" t="s">
        <v>130</v>
      </c>
      <c r="L294" s="89">
        <v>7.5953999999999994E-2</v>
      </c>
      <c r="M294" s="89">
        <v>8.1200000000394776E-2</v>
      </c>
      <c r="N294" s="90">
        <v>4234.4205830000001</v>
      </c>
      <c r="O294" s="98">
        <v>99.29</v>
      </c>
      <c r="P294" s="90">
        <v>15.198747395000002</v>
      </c>
      <c r="Q294" s="91">
        <f t="shared" si="4"/>
        <v>2.0406065724947473E-4</v>
      </c>
      <c r="R294" s="91">
        <f>P294/'סכום נכסי הקרן'!$C$42</f>
        <v>7.7161541335393468E-6</v>
      </c>
    </row>
    <row r="295" spans="2:18">
      <c r="B295" s="86" t="s">
        <v>2885</v>
      </c>
      <c r="C295" s="88" t="s">
        <v>2493</v>
      </c>
      <c r="D295" s="87">
        <v>8702</v>
      </c>
      <c r="E295" s="87"/>
      <c r="F295" s="87" t="s">
        <v>483</v>
      </c>
      <c r="G295" s="97">
        <v>44497</v>
      </c>
      <c r="H295" s="87"/>
      <c r="I295" s="90">
        <v>0.29999999866899763</v>
      </c>
      <c r="J295" s="88" t="s">
        <v>1179</v>
      </c>
      <c r="K295" s="88" t="s">
        <v>130</v>
      </c>
      <c r="L295" s="89">
        <v>6.6985000000000003E-2</v>
      </c>
      <c r="M295" s="89">
        <v>4.9000000026620034E-2</v>
      </c>
      <c r="N295" s="90">
        <v>41.187512000000005</v>
      </c>
      <c r="O295" s="98">
        <v>100.92</v>
      </c>
      <c r="P295" s="90">
        <v>0.150262694</v>
      </c>
      <c r="Q295" s="91">
        <f t="shared" si="4"/>
        <v>2.0174494187464387E-6</v>
      </c>
      <c r="R295" s="91">
        <f>P295/'סכום נכסי הקרן'!$C$42</f>
        <v>7.6285898916004563E-8</v>
      </c>
    </row>
    <row r="296" spans="2:18">
      <c r="B296" s="86" t="s">
        <v>2885</v>
      </c>
      <c r="C296" s="88" t="s">
        <v>2493</v>
      </c>
      <c r="D296" s="87">
        <v>9118</v>
      </c>
      <c r="E296" s="87"/>
      <c r="F296" s="87" t="s">
        <v>483</v>
      </c>
      <c r="G296" s="97">
        <v>44733</v>
      </c>
      <c r="H296" s="87"/>
      <c r="I296" s="90">
        <v>0.30000000016712097</v>
      </c>
      <c r="J296" s="88" t="s">
        <v>1179</v>
      </c>
      <c r="K296" s="88" t="s">
        <v>130</v>
      </c>
      <c r="L296" s="89">
        <v>6.6985000000000003E-2</v>
      </c>
      <c r="M296" s="89">
        <v>4.8999999954877332E-2</v>
      </c>
      <c r="N296" s="90">
        <v>164.01494099999999</v>
      </c>
      <c r="O296" s="98">
        <v>100.92</v>
      </c>
      <c r="P296" s="90">
        <v>0.59836882300000005</v>
      </c>
      <c r="Q296" s="91">
        <f t="shared" si="4"/>
        <v>8.0337893726126115E-6</v>
      </c>
      <c r="R296" s="91">
        <f>P296/'סכום נכסי הקרן'!$C$42</f>
        <v>3.0378201222631236E-7</v>
      </c>
    </row>
    <row r="297" spans="2:18">
      <c r="B297" s="86" t="s">
        <v>2885</v>
      </c>
      <c r="C297" s="88" t="s">
        <v>2493</v>
      </c>
      <c r="D297" s="87">
        <v>9233</v>
      </c>
      <c r="E297" s="87"/>
      <c r="F297" s="87" t="s">
        <v>483</v>
      </c>
      <c r="G297" s="97">
        <v>44819</v>
      </c>
      <c r="H297" s="87"/>
      <c r="I297" s="90">
        <v>0.29999999914858533</v>
      </c>
      <c r="J297" s="88" t="s">
        <v>1179</v>
      </c>
      <c r="K297" s="88" t="s">
        <v>130</v>
      </c>
      <c r="L297" s="89">
        <v>6.6985000000000003E-2</v>
      </c>
      <c r="M297" s="89">
        <v>4.9000000144740492E-2</v>
      </c>
      <c r="N297" s="90">
        <v>32.193882000000002</v>
      </c>
      <c r="O297" s="98">
        <v>100.92</v>
      </c>
      <c r="P297" s="90">
        <v>0.11745158700000001</v>
      </c>
      <c r="Q297" s="91">
        <f t="shared" si="4"/>
        <v>1.5769225854821743E-6</v>
      </c>
      <c r="R297" s="91">
        <f>P297/'סכום נכסי הקרן'!$C$42</f>
        <v>5.9628239417871187E-8</v>
      </c>
    </row>
    <row r="298" spans="2:18">
      <c r="B298" s="86" t="s">
        <v>2885</v>
      </c>
      <c r="C298" s="88" t="s">
        <v>2493</v>
      </c>
      <c r="D298" s="87">
        <v>9276</v>
      </c>
      <c r="E298" s="87"/>
      <c r="F298" s="87" t="s">
        <v>483</v>
      </c>
      <c r="G298" s="97">
        <v>44854</v>
      </c>
      <c r="H298" s="87"/>
      <c r="I298" s="90">
        <v>0.29999999290284451</v>
      </c>
      <c r="J298" s="88" t="s">
        <v>1179</v>
      </c>
      <c r="K298" s="88" t="s">
        <v>130</v>
      </c>
      <c r="L298" s="89">
        <v>6.6985000000000003E-2</v>
      </c>
      <c r="M298" s="89">
        <v>4.899999978708533E-2</v>
      </c>
      <c r="N298" s="90">
        <v>7.7243190000000004</v>
      </c>
      <c r="O298" s="98">
        <v>100.92</v>
      </c>
      <c r="P298" s="90">
        <v>2.8180304E-2</v>
      </c>
      <c r="Q298" s="91">
        <f t="shared" si="4"/>
        <v>3.7835297911601361E-7</v>
      </c>
      <c r="R298" s="91">
        <f>P298/'סכום נכסי הקרן'!$C$42</f>
        <v>1.4306676961124357E-8</v>
      </c>
    </row>
    <row r="299" spans="2:18">
      <c r="B299" s="86" t="s">
        <v>2885</v>
      </c>
      <c r="C299" s="88" t="s">
        <v>2493</v>
      </c>
      <c r="D299" s="87">
        <v>9430</v>
      </c>
      <c r="E299" s="87"/>
      <c r="F299" s="87" t="s">
        <v>483</v>
      </c>
      <c r="G299" s="97">
        <v>44950</v>
      </c>
      <c r="H299" s="87"/>
      <c r="I299" s="90">
        <v>0.29999999870127897</v>
      </c>
      <c r="J299" s="88" t="s">
        <v>1179</v>
      </c>
      <c r="K299" s="88" t="s">
        <v>130</v>
      </c>
      <c r="L299" s="89">
        <v>6.6985000000000003E-2</v>
      </c>
      <c r="M299" s="89">
        <v>4.8999999961038369E-2</v>
      </c>
      <c r="N299" s="90">
        <v>42.211281</v>
      </c>
      <c r="O299" s="98">
        <v>100.92</v>
      </c>
      <c r="P299" s="90">
        <v>0.15399765399999998</v>
      </c>
      <c r="Q299" s="91">
        <f t="shared" si="4"/>
        <v>2.0675955507001304E-6</v>
      </c>
      <c r="R299" s="91">
        <f>P299/'סכום נכסי הקרן'!$C$42</f>
        <v>7.8182076692607713E-8</v>
      </c>
    </row>
    <row r="300" spans="2:18">
      <c r="B300" s="86" t="s">
        <v>2885</v>
      </c>
      <c r="C300" s="88" t="s">
        <v>2493</v>
      </c>
      <c r="D300" s="87">
        <v>8060</v>
      </c>
      <c r="E300" s="87"/>
      <c r="F300" s="87" t="s">
        <v>483</v>
      </c>
      <c r="G300" s="97">
        <v>44150</v>
      </c>
      <c r="H300" s="87"/>
      <c r="I300" s="90">
        <v>0.30000000000148813</v>
      </c>
      <c r="J300" s="88" t="s">
        <v>1179</v>
      </c>
      <c r="K300" s="88" t="s">
        <v>130</v>
      </c>
      <c r="L300" s="89">
        <v>6.6637000000000002E-2</v>
      </c>
      <c r="M300" s="89">
        <v>4.8600000000062503E-2</v>
      </c>
      <c r="N300" s="90">
        <v>55257.611535999997</v>
      </c>
      <c r="O300" s="98">
        <v>100.92</v>
      </c>
      <c r="P300" s="90">
        <v>201.594029009</v>
      </c>
      <c r="Q300" s="91">
        <f t="shared" si="4"/>
        <v>2.7066316050939412E-3</v>
      </c>
      <c r="R300" s="91">
        <f>P300/'סכום נכסי הקרן'!$C$42</f>
        <v>1.0234597363901027E-4</v>
      </c>
    </row>
    <row r="301" spans="2:18">
      <c r="B301" s="86" t="s">
        <v>2885</v>
      </c>
      <c r="C301" s="88" t="s">
        <v>2493</v>
      </c>
      <c r="D301" s="87">
        <v>8119</v>
      </c>
      <c r="E301" s="87"/>
      <c r="F301" s="87" t="s">
        <v>483</v>
      </c>
      <c r="G301" s="97">
        <v>44169</v>
      </c>
      <c r="H301" s="87"/>
      <c r="I301" s="90">
        <v>0.29999999853543402</v>
      </c>
      <c r="J301" s="88" t="s">
        <v>1179</v>
      </c>
      <c r="K301" s="88" t="s">
        <v>130</v>
      </c>
      <c r="L301" s="89">
        <v>6.6985000000000003E-2</v>
      </c>
      <c r="M301" s="89">
        <v>4.8999999956063016E-2</v>
      </c>
      <c r="N301" s="90">
        <v>131.00973199999999</v>
      </c>
      <c r="O301" s="98">
        <v>100.92</v>
      </c>
      <c r="P301" s="90">
        <v>0.47795728900000001</v>
      </c>
      <c r="Q301" s="91">
        <f t="shared" si="4"/>
        <v>6.4171260957072533E-6</v>
      </c>
      <c r="R301" s="91">
        <f>P301/'סכום נכסי הקרן'!$C$42</f>
        <v>2.4265105638809846E-7</v>
      </c>
    </row>
    <row r="302" spans="2:18">
      <c r="B302" s="86" t="s">
        <v>2885</v>
      </c>
      <c r="C302" s="88" t="s">
        <v>2493</v>
      </c>
      <c r="D302" s="87">
        <v>8418</v>
      </c>
      <c r="E302" s="87"/>
      <c r="F302" s="87" t="s">
        <v>483</v>
      </c>
      <c r="G302" s="97">
        <v>44326</v>
      </c>
      <c r="H302" s="87"/>
      <c r="I302" s="90">
        <v>0.29999999406712813</v>
      </c>
      <c r="J302" s="88" t="s">
        <v>1179</v>
      </c>
      <c r="K302" s="88" t="s">
        <v>130</v>
      </c>
      <c r="L302" s="89">
        <v>6.6985000000000003E-2</v>
      </c>
      <c r="M302" s="89">
        <v>4.9000000019776238E-2</v>
      </c>
      <c r="N302" s="90">
        <v>27.720483000000005</v>
      </c>
      <c r="O302" s="98">
        <v>100.92</v>
      </c>
      <c r="P302" s="90">
        <v>0.10113146200000001</v>
      </c>
      <c r="Q302" s="91">
        <f t="shared" si="4"/>
        <v>1.3578061446767192E-6</v>
      </c>
      <c r="R302" s="91">
        <f>P302/'סכום נכסי הקרן'!$C$42</f>
        <v>5.1342780313520518E-8</v>
      </c>
    </row>
    <row r="303" spans="2:18">
      <c r="B303" s="86" t="s">
        <v>2886</v>
      </c>
      <c r="C303" s="88" t="s">
        <v>2493</v>
      </c>
      <c r="D303" s="87">
        <v>8718</v>
      </c>
      <c r="E303" s="87"/>
      <c r="F303" s="87" t="s">
        <v>483</v>
      </c>
      <c r="G303" s="97">
        <v>44508</v>
      </c>
      <c r="H303" s="87"/>
      <c r="I303" s="90">
        <v>3.3199999999905563</v>
      </c>
      <c r="J303" s="88" t="s">
        <v>1682</v>
      </c>
      <c r="K303" s="88" t="s">
        <v>130</v>
      </c>
      <c r="L303" s="89">
        <v>8.4090999999999999E-2</v>
      </c>
      <c r="M303" s="89">
        <v>9.0399999999752123E-2</v>
      </c>
      <c r="N303" s="90">
        <v>47124.582032999999</v>
      </c>
      <c r="O303" s="98">
        <v>99.46</v>
      </c>
      <c r="P303" s="90">
        <v>169.435442905</v>
      </c>
      <c r="Q303" s="91">
        <f t="shared" si="4"/>
        <v>2.2748656150390705E-3</v>
      </c>
      <c r="R303" s="91">
        <f>P303/'סכום נכסי הקרן'!$C$42</f>
        <v>8.6019588270121747E-5</v>
      </c>
    </row>
    <row r="304" spans="2:18">
      <c r="B304" s="86" t="s">
        <v>2887</v>
      </c>
      <c r="C304" s="88" t="s">
        <v>2493</v>
      </c>
      <c r="D304" s="87">
        <v>9382</v>
      </c>
      <c r="E304" s="87"/>
      <c r="F304" s="87" t="s">
        <v>483</v>
      </c>
      <c r="G304" s="97">
        <v>44341</v>
      </c>
      <c r="H304" s="87"/>
      <c r="I304" s="90">
        <v>0.94999999999604479</v>
      </c>
      <c r="J304" s="88" t="s">
        <v>2671</v>
      </c>
      <c r="K304" s="88" t="s">
        <v>130</v>
      </c>
      <c r="L304" s="89">
        <v>7.2613999999999998E-2</v>
      </c>
      <c r="M304" s="89">
        <v>8.3399999999477906E-2</v>
      </c>
      <c r="N304" s="90">
        <v>17543.124199999998</v>
      </c>
      <c r="O304" s="98">
        <v>99.67</v>
      </c>
      <c r="P304" s="90">
        <v>63.209111795000005</v>
      </c>
      <c r="Q304" s="91">
        <f t="shared" si="4"/>
        <v>8.4865499516667412E-4</v>
      </c>
      <c r="R304" s="91">
        <f>P304/'סכום נכסי הקרן'!$C$42</f>
        <v>3.2090226686364368E-5</v>
      </c>
    </row>
    <row r="305" spans="2:18">
      <c r="B305" s="86" t="s">
        <v>2887</v>
      </c>
      <c r="C305" s="88" t="s">
        <v>2493</v>
      </c>
      <c r="D305" s="87">
        <v>9410</v>
      </c>
      <c r="E305" s="87"/>
      <c r="F305" s="87" t="s">
        <v>483</v>
      </c>
      <c r="G305" s="97">
        <v>44946</v>
      </c>
      <c r="H305" s="87"/>
      <c r="I305" s="90">
        <v>0.94999999489488085</v>
      </c>
      <c r="J305" s="88" t="s">
        <v>2671</v>
      </c>
      <c r="K305" s="88" t="s">
        <v>130</v>
      </c>
      <c r="L305" s="89">
        <v>7.2613999999999998E-2</v>
      </c>
      <c r="M305" s="89">
        <v>8.3399999802602043E-2</v>
      </c>
      <c r="N305" s="90">
        <v>48.928720000000006</v>
      </c>
      <c r="O305" s="98">
        <v>99.67</v>
      </c>
      <c r="P305" s="90">
        <v>0.17629362200000001</v>
      </c>
      <c r="Q305" s="91">
        <f t="shared" si="4"/>
        <v>2.3669445539995737E-6</v>
      </c>
      <c r="R305" s="91">
        <f>P305/'סכום נכסי הקרן'!$C$42</f>
        <v>8.9501373024952682E-8</v>
      </c>
    </row>
    <row r="306" spans="2:18">
      <c r="B306" s="86" t="s">
        <v>2887</v>
      </c>
      <c r="C306" s="88" t="s">
        <v>2493</v>
      </c>
      <c r="D306" s="87">
        <v>9460</v>
      </c>
      <c r="E306" s="87"/>
      <c r="F306" s="87" t="s">
        <v>483</v>
      </c>
      <c r="G306" s="97">
        <v>44978</v>
      </c>
      <c r="H306" s="87"/>
      <c r="I306" s="90">
        <v>0.9499999981308932</v>
      </c>
      <c r="J306" s="88" t="s">
        <v>2671</v>
      </c>
      <c r="K306" s="88" t="s">
        <v>130</v>
      </c>
      <c r="L306" s="89">
        <v>7.2613999999999998E-2</v>
      </c>
      <c r="M306" s="89">
        <v>8.3400000010799294E-2</v>
      </c>
      <c r="N306" s="90">
        <v>66.819872000000004</v>
      </c>
      <c r="O306" s="98">
        <v>99.67</v>
      </c>
      <c r="P306" s="90">
        <v>0.24075671099999998</v>
      </c>
      <c r="Q306" s="91">
        <f t="shared" si="4"/>
        <v>3.2324356347973791E-6</v>
      </c>
      <c r="R306" s="91">
        <f>P306/'סכום נכסי הקרן'!$C$42</f>
        <v>1.2222822331866167E-7</v>
      </c>
    </row>
    <row r="307" spans="2:18">
      <c r="B307" s="86" t="s">
        <v>2887</v>
      </c>
      <c r="C307" s="88" t="s">
        <v>2493</v>
      </c>
      <c r="D307" s="87">
        <v>9511</v>
      </c>
      <c r="E307" s="87"/>
      <c r="F307" s="87" t="s">
        <v>483</v>
      </c>
      <c r="G307" s="97">
        <v>45005</v>
      </c>
      <c r="H307" s="87"/>
      <c r="I307" s="90">
        <v>0.94999999440127314</v>
      </c>
      <c r="J307" s="88" t="s">
        <v>2671</v>
      </c>
      <c r="K307" s="88" t="s">
        <v>130</v>
      </c>
      <c r="L307" s="89">
        <v>7.2568999999999995E-2</v>
      </c>
      <c r="M307" s="89">
        <v>8.3099999675273858E-2</v>
      </c>
      <c r="N307" s="90">
        <v>34.697042000000003</v>
      </c>
      <c r="O307" s="98">
        <v>99.68</v>
      </c>
      <c r="P307" s="90">
        <v>0.125028426</v>
      </c>
      <c r="Q307" s="91">
        <f t="shared" si="4"/>
        <v>1.6786503598856157E-6</v>
      </c>
      <c r="R307" s="91">
        <f>P307/'סכום נכסי הקרן'!$C$42</f>
        <v>6.3474875989266879E-8</v>
      </c>
    </row>
    <row r="308" spans="2:18">
      <c r="B308" s="86" t="s">
        <v>2888</v>
      </c>
      <c r="C308" s="88" t="s">
        <v>2493</v>
      </c>
      <c r="D308" s="87">
        <v>8806</v>
      </c>
      <c r="E308" s="87"/>
      <c r="F308" s="87" t="s">
        <v>483</v>
      </c>
      <c r="G308" s="97">
        <v>44137</v>
      </c>
      <c r="H308" s="87"/>
      <c r="I308" s="90">
        <v>0.4599999999975064</v>
      </c>
      <c r="J308" s="88" t="s">
        <v>1179</v>
      </c>
      <c r="K308" s="88" t="s">
        <v>130</v>
      </c>
      <c r="L308" s="89">
        <v>6.7805000000000004E-2</v>
      </c>
      <c r="M308" s="89">
        <v>5.2099999999964314E-2</v>
      </c>
      <c r="N308" s="90">
        <v>63423.105366000003</v>
      </c>
      <c r="O308" s="98">
        <v>101.45</v>
      </c>
      <c r="P308" s="90">
        <v>232.599017223</v>
      </c>
      <c r="Q308" s="91">
        <f t="shared" si="4"/>
        <v>3.122909217224165E-3</v>
      </c>
      <c r="R308" s="91">
        <f>P308/'סכום נכסי הקרן'!$C$42</f>
        <v>1.1808669632820361E-4</v>
      </c>
    </row>
    <row r="309" spans="2:18">
      <c r="B309" s="86" t="s">
        <v>2888</v>
      </c>
      <c r="C309" s="88" t="s">
        <v>2493</v>
      </c>
      <c r="D309" s="87">
        <v>9044</v>
      </c>
      <c r="E309" s="87"/>
      <c r="F309" s="87" t="s">
        <v>483</v>
      </c>
      <c r="G309" s="97">
        <v>44679</v>
      </c>
      <c r="H309" s="87"/>
      <c r="I309" s="90">
        <v>0.45999999981028145</v>
      </c>
      <c r="J309" s="88" t="s">
        <v>1179</v>
      </c>
      <c r="K309" s="88" t="s">
        <v>130</v>
      </c>
      <c r="L309" s="89">
        <v>6.7805000000000004E-2</v>
      </c>
      <c r="M309" s="89">
        <v>5.2100000006839842E-2</v>
      </c>
      <c r="N309" s="90">
        <v>546.15208800000005</v>
      </c>
      <c r="O309" s="98">
        <v>101.45</v>
      </c>
      <c r="P309" s="90">
        <v>2.0029678030000002</v>
      </c>
      <c r="Q309" s="91">
        <f t="shared" si="4"/>
        <v>2.689214549773866E-5</v>
      </c>
      <c r="R309" s="91">
        <f>P309/'סכום נכסי הקרן'!$C$42</f>
        <v>1.0168738180061497E-6</v>
      </c>
    </row>
    <row r="310" spans="2:18">
      <c r="B310" s="86" t="s">
        <v>2888</v>
      </c>
      <c r="C310" s="88" t="s">
        <v>2493</v>
      </c>
      <c r="D310" s="87">
        <v>9224</v>
      </c>
      <c r="E310" s="87"/>
      <c r="F310" s="87" t="s">
        <v>483</v>
      </c>
      <c r="G310" s="97">
        <v>44810</v>
      </c>
      <c r="H310" s="87"/>
      <c r="I310" s="90">
        <v>0.4600000000772515</v>
      </c>
      <c r="J310" s="88" t="s">
        <v>1179</v>
      </c>
      <c r="K310" s="88" t="s">
        <v>130</v>
      </c>
      <c r="L310" s="89">
        <v>6.7805000000000004E-2</v>
      </c>
      <c r="M310" s="89">
        <v>5.2099999995254553E-2</v>
      </c>
      <c r="N310" s="90">
        <v>988.30405599999995</v>
      </c>
      <c r="O310" s="98">
        <v>101.45</v>
      </c>
      <c r="P310" s="90">
        <v>3.6245237319999997</v>
      </c>
      <c r="Q310" s="91">
        <f t="shared" si="4"/>
        <v>4.8663398091052938E-5</v>
      </c>
      <c r="R310" s="91">
        <f>P310/'סכום נכסי הקרן'!$C$42</f>
        <v>1.8401110992859718E-6</v>
      </c>
    </row>
    <row r="311" spans="2:18">
      <c r="B311" s="86" t="s">
        <v>2889</v>
      </c>
      <c r="C311" s="88" t="s">
        <v>2493</v>
      </c>
      <c r="D311" s="87" t="s">
        <v>2678</v>
      </c>
      <c r="E311" s="87"/>
      <c r="F311" s="87" t="s">
        <v>483</v>
      </c>
      <c r="G311" s="97">
        <v>42921</v>
      </c>
      <c r="H311" s="87"/>
      <c r="I311" s="90">
        <v>1.1400000000799972</v>
      </c>
      <c r="J311" s="88" t="s">
        <v>1682</v>
      </c>
      <c r="K311" s="88" t="s">
        <v>130</v>
      </c>
      <c r="L311" s="89">
        <v>7.8939999999999996E-2</v>
      </c>
      <c r="M311" s="89">
        <v>0.57130000002270376</v>
      </c>
      <c r="N311" s="90">
        <v>7080.5440330000001</v>
      </c>
      <c r="O311" s="98">
        <v>65.441845000000001</v>
      </c>
      <c r="P311" s="90">
        <v>16.750604269</v>
      </c>
      <c r="Q311" s="91">
        <f t="shared" ref="Q311:Q351" si="5">IFERROR(P311/$P$10,0)</f>
        <v>2.2489611989883309E-4</v>
      </c>
      <c r="R311" s="91">
        <f>P311/'סכום נכסי הקרן'!$C$42</f>
        <v>8.5040063506842796E-6</v>
      </c>
    </row>
    <row r="312" spans="2:18">
      <c r="B312" s="86" t="s">
        <v>2889</v>
      </c>
      <c r="C312" s="88" t="s">
        <v>2493</v>
      </c>
      <c r="D312" s="87">
        <v>6497</v>
      </c>
      <c r="E312" s="87"/>
      <c r="F312" s="87" t="s">
        <v>483</v>
      </c>
      <c r="G312" s="97">
        <v>43342</v>
      </c>
      <c r="H312" s="87"/>
      <c r="I312" s="90">
        <v>2.0900000003239696</v>
      </c>
      <c r="J312" s="88" t="s">
        <v>1682</v>
      </c>
      <c r="K312" s="88" t="s">
        <v>130</v>
      </c>
      <c r="L312" s="89">
        <v>7.8939999999999996E-2</v>
      </c>
      <c r="M312" s="89">
        <v>0.57130000002270376</v>
      </c>
      <c r="N312" s="90">
        <v>1343.9062530000001</v>
      </c>
      <c r="O312" s="98">
        <v>65.441845000000001</v>
      </c>
      <c r="P312" s="90">
        <v>3.1793092330000006</v>
      </c>
      <c r="Q312" s="91">
        <f t="shared" si="5"/>
        <v>4.2685881594343285E-5</v>
      </c>
      <c r="R312" s="91">
        <f>P312/'סכום נכסי הקרן'!$C$42</f>
        <v>1.6140830189784702E-6</v>
      </c>
    </row>
    <row r="313" spans="2:18">
      <c r="B313" s="86" t="s">
        <v>2890</v>
      </c>
      <c r="C313" s="88" t="s">
        <v>2493</v>
      </c>
      <c r="D313" s="87">
        <v>9405</v>
      </c>
      <c r="E313" s="87"/>
      <c r="F313" s="87" t="s">
        <v>483</v>
      </c>
      <c r="G313" s="97">
        <v>43866</v>
      </c>
      <c r="H313" s="87"/>
      <c r="I313" s="90">
        <v>1.5100000000043956</v>
      </c>
      <c r="J313" s="88" t="s">
        <v>1179</v>
      </c>
      <c r="K313" s="88" t="s">
        <v>130</v>
      </c>
      <c r="L313" s="89">
        <v>7.2346000000000008E-2</v>
      </c>
      <c r="M313" s="89">
        <v>7.9000000000071555E-2</v>
      </c>
      <c r="N313" s="90">
        <v>54026.133330000004</v>
      </c>
      <c r="O313" s="98">
        <v>100.18</v>
      </c>
      <c r="P313" s="90">
        <v>195.65602361399999</v>
      </c>
      <c r="Q313" s="91">
        <f t="shared" si="5"/>
        <v>2.6269070559476579E-3</v>
      </c>
      <c r="R313" s="91">
        <f>P313/'סכום נכסי הקרן'!$C$42</f>
        <v>9.9331345940896062E-5</v>
      </c>
    </row>
    <row r="314" spans="2:18">
      <c r="B314" s="86" t="s">
        <v>2890</v>
      </c>
      <c r="C314" s="88" t="s">
        <v>2493</v>
      </c>
      <c r="D314" s="87">
        <v>9439</v>
      </c>
      <c r="E314" s="87"/>
      <c r="F314" s="87" t="s">
        <v>483</v>
      </c>
      <c r="G314" s="97">
        <v>44953</v>
      </c>
      <c r="H314" s="87"/>
      <c r="I314" s="90">
        <v>1.5100000003025402</v>
      </c>
      <c r="J314" s="88" t="s">
        <v>1179</v>
      </c>
      <c r="K314" s="88" t="s">
        <v>130</v>
      </c>
      <c r="L314" s="89">
        <v>7.1706000000000006E-2</v>
      </c>
      <c r="M314" s="89">
        <v>7.8300000010855852E-2</v>
      </c>
      <c r="N314" s="90">
        <v>155.15870100000001</v>
      </c>
      <c r="O314" s="98">
        <v>100.18</v>
      </c>
      <c r="P314" s="90">
        <v>0.56190833300000009</v>
      </c>
      <c r="Q314" s="91">
        <f t="shared" si="5"/>
        <v>7.5442653770045579E-6</v>
      </c>
      <c r="R314" s="91">
        <f>P314/'סכום נכסי הקרן'!$C$42</f>
        <v>2.8527162098730003E-7</v>
      </c>
    </row>
    <row r="315" spans="2:18">
      <c r="B315" s="86" t="s">
        <v>2890</v>
      </c>
      <c r="C315" s="88" t="s">
        <v>2493</v>
      </c>
      <c r="D315" s="87">
        <v>9447</v>
      </c>
      <c r="E315" s="87"/>
      <c r="F315" s="87" t="s">
        <v>483</v>
      </c>
      <c r="G315" s="97">
        <v>44959</v>
      </c>
      <c r="H315" s="87"/>
      <c r="I315" s="90">
        <v>1.5100000035141012</v>
      </c>
      <c r="J315" s="88" t="s">
        <v>1179</v>
      </c>
      <c r="K315" s="88" t="s">
        <v>130</v>
      </c>
      <c r="L315" s="89">
        <v>7.1905999999999998E-2</v>
      </c>
      <c r="M315" s="89">
        <v>7.8500000090226923E-2</v>
      </c>
      <c r="N315" s="90">
        <v>87.220658</v>
      </c>
      <c r="O315" s="98">
        <v>100.18</v>
      </c>
      <c r="P315" s="90">
        <v>0.315870239</v>
      </c>
      <c r="Q315" s="91">
        <f t="shared" si="5"/>
        <v>4.2409211036097133E-6</v>
      </c>
      <c r="R315" s="91">
        <f>P315/'סכום נכסי הקרן'!$C$42</f>
        <v>1.6036212636336869E-7</v>
      </c>
    </row>
    <row r="316" spans="2:18">
      <c r="B316" s="86" t="s">
        <v>2890</v>
      </c>
      <c r="C316" s="88" t="s">
        <v>2493</v>
      </c>
      <c r="D316" s="87">
        <v>9467</v>
      </c>
      <c r="E316" s="87"/>
      <c r="F316" s="87" t="s">
        <v>483</v>
      </c>
      <c r="G316" s="97">
        <v>44966</v>
      </c>
      <c r="H316" s="87"/>
      <c r="I316" s="90">
        <v>1.5099999982454133</v>
      </c>
      <c r="J316" s="88" t="s">
        <v>1179</v>
      </c>
      <c r="K316" s="88" t="s">
        <v>130</v>
      </c>
      <c r="L316" s="89">
        <v>7.1706000000000006E-2</v>
      </c>
      <c r="M316" s="89">
        <v>7.7799999942077494E-2</v>
      </c>
      <c r="N316" s="90">
        <v>130.68648899999999</v>
      </c>
      <c r="O316" s="98">
        <v>100.13</v>
      </c>
      <c r="P316" s="90">
        <v>0.47304583299999997</v>
      </c>
      <c r="Q316" s="91">
        <f t="shared" si="5"/>
        <v>6.351184152377002E-6</v>
      </c>
      <c r="R316" s="91">
        <f>P316/'סכום נכסי הקרן'!$C$42</f>
        <v>2.4015759093787564E-7</v>
      </c>
    </row>
    <row r="317" spans="2:18">
      <c r="B317" s="86" t="s">
        <v>2890</v>
      </c>
      <c r="C317" s="88" t="s">
        <v>2493</v>
      </c>
      <c r="D317" s="87">
        <v>9491</v>
      </c>
      <c r="E317" s="87"/>
      <c r="F317" s="87" t="s">
        <v>483</v>
      </c>
      <c r="G317" s="97">
        <v>44986</v>
      </c>
      <c r="H317" s="87"/>
      <c r="I317" s="90">
        <v>1.5099999999945657</v>
      </c>
      <c r="J317" s="88" t="s">
        <v>1179</v>
      </c>
      <c r="K317" s="88" t="s">
        <v>130</v>
      </c>
      <c r="L317" s="89">
        <v>7.1706000000000006E-2</v>
      </c>
      <c r="M317" s="89">
        <v>7.7700000003967068E-2</v>
      </c>
      <c r="N317" s="90">
        <v>508.37063000000001</v>
      </c>
      <c r="O317" s="98">
        <v>100.13</v>
      </c>
      <c r="P317" s="90">
        <v>1.8401489510000002</v>
      </c>
      <c r="Q317" s="91">
        <f t="shared" si="5"/>
        <v>2.4706115222463796E-5</v>
      </c>
      <c r="R317" s="91">
        <f>P317/'סכום נכסי הקרן'!$C$42</f>
        <v>9.3421336413932429E-7</v>
      </c>
    </row>
    <row r="318" spans="2:18">
      <c r="B318" s="86" t="s">
        <v>2890</v>
      </c>
      <c r="C318" s="88" t="s">
        <v>2493</v>
      </c>
      <c r="D318" s="87">
        <v>9510</v>
      </c>
      <c r="E318" s="87"/>
      <c r="F318" s="87" t="s">
        <v>483</v>
      </c>
      <c r="G318" s="97">
        <v>44994</v>
      </c>
      <c r="H318" s="87"/>
      <c r="I318" s="90">
        <v>1.5200000004454246</v>
      </c>
      <c r="J318" s="88" t="s">
        <v>1179</v>
      </c>
      <c r="K318" s="88" t="s">
        <v>130</v>
      </c>
      <c r="L318" s="89">
        <v>7.1706000000000006E-2</v>
      </c>
      <c r="M318" s="89">
        <v>7.6499999949889708E-2</v>
      </c>
      <c r="N318" s="90">
        <v>99.226996</v>
      </c>
      <c r="O318" s="98">
        <v>100.14</v>
      </c>
      <c r="P318" s="90">
        <v>0.35920779200000003</v>
      </c>
      <c r="Q318" s="91">
        <f t="shared" si="5"/>
        <v>4.8227775763130648E-6</v>
      </c>
      <c r="R318" s="91">
        <f>P318/'סכום נכסי הקרן'!$C$42</f>
        <v>1.8236388940526514E-7</v>
      </c>
    </row>
    <row r="319" spans="2:18">
      <c r="B319" s="86" t="s">
        <v>2891</v>
      </c>
      <c r="C319" s="88" t="s">
        <v>2493</v>
      </c>
      <c r="D319" s="87">
        <v>8061</v>
      </c>
      <c r="E319" s="87"/>
      <c r="F319" s="87" t="s">
        <v>483</v>
      </c>
      <c r="G319" s="97">
        <v>44136</v>
      </c>
      <c r="H319" s="87"/>
      <c r="I319" s="90">
        <v>4.0000000007127862E-2</v>
      </c>
      <c r="J319" s="88" t="s">
        <v>1179</v>
      </c>
      <c r="K319" s="88" t="s">
        <v>130</v>
      </c>
      <c r="L319" s="89">
        <v>6.6089999999999996E-2</v>
      </c>
      <c r="M319" s="89">
        <v>0.12779999999987912</v>
      </c>
      <c r="N319" s="90">
        <v>35582.932698000004</v>
      </c>
      <c r="O319" s="98">
        <v>100.35</v>
      </c>
      <c r="P319" s="90">
        <v>129.070988602</v>
      </c>
      <c r="Q319" s="91">
        <f t="shared" si="5"/>
        <v>1.7329264104111771E-3</v>
      </c>
      <c r="R319" s="91">
        <f>P319/'סכום נכסי הקרן'!$C$42</f>
        <v>6.5527218548876477E-5</v>
      </c>
    </row>
    <row r="320" spans="2:18">
      <c r="B320" s="86" t="s">
        <v>2891</v>
      </c>
      <c r="C320" s="88" t="s">
        <v>2493</v>
      </c>
      <c r="D320" s="87">
        <v>9119</v>
      </c>
      <c r="E320" s="87"/>
      <c r="F320" s="87" t="s">
        <v>483</v>
      </c>
      <c r="G320" s="97">
        <v>44734</v>
      </c>
      <c r="H320" s="87"/>
      <c r="I320" s="90">
        <v>3.9999999544528729E-2</v>
      </c>
      <c r="J320" s="88" t="s">
        <v>1179</v>
      </c>
      <c r="K320" s="88" t="s">
        <v>130</v>
      </c>
      <c r="L320" s="89">
        <v>6.6089999999999996E-2</v>
      </c>
      <c r="M320" s="89">
        <v>0.12780000008198483</v>
      </c>
      <c r="N320" s="90">
        <v>72.632896000000002</v>
      </c>
      <c r="O320" s="98">
        <v>100.35</v>
      </c>
      <c r="P320" s="90">
        <v>0.26346337799999997</v>
      </c>
      <c r="Q320" s="91">
        <f t="shared" si="5"/>
        <v>3.5372987443381869E-6</v>
      </c>
      <c r="R320" s="91">
        <f>P320/'סכום נכסי הקרן'!$C$42</f>
        <v>1.3375602478002357E-7</v>
      </c>
    </row>
    <row r="321" spans="2:18">
      <c r="B321" s="86" t="s">
        <v>2891</v>
      </c>
      <c r="C321" s="88" t="s">
        <v>2493</v>
      </c>
      <c r="D321" s="87">
        <v>9446</v>
      </c>
      <c r="E321" s="87"/>
      <c r="F321" s="87" t="s">
        <v>483</v>
      </c>
      <c r="G321" s="97">
        <v>44958</v>
      </c>
      <c r="H321" s="87"/>
      <c r="I321" s="90">
        <v>4.0000001260147647E-2</v>
      </c>
      <c r="J321" s="88" t="s">
        <v>1179</v>
      </c>
      <c r="K321" s="88" t="s">
        <v>130</v>
      </c>
      <c r="L321" s="89">
        <v>6.6089999999999996E-2</v>
      </c>
      <c r="M321" s="89">
        <v>0.12780000007320858</v>
      </c>
      <c r="N321" s="90">
        <v>183.76844700000001</v>
      </c>
      <c r="O321" s="98">
        <v>100.35</v>
      </c>
      <c r="P321" s="90">
        <v>0.66658855400000006</v>
      </c>
      <c r="Q321" s="91">
        <f t="shared" si="5"/>
        <v>8.9497176911411512E-6</v>
      </c>
      <c r="R321" s="91">
        <f>P321/'סכום נכסי הקרן'!$C$42</f>
        <v>3.3841604789149899E-7</v>
      </c>
    </row>
    <row r="322" spans="2:18">
      <c r="B322" s="86" t="s">
        <v>2891</v>
      </c>
      <c r="C322" s="88" t="s">
        <v>2493</v>
      </c>
      <c r="D322" s="87">
        <v>8073</v>
      </c>
      <c r="E322" s="87"/>
      <c r="F322" s="87" t="s">
        <v>483</v>
      </c>
      <c r="G322" s="97">
        <v>44153</v>
      </c>
      <c r="H322" s="87"/>
      <c r="I322" s="90">
        <v>3.9999999443182582E-2</v>
      </c>
      <c r="J322" s="88" t="s">
        <v>1179</v>
      </c>
      <c r="K322" s="88" t="s">
        <v>130</v>
      </c>
      <c r="L322" s="89">
        <v>6.6089999999999996E-2</v>
      </c>
      <c r="M322" s="89">
        <v>0.12780000013999981</v>
      </c>
      <c r="N322" s="90">
        <v>138.63035100000002</v>
      </c>
      <c r="O322" s="98">
        <v>100.35</v>
      </c>
      <c r="P322" s="90">
        <v>0.502857832</v>
      </c>
      <c r="Q322" s="91">
        <f t="shared" si="5"/>
        <v>6.751444512771043E-6</v>
      </c>
      <c r="R322" s="91">
        <f>P322/'סכום נכסי הקרן'!$C$42</f>
        <v>2.5529265261990582E-7</v>
      </c>
    </row>
    <row r="323" spans="2:18">
      <c r="B323" s="86" t="s">
        <v>2891</v>
      </c>
      <c r="C323" s="88" t="s">
        <v>2493</v>
      </c>
      <c r="D323" s="87">
        <v>8531</v>
      </c>
      <c r="E323" s="87"/>
      <c r="F323" s="87" t="s">
        <v>483</v>
      </c>
      <c r="G323" s="97">
        <v>44392</v>
      </c>
      <c r="H323" s="87"/>
      <c r="I323" s="90">
        <v>3.9999999559804857E-2</v>
      </c>
      <c r="J323" s="88" t="s">
        <v>1179</v>
      </c>
      <c r="K323" s="88" t="s">
        <v>130</v>
      </c>
      <c r="L323" s="89">
        <v>6.6089999999999996E-2</v>
      </c>
      <c r="M323" s="89">
        <v>0.12779999997919078</v>
      </c>
      <c r="N323" s="90">
        <v>275.56276099999997</v>
      </c>
      <c r="O323" s="98">
        <v>100.35</v>
      </c>
      <c r="P323" s="90">
        <v>0.99955668599999992</v>
      </c>
      <c r="Q323" s="91">
        <f t="shared" si="5"/>
        <v>1.3420197665129153E-5</v>
      </c>
      <c r="R323" s="91">
        <f>P323/'סכום נכסי הקרן'!$C$42</f>
        <v>5.0745849338367724E-7</v>
      </c>
    </row>
    <row r="324" spans="2:18">
      <c r="B324" s="86" t="s">
        <v>2891</v>
      </c>
      <c r="C324" s="88" t="s">
        <v>2493</v>
      </c>
      <c r="D324" s="87">
        <v>9005</v>
      </c>
      <c r="E324" s="87"/>
      <c r="F324" s="87" t="s">
        <v>483</v>
      </c>
      <c r="G324" s="97">
        <v>44649</v>
      </c>
      <c r="H324" s="87"/>
      <c r="I324" s="90">
        <v>4.0000000359760417E-2</v>
      </c>
      <c r="J324" s="88" t="s">
        <v>1179</v>
      </c>
      <c r="K324" s="88" t="s">
        <v>130</v>
      </c>
      <c r="L324" s="89">
        <v>6.6089999999999996E-2</v>
      </c>
      <c r="M324" s="89">
        <v>0.12780000010762832</v>
      </c>
      <c r="N324" s="90">
        <v>183.912373</v>
      </c>
      <c r="O324" s="98">
        <v>100.35</v>
      </c>
      <c r="P324" s="90">
        <v>0.66711061900000002</v>
      </c>
      <c r="Q324" s="91">
        <f t="shared" si="5"/>
        <v>8.956727013966134E-6</v>
      </c>
      <c r="R324" s="91">
        <f>P324/'סכום נכסי הקרן'!$C$42</f>
        <v>3.3868109170748157E-7</v>
      </c>
    </row>
    <row r="325" spans="2:18">
      <c r="B325" s="86" t="s">
        <v>2891</v>
      </c>
      <c r="C325" s="88" t="s">
        <v>2493</v>
      </c>
      <c r="D325" s="87">
        <v>9075</v>
      </c>
      <c r="E325" s="87"/>
      <c r="F325" s="87" t="s">
        <v>483</v>
      </c>
      <c r="G325" s="97">
        <v>44699</v>
      </c>
      <c r="H325" s="87"/>
      <c r="I325" s="90">
        <v>3.9999999928021161E-2</v>
      </c>
      <c r="J325" s="88" t="s">
        <v>1179</v>
      </c>
      <c r="K325" s="88" t="s">
        <v>130</v>
      </c>
      <c r="L325" s="89">
        <v>6.6089999999999996E-2</v>
      </c>
      <c r="M325" s="89">
        <v>0.1277999999679694</v>
      </c>
      <c r="N325" s="90">
        <v>153.20336400000002</v>
      </c>
      <c r="O325" s="98">
        <v>100.35</v>
      </c>
      <c r="P325" s="90">
        <v>0.55571895100000002</v>
      </c>
      <c r="Q325" s="91">
        <f t="shared" si="5"/>
        <v>7.461165807937203E-6</v>
      </c>
      <c r="R325" s="91">
        <f>P325/'סכום נכסי הקרן'!$C$42</f>
        <v>2.8212937352031037E-7</v>
      </c>
    </row>
    <row r="326" spans="2:18">
      <c r="B326" s="86" t="s">
        <v>2892</v>
      </c>
      <c r="C326" s="88" t="s">
        <v>2493</v>
      </c>
      <c r="D326" s="87">
        <v>6588</v>
      </c>
      <c r="E326" s="87"/>
      <c r="F326" s="87" t="s">
        <v>483</v>
      </c>
      <c r="G326" s="97">
        <v>43397</v>
      </c>
      <c r="H326" s="87"/>
      <c r="I326" s="90">
        <v>0.26999999999589991</v>
      </c>
      <c r="J326" s="88" t="s">
        <v>1179</v>
      </c>
      <c r="K326" s="88" t="s">
        <v>130</v>
      </c>
      <c r="L326" s="89">
        <v>6.5189999999999998E-2</v>
      </c>
      <c r="M326" s="89">
        <v>5.1199999999954976E-2</v>
      </c>
      <c r="N326" s="90">
        <v>34111.769999999997</v>
      </c>
      <c r="O326" s="98">
        <v>100.87</v>
      </c>
      <c r="P326" s="90">
        <v>124.386882813</v>
      </c>
      <c r="Q326" s="91">
        <f t="shared" si="5"/>
        <v>1.6700369050402374E-3</v>
      </c>
      <c r="R326" s="91">
        <f>P326/'סכום נכסי הקרן'!$C$42</f>
        <v>6.3149175062370593E-5</v>
      </c>
    </row>
    <row r="327" spans="2:18">
      <c r="B327" s="86" t="s">
        <v>2893</v>
      </c>
      <c r="C327" s="88" t="s">
        <v>2493</v>
      </c>
      <c r="D327" s="87" t="s">
        <v>2679</v>
      </c>
      <c r="E327" s="87"/>
      <c r="F327" s="87" t="s">
        <v>483</v>
      </c>
      <c r="G327" s="97">
        <v>44144</v>
      </c>
      <c r="H327" s="87"/>
      <c r="I327" s="90">
        <v>0.27000000000587282</v>
      </c>
      <c r="J327" s="88" t="s">
        <v>1179</v>
      </c>
      <c r="K327" s="88" t="s">
        <v>130</v>
      </c>
      <c r="L327" s="89">
        <v>7.6490000000000002E-2</v>
      </c>
      <c r="M327" s="89">
        <v>8.0600000000357636E-2</v>
      </c>
      <c r="N327" s="90">
        <v>41712.402340999994</v>
      </c>
      <c r="O327" s="98">
        <v>100.5</v>
      </c>
      <c r="P327" s="90">
        <v>151.54429119300002</v>
      </c>
      <c r="Q327" s="91">
        <f t="shared" si="5"/>
        <v>2.0346563344702108E-3</v>
      </c>
      <c r="R327" s="91">
        <f>P327/'סכום נכסי הקרן'!$C$42</f>
        <v>7.6936544737090637E-5</v>
      </c>
    </row>
    <row r="328" spans="2:18">
      <c r="B328" s="86" t="s">
        <v>2894</v>
      </c>
      <c r="C328" s="88" t="s">
        <v>2493</v>
      </c>
      <c r="D328" s="87">
        <v>6826</v>
      </c>
      <c r="E328" s="87"/>
      <c r="F328" s="87" t="s">
        <v>483</v>
      </c>
      <c r="G328" s="97">
        <v>43550</v>
      </c>
      <c r="H328" s="87"/>
      <c r="I328" s="90">
        <v>2.3399999999842787</v>
      </c>
      <c r="J328" s="88" t="s">
        <v>1682</v>
      </c>
      <c r="K328" s="88" t="s">
        <v>130</v>
      </c>
      <c r="L328" s="89">
        <v>7.9070000000000001E-2</v>
      </c>
      <c r="M328" s="89">
        <v>8.3099999999685592E-2</v>
      </c>
      <c r="N328" s="90">
        <v>17591.905848999999</v>
      </c>
      <c r="O328" s="98">
        <v>100.02</v>
      </c>
      <c r="P328" s="90">
        <v>63.607461100000002</v>
      </c>
      <c r="Q328" s="91">
        <f t="shared" si="5"/>
        <v>8.5400329255464911E-4</v>
      </c>
      <c r="R328" s="91">
        <f>P328/'סכום נכסי הקרן'!$C$42</f>
        <v>3.2292462078300639E-5</v>
      </c>
    </row>
    <row r="329" spans="2:18">
      <c r="B329" s="86" t="s">
        <v>2895</v>
      </c>
      <c r="C329" s="88" t="s">
        <v>2493</v>
      </c>
      <c r="D329" s="87">
        <v>6528</v>
      </c>
      <c r="E329" s="87"/>
      <c r="F329" s="87" t="s">
        <v>483</v>
      </c>
      <c r="G329" s="97">
        <v>43373</v>
      </c>
      <c r="H329" s="87"/>
      <c r="I329" s="90">
        <v>4.5699999999982532</v>
      </c>
      <c r="J329" s="88" t="s">
        <v>1682</v>
      </c>
      <c r="K329" s="88" t="s">
        <v>133</v>
      </c>
      <c r="L329" s="89">
        <v>3.032E-2</v>
      </c>
      <c r="M329" s="89">
        <v>6.7699999999895219E-2</v>
      </c>
      <c r="N329" s="90">
        <v>30254.161146000006</v>
      </c>
      <c r="O329" s="98">
        <v>84.73</v>
      </c>
      <c r="P329" s="90">
        <v>114.51376736</v>
      </c>
      <c r="Q329" s="91">
        <f t="shared" si="5"/>
        <v>1.5374789793060474E-3</v>
      </c>
      <c r="R329" s="91">
        <f>P329/'סכום נכסי הקרן'!$C$42</f>
        <v>5.8136756694351716E-5</v>
      </c>
    </row>
    <row r="330" spans="2:18">
      <c r="B330" s="86" t="s">
        <v>2896</v>
      </c>
      <c r="C330" s="88" t="s">
        <v>2493</v>
      </c>
      <c r="D330" s="87">
        <v>8860</v>
      </c>
      <c r="E330" s="87"/>
      <c r="F330" s="87" t="s">
        <v>483</v>
      </c>
      <c r="G330" s="97">
        <v>44585</v>
      </c>
      <c r="H330" s="87"/>
      <c r="I330" s="90">
        <v>2.7900000000935754</v>
      </c>
      <c r="J330" s="88" t="s">
        <v>2671</v>
      </c>
      <c r="K330" s="88" t="s">
        <v>132</v>
      </c>
      <c r="L330" s="89">
        <v>4.607E-2</v>
      </c>
      <c r="M330" s="89">
        <v>6.530000000087903E-2</v>
      </c>
      <c r="N330" s="90">
        <v>1785.4645459999999</v>
      </c>
      <c r="O330" s="98">
        <v>100.46</v>
      </c>
      <c r="P330" s="90">
        <v>7.0530994460000001</v>
      </c>
      <c r="Q330" s="91">
        <f t="shared" si="5"/>
        <v>9.4695968765830387E-5</v>
      </c>
      <c r="R330" s="91">
        <f>P330/'סכום נכסי הקרן'!$C$42</f>
        <v>3.5807426118826528E-6</v>
      </c>
    </row>
    <row r="331" spans="2:18">
      <c r="B331" s="86" t="s">
        <v>2896</v>
      </c>
      <c r="C331" s="88" t="s">
        <v>2493</v>
      </c>
      <c r="D331" s="87">
        <v>8977</v>
      </c>
      <c r="E331" s="87"/>
      <c r="F331" s="87" t="s">
        <v>483</v>
      </c>
      <c r="G331" s="97">
        <v>44553</v>
      </c>
      <c r="H331" s="87"/>
      <c r="I331" s="90">
        <v>2.7899999990001234</v>
      </c>
      <c r="J331" s="88" t="s">
        <v>2671</v>
      </c>
      <c r="K331" s="88" t="s">
        <v>132</v>
      </c>
      <c r="L331" s="89">
        <v>4.607E-2</v>
      </c>
      <c r="M331" s="89">
        <v>6.5099999963850616E-2</v>
      </c>
      <c r="N331" s="90">
        <v>263.12108799999999</v>
      </c>
      <c r="O331" s="98">
        <v>100.53</v>
      </c>
      <c r="P331" s="90">
        <v>1.0401283760000002</v>
      </c>
      <c r="Q331" s="91">
        <f t="shared" si="5"/>
        <v>1.3964919247240953E-5</v>
      </c>
      <c r="R331" s="91">
        <f>P331/'סכום נכסי הקרן'!$C$42</f>
        <v>5.2805607326063254E-7</v>
      </c>
    </row>
    <row r="332" spans="2:18">
      <c r="B332" s="86" t="s">
        <v>2896</v>
      </c>
      <c r="C332" s="88" t="s">
        <v>2493</v>
      </c>
      <c r="D332" s="87">
        <v>8978</v>
      </c>
      <c r="E332" s="87"/>
      <c r="F332" s="87" t="s">
        <v>483</v>
      </c>
      <c r="G332" s="97">
        <v>44553</v>
      </c>
      <c r="H332" s="87"/>
      <c r="I332" s="90">
        <v>2.7899999981028558</v>
      </c>
      <c r="J332" s="88" t="s">
        <v>2671</v>
      </c>
      <c r="K332" s="88" t="s">
        <v>132</v>
      </c>
      <c r="L332" s="89">
        <v>4.607E-2</v>
      </c>
      <c r="M332" s="89">
        <v>6.6099999967980994E-2</v>
      </c>
      <c r="N332" s="90">
        <v>338.29854799999998</v>
      </c>
      <c r="O332" s="98">
        <v>100.25</v>
      </c>
      <c r="P332" s="90">
        <v>1.333583207</v>
      </c>
      <c r="Q332" s="91">
        <f t="shared" si="5"/>
        <v>1.7904887728235204E-5</v>
      </c>
      <c r="R332" s="91">
        <f>P332/'סכום נכסי הקרן'!$C$42</f>
        <v>6.7703826556765442E-7</v>
      </c>
    </row>
    <row r="333" spans="2:18">
      <c r="B333" s="86" t="s">
        <v>2896</v>
      </c>
      <c r="C333" s="88" t="s">
        <v>2493</v>
      </c>
      <c r="D333" s="87">
        <v>8979</v>
      </c>
      <c r="E333" s="87"/>
      <c r="F333" s="87" t="s">
        <v>483</v>
      </c>
      <c r="G333" s="97">
        <v>44553</v>
      </c>
      <c r="H333" s="87"/>
      <c r="I333" s="90">
        <v>2.7899999997757137</v>
      </c>
      <c r="J333" s="88" t="s">
        <v>2671</v>
      </c>
      <c r="K333" s="88" t="s">
        <v>132</v>
      </c>
      <c r="L333" s="89">
        <v>4.607E-2</v>
      </c>
      <c r="M333" s="89">
        <v>6.4999999995193847E-2</v>
      </c>
      <c r="N333" s="90">
        <v>1578.7265169999998</v>
      </c>
      <c r="O333" s="98">
        <v>100.55</v>
      </c>
      <c r="P333" s="90">
        <v>6.2420117599999996</v>
      </c>
      <c r="Q333" s="91">
        <f t="shared" si="5"/>
        <v>8.3806184101959701E-5</v>
      </c>
      <c r="R333" s="91">
        <f>P333/'סכום נכסי הקרן'!$C$42</f>
        <v>3.1689667307300622E-6</v>
      </c>
    </row>
    <row r="334" spans="2:18">
      <c r="B334" s="86" t="s">
        <v>2896</v>
      </c>
      <c r="C334" s="88" t="s">
        <v>2493</v>
      </c>
      <c r="D334" s="87">
        <v>8918</v>
      </c>
      <c r="E334" s="87"/>
      <c r="F334" s="87" t="s">
        <v>483</v>
      </c>
      <c r="G334" s="97">
        <v>44553</v>
      </c>
      <c r="H334" s="87"/>
      <c r="I334" s="90">
        <v>2.789999999741994</v>
      </c>
      <c r="J334" s="88" t="s">
        <v>2671</v>
      </c>
      <c r="K334" s="88" t="s">
        <v>132</v>
      </c>
      <c r="L334" s="89">
        <v>4.607E-2</v>
      </c>
      <c r="M334" s="89">
        <v>6.5100000012675976E-2</v>
      </c>
      <c r="N334" s="90">
        <v>225.53236200000001</v>
      </c>
      <c r="O334" s="98">
        <v>100.52</v>
      </c>
      <c r="P334" s="90">
        <v>0.89144993699999986</v>
      </c>
      <c r="Q334" s="91">
        <f t="shared" si="5"/>
        <v>1.1968740273232418E-5</v>
      </c>
      <c r="R334" s="91">
        <f>P334/'סכום נכסי הקרן'!$C$42</f>
        <v>4.5257447455760794E-7</v>
      </c>
    </row>
    <row r="335" spans="2:18">
      <c r="B335" s="86" t="s">
        <v>2896</v>
      </c>
      <c r="C335" s="88" t="s">
        <v>2493</v>
      </c>
      <c r="D335" s="87">
        <v>9037</v>
      </c>
      <c r="E335" s="87"/>
      <c r="F335" s="87" t="s">
        <v>483</v>
      </c>
      <c r="G335" s="97">
        <v>44671</v>
      </c>
      <c r="H335" s="87"/>
      <c r="I335" s="90">
        <v>2.7900000026220151</v>
      </c>
      <c r="J335" s="88" t="s">
        <v>2671</v>
      </c>
      <c r="K335" s="88" t="s">
        <v>132</v>
      </c>
      <c r="L335" s="89">
        <v>4.607E-2</v>
      </c>
      <c r="M335" s="89">
        <v>6.5300000057828003E-2</v>
      </c>
      <c r="N335" s="90">
        <v>140.957728</v>
      </c>
      <c r="O335" s="98">
        <v>100.46</v>
      </c>
      <c r="P335" s="90">
        <v>0.55682362600000002</v>
      </c>
      <c r="Q335" s="91">
        <f t="shared" si="5"/>
        <v>7.4759973398186538E-6</v>
      </c>
      <c r="R335" s="91">
        <f>P335/'סכום נכסי הקרן'!$C$42</f>
        <v>2.826901988532106E-7</v>
      </c>
    </row>
    <row r="336" spans="2:18">
      <c r="B336" s="86" t="s">
        <v>2896</v>
      </c>
      <c r="C336" s="88" t="s">
        <v>2493</v>
      </c>
      <c r="D336" s="87">
        <v>9130</v>
      </c>
      <c r="E336" s="87"/>
      <c r="F336" s="87" t="s">
        <v>483</v>
      </c>
      <c r="G336" s="97">
        <v>44742</v>
      </c>
      <c r="H336" s="87"/>
      <c r="I336" s="90">
        <v>2.7900000000538765</v>
      </c>
      <c r="J336" s="88" t="s">
        <v>2671</v>
      </c>
      <c r="K336" s="88" t="s">
        <v>132</v>
      </c>
      <c r="L336" s="89">
        <v>4.607E-2</v>
      </c>
      <c r="M336" s="89">
        <v>6.5300000000778222E-2</v>
      </c>
      <c r="N336" s="90">
        <v>845.74636200000009</v>
      </c>
      <c r="O336" s="98">
        <v>100.46</v>
      </c>
      <c r="P336" s="90">
        <v>3.3409418580000003</v>
      </c>
      <c r="Q336" s="91">
        <f t="shared" si="5"/>
        <v>4.4855985408379193E-5</v>
      </c>
      <c r="R336" s="91">
        <f>P336/'סכום נכסי הקרן'!$C$42</f>
        <v>1.6961412449029865E-6</v>
      </c>
    </row>
    <row r="337" spans="2:18">
      <c r="B337" s="86" t="s">
        <v>2896</v>
      </c>
      <c r="C337" s="88" t="s">
        <v>2493</v>
      </c>
      <c r="D337" s="87">
        <v>9313</v>
      </c>
      <c r="E337" s="87"/>
      <c r="F337" s="87" t="s">
        <v>483</v>
      </c>
      <c r="G337" s="97">
        <v>44886</v>
      </c>
      <c r="H337" s="87"/>
      <c r="I337" s="90">
        <v>2.8100000015167712</v>
      </c>
      <c r="J337" s="88" t="s">
        <v>2671</v>
      </c>
      <c r="K337" s="88" t="s">
        <v>132</v>
      </c>
      <c r="L337" s="89">
        <v>4.6409000000000006E-2</v>
      </c>
      <c r="M337" s="89">
        <v>6.3700000033632756E-2</v>
      </c>
      <c r="N337" s="90">
        <v>385.28445399999998</v>
      </c>
      <c r="O337" s="98">
        <v>100.09</v>
      </c>
      <c r="P337" s="90">
        <v>1.5163790699999999</v>
      </c>
      <c r="Q337" s="91">
        <f t="shared" si="5"/>
        <v>2.035913234306025E-5</v>
      </c>
      <c r="R337" s="91">
        <f>P337/'סכום נכסי הקרן'!$C$42</f>
        <v>7.6984071942943472E-7</v>
      </c>
    </row>
    <row r="338" spans="2:18">
      <c r="B338" s="86" t="s">
        <v>2896</v>
      </c>
      <c r="C338" s="88" t="s">
        <v>2493</v>
      </c>
      <c r="D338" s="87">
        <v>9496</v>
      </c>
      <c r="E338" s="87"/>
      <c r="F338" s="87" t="s">
        <v>483</v>
      </c>
      <c r="G338" s="97">
        <v>44985</v>
      </c>
      <c r="H338" s="87"/>
      <c r="I338" s="90">
        <v>2.83000000032985</v>
      </c>
      <c r="J338" s="88" t="s">
        <v>2671</v>
      </c>
      <c r="K338" s="88" t="s">
        <v>132</v>
      </c>
      <c r="L338" s="89">
        <v>5.7419999999999999E-2</v>
      </c>
      <c r="M338" s="89">
        <v>6.6800000003941068E-2</v>
      </c>
      <c r="N338" s="90">
        <v>601.41963699999997</v>
      </c>
      <c r="O338" s="98">
        <v>98.71</v>
      </c>
      <c r="P338" s="90">
        <v>2.3343950810000003</v>
      </c>
      <c r="Q338" s="91">
        <f t="shared" si="5"/>
        <v>3.1341937735310379E-5</v>
      </c>
      <c r="R338" s="91">
        <f>P338/'סכום נכסי הקרן'!$C$42</f>
        <v>1.1851339972593885E-6</v>
      </c>
    </row>
    <row r="339" spans="2:18">
      <c r="B339" s="86" t="s">
        <v>2896</v>
      </c>
      <c r="C339" s="88" t="s">
        <v>2493</v>
      </c>
      <c r="D339" s="87">
        <v>8829</v>
      </c>
      <c r="E339" s="87"/>
      <c r="F339" s="87" t="s">
        <v>483</v>
      </c>
      <c r="G339" s="97">
        <v>44553</v>
      </c>
      <c r="H339" s="87"/>
      <c r="I339" s="90">
        <v>2.7900000000008909</v>
      </c>
      <c r="J339" s="88" t="s">
        <v>2671</v>
      </c>
      <c r="K339" s="88" t="s">
        <v>132</v>
      </c>
      <c r="L339" s="89">
        <v>4.6029999999999995E-2</v>
      </c>
      <c r="M339" s="89">
        <v>6.5200000000041558E-2</v>
      </c>
      <c r="N339" s="90">
        <v>17055.885037</v>
      </c>
      <c r="O339" s="98">
        <v>100.46</v>
      </c>
      <c r="P339" s="90">
        <v>67.375658185999995</v>
      </c>
      <c r="Q339" s="91">
        <f t="shared" si="5"/>
        <v>9.0459567059941325E-4</v>
      </c>
      <c r="R339" s="91">
        <f>P339/'סכום נכסי הקרן'!$C$42</f>
        <v>3.4205513776935684E-5</v>
      </c>
    </row>
    <row r="340" spans="2:18">
      <c r="B340" s="86" t="s">
        <v>2897</v>
      </c>
      <c r="C340" s="88" t="s">
        <v>2493</v>
      </c>
      <c r="D340" s="87">
        <v>7770</v>
      </c>
      <c r="E340" s="87"/>
      <c r="F340" s="87" t="s">
        <v>483</v>
      </c>
      <c r="G340" s="97">
        <v>44004</v>
      </c>
      <c r="H340" s="87"/>
      <c r="I340" s="90">
        <v>2.0500000000068987</v>
      </c>
      <c r="J340" s="88" t="s">
        <v>2671</v>
      </c>
      <c r="K340" s="88" t="s">
        <v>134</v>
      </c>
      <c r="L340" s="89">
        <v>6.8784999999999999E-2</v>
      </c>
      <c r="M340" s="89">
        <v>7.4700000000200065E-2</v>
      </c>
      <c r="N340" s="90">
        <v>70909.415447000007</v>
      </c>
      <c r="O340" s="98">
        <v>101.54</v>
      </c>
      <c r="P340" s="90">
        <v>173.94823281599997</v>
      </c>
      <c r="Q340" s="91">
        <f t="shared" si="5"/>
        <v>2.3354550077919495E-3</v>
      </c>
      <c r="R340" s="91">
        <f>P340/'סכום נכסי הקרן'!$C$42</f>
        <v>8.8310657502380476E-5</v>
      </c>
    </row>
    <row r="341" spans="2:18">
      <c r="B341" s="86" t="s">
        <v>2897</v>
      </c>
      <c r="C341" s="88" t="s">
        <v>2493</v>
      </c>
      <c r="D341" s="87">
        <v>8789</v>
      </c>
      <c r="E341" s="87"/>
      <c r="F341" s="87" t="s">
        <v>483</v>
      </c>
      <c r="G341" s="97">
        <v>44004</v>
      </c>
      <c r="H341" s="87"/>
      <c r="I341" s="90">
        <v>2.0499999999324441</v>
      </c>
      <c r="J341" s="88" t="s">
        <v>2671</v>
      </c>
      <c r="K341" s="88" t="s">
        <v>134</v>
      </c>
      <c r="L341" s="89">
        <v>6.8784999999999999E-2</v>
      </c>
      <c r="M341" s="89">
        <v>7.6099999999264395E-2</v>
      </c>
      <c r="N341" s="90">
        <v>8167.8565289999997</v>
      </c>
      <c r="O341" s="98">
        <v>101.27</v>
      </c>
      <c r="P341" s="90">
        <v>19.983330327000001</v>
      </c>
      <c r="Q341" s="91">
        <f t="shared" si="5"/>
        <v>2.682991837802684E-4</v>
      </c>
      <c r="R341" s="91">
        <f>P341/'סכום נכסי הקרן'!$C$42</f>
        <v>1.0145208213361664E-5</v>
      </c>
    </row>
    <row r="342" spans="2:18">
      <c r="B342" s="86" t="s">
        <v>2897</v>
      </c>
      <c r="C342" s="88" t="s">
        <v>2493</v>
      </c>
      <c r="D342" s="87">
        <v>8980</v>
      </c>
      <c r="E342" s="87"/>
      <c r="F342" s="87" t="s">
        <v>483</v>
      </c>
      <c r="G342" s="97">
        <v>44627</v>
      </c>
      <c r="H342" s="87"/>
      <c r="I342" s="90">
        <v>2.0500000001059204</v>
      </c>
      <c r="J342" s="88" t="s">
        <v>2671</v>
      </c>
      <c r="K342" s="88" t="s">
        <v>134</v>
      </c>
      <c r="L342" s="89">
        <v>6.8784999999999999E-2</v>
      </c>
      <c r="M342" s="89">
        <v>7.7400000003162828E-2</v>
      </c>
      <c r="N342" s="90">
        <v>8316.2945970000001</v>
      </c>
      <c r="O342" s="98">
        <v>101.03</v>
      </c>
      <c r="P342" s="90">
        <v>20.298277017</v>
      </c>
      <c r="Q342" s="91">
        <f t="shared" si="5"/>
        <v>2.725277051767809E-4</v>
      </c>
      <c r="R342" s="91">
        <f>P342/'סכום נכסי הקרן'!$C$42</f>
        <v>1.0305101469084009E-5</v>
      </c>
    </row>
    <row r="343" spans="2:18">
      <c r="B343" s="86" t="s">
        <v>2897</v>
      </c>
      <c r="C343" s="88" t="s">
        <v>2493</v>
      </c>
      <c r="D343" s="87">
        <v>9027</v>
      </c>
      <c r="E343" s="87"/>
      <c r="F343" s="87" t="s">
        <v>483</v>
      </c>
      <c r="G343" s="97">
        <v>44658</v>
      </c>
      <c r="H343" s="87"/>
      <c r="I343" s="90">
        <v>2.0499999995347156</v>
      </c>
      <c r="J343" s="88" t="s">
        <v>2671</v>
      </c>
      <c r="K343" s="88" t="s">
        <v>134</v>
      </c>
      <c r="L343" s="89">
        <v>6.8784999999999999E-2</v>
      </c>
      <c r="M343" s="89">
        <v>7.7399999994948343E-2</v>
      </c>
      <c r="N343" s="90">
        <v>1232.7660310000001</v>
      </c>
      <c r="O343" s="98">
        <v>101.03</v>
      </c>
      <c r="P343" s="90">
        <v>3.0089153480000004</v>
      </c>
      <c r="Q343" s="91">
        <f t="shared" si="5"/>
        <v>4.0398147792291272E-5</v>
      </c>
      <c r="R343" s="91">
        <f>P343/'סכום נכסי הקרן'!$C$42</f>
        <v>1.5275768454167522E-6</v>
      </c>
    </row>
    <row r="344" spans="2:18">
      <c r="B344" s="86" t="s">
        <v>2897</v>
      </c>
      <c r="C344" s="88" t="s">
        <v>2493</v>
      </c>
      <c r="D344" s="87">
        <v>9126</v>
      </c>
      <c r="E344" s="87"/>
      <c r="F344" s="87" t="s">
        <v>483</v>
      </c>
      <c r="G344" s="97">
        <v>44741</v>
      </c>
      <c r="H344" s="87"/>
      <c r="I344" s="90">
        <v>2.0500000000446006</v>
      </c>
      <c r="J344" s="88" t="s">
        <v>2671</v>
      </c>
      <c r="K344" s="88" t="s">
        <v>134</v>
      </c>
      <c r="L344" s="89">
        <v>6.8784999999999999E-2</v>
      </c>
      <c r="M344" s="89">
        <v>7.740000000065414E-2</v>
      </c>
      <c r="N344" s="90">
        <v>11023.232833</v>
      </c>
      <c r="O344" s="98">
        <v>101.03</v>
      </c>
      <c r="P344" s="90">
        <v>26.905327975999999</v>
      </c>
      <c r="Q344" s="91">
        <f t="shared" si="5"/>
        <v>3.612349601981946E-4</v>
      </c>
      <c r="R344" s="91">
        <f>P344/'סכום נכסי הקרן'!$C$42</f>
        <v>1.3659392598665147E-5</v>
      </c>
    </row>
    <row r="345" spans="2:18">
      <c r="B345" s="86" t="s">
        <v>2897</v>
      </c>
      <c r="C345" s="88" t="s">
        <v>2493</v>
      </c>
      <c r="D345" s="87">
        <v>9261</v>
      </c>
      <c r="E345" s="87"/>
      <c r="F345" s="87" t="s">
        <v>483</v>
      </c>
      <c r="G345" s="97">
        <v>44833</v>
      </c>
      <c r="H345" s="87"/>
      <c r="I345" s="90">
        <v>2.0400000000481149</v>
      </c>
      <c r="J345" s="88" t="s">
        <v>2671</v>
      </c>
      <c r="K345" s="88" t="s">
        <v>134</v>
      </c>
      <c r="L345" s="89">
        <v>6.8784999999999999E-2</v>
      </c>
      <c r="M345" s="89">
        <v>7.8100000002851805E-2</v>
      </c>
      <c r="N345" s="90">
        <v>8174.5322329999999</v>
      </c>
      <c r="O345" s="98">
        <v>101.03</v>
      </c>
      <c r="P345" s="90">
        <v>19.952265350999998</v>
      </c>
      <c r="Q345" s="91">
        <f t="shared" si="5"/>
        <v>2.6788210076314522E-4</v>
      </c>
      <c r="R345" s="91">
        <f>P345/'סכום נכסי הקרן'!$C$42</f>
        <v>1.012943703585992E-5</v>
      </c>
    </row>
    <row r="346" spans="2:18">
      <c r="B346" s="86" t="s">
        <v>2897</v>
      </c>
      <c r="C346" s="88" t="s">
        <v>2493</v>
      </c>
      <c r="D346" s="87">
        <v>9285</v>
      </c>
      <c r="E346" s="87"/>
      <c r="F346" s="87" t="s">
        <v>483</v>
      </c>
      <c r="G346" s="97">
        <v>44861</v>
      </c>
      <c r="H346" s="87"/>
      <c r="I346" s="90">
        <v>2.0499999999087479</v>
      </c>
      <c r="J346" s="88" t="s">
        <v>2671</v>
      </c>
      <c r="K346" s="88" t="s">
        <v>134</v>
      </c>
      <c r="L346" s="89">
        <v>6.8334999999999993E-2</v>
      </c>
      <c r="M346" s="89">
        <v>7.619999999917873E-2</v>
      </c>
      <c r="N346" s="90">
        <v>3591.839825</v>
      </c>
      <c r="O346" s="98">
        <v>101.03</v>
      </c>
      <c r="P346" s="90">
        <v>8.7669042560000001</v>
      </c>
      <c r="Q346" s="91">
        <f t="shared" si="5"/>
        <v>1.1770576864190177E-4</v>
      </c>
      <c r="R346" s="91">
        <f>P346/'סכום נכסי הקרן'!$C$42</f>
        <v>4.4508131331620229E-6</v>
      </c>
    </row>
    <row r="347" spans="2:18">
      <c r="B347" s="86" t="s">
        <v>2897</v>
      </c>
      <c r="C347" s="88" t="s">
        <v>2493</v>
      </c>
      <c r="D347" s="87">
        <v>9374</v>
      </c>
      <c r="E347" s="87"/>
      <c r="F347" s="87" t="s">
        <v>483</v>
      </c>
      <c r="G347" s="97">
        <v>44910</v>
      </c>
      <c r="H347" s="87"/>
      <c r="I347" s="90">
        <v>2.0499999998015261</v>
      </c>
      <c r="J347" s="88" t="s">
        <v>2671</v>
      </c>
      <c r="K347" s="88" t="s">
        <v>134</v>
      </c>
      <c r="L347" s="89">
        <v>6.8334999999999993E-2</v>
      </c>
      <c r="M347" s="89">
        <v>7.4999999995038161E-2</v>
      </c>
      <c r="N347" s="90">
        <v>2477.1309390000001</v>
      </c>
      <c r="O347" s="98">
        <v>101.03</v>
      </c>
      <c r="P347" s="90">
        <v>6.0461411639999998</v>
      </c>
      <c r="Q347" s="91">
        <f t="shared" si="5"/>
        <v>8.117639616504357E-5</v>
      </c>
      <c r="R347" s="91">
        <f>P347/'סכום נכסי הקרן'!$C$42</f>
        <v>3.0695264499170912E-6</v>
      </c>
    </row>
    <row r="348" spans="2:18">
      <c r="B348" s="86" t="s">
        <v>2898</v>
      </c>
      <c r="C348" s="88" t="s">
        <v>2493</v>
      </c>
      <c r="D348" s="87">
        <v>7382</v>
      </c>
      <c r="E348" s="87"/>
      <c r="F348" s="87" t="s">
        <v>483</v>
      </c>
      <c r="G348" s="97">
        <v>43860</v>
      </c>
      <c r="H348" s="87"/>
      <c r="I348" s="90">
        <v>2.9499999999877153</v>
      </c>
      <c r="J348" s="88" t="s">
        <v>1682</v>
      </c>
      <c r="K348" s="88" t="s">
        <v>130</v>
      </c>
      <c r="L348" s="89">
        <v>7.5902999999999998E-2</v>
      </c>
      <c r="M348" s="89">
        <v>8.3599999999693822E-2</v>
      </c>
      <c r="N348" s="90">
        <v>29369.348459999997</v>
      </c>
      <c r="O348" s="98">
        <v>99.67</v>
      </c>
      <c r="P348" s="90">
        <v>105.81983743400001</v>
      </c>
      <c r="Q348" s="91">
        <f t="shared" si="5"/>
        <v>1.4207529749404463E-3</v>
      </c>
      <c r="R348" s="91">
        <f>P348/'סכום נכסי הקרן'!$C$42</f>
        <v>5.3722991428585467E-5</v>
      </c>
    </row>
    <row r="349" spans="2:18">
      <c r="B349" s="86" t="s">
        <v>2899</v>
      </c>
      <c r="C349" s="88" t="s">
        <v>2493</v>
      </c>
      <c r="D349" s="87">
        <v>7823</v>
      </c>
      <c r="E349" s="87"/>
      <c r="F349" s="87" t="s">
        <v>483</v>
      </c>
      <c r="G349" s="97">
        <v>44027</v>
      </c>
      <c r="H349" s="87"/>
      <c r="I349" s="90">
        <v>3.8200000000084753</v>
      </c>
      <c r="J349" s="88" t="s">
        <v>2671</v>
      </c>
      <c r="K349" s="88" t="s">
        <v>132</v>
      </c>
      <c r="L349" s="89">
        <v>2.35E-2</v>
      </c>
      <c r="M349" s="89">
        <v>2.4500000000037391E-2</v>
      </c>
      <c r="N349" s="90">
        <v>20322.345396000001</v>
      </c>
      <c r="O349" s="98">
        <v>100.4</v>
      </c>
      <c r="P349" s="90">
        <v>80.231169126000012</v>
      </c>
      <c r="Q349" s="91">
        <f t="shared" si="5"/>
        <v>1.0771956845030074E-3</v>
      </c>
      <c r="R349" s="91">
        <f>P349/'סכום נכסי הקרן'!$C$42</f>
        <v>4.0732045293017996E-5</v>
      </c>
    </row>
    <row r="350" spans="2:18">
      <c r="B350" s="86" t="s">
        <v>2899</v>
      </c>
      <c r="C350" s="88" t="s">
        <v>2493</v>
      </c>
      <c r="D350" s="87">
        <v>7993</v>
      </c>
      <c r="E350" s="87"/>
      <c r="F350" s="87" t="s">
        <v>483</v>
      </c>
      <c r="G350" s="97">
        <v>44119</v>
      </c>
      <c r="H350" s="87"/>
      <c r="I350" s="90">
        <v>3.820000000017699</v>
      </c>
      <c r="J350" s="88" t="s">
        <v>2671</v>
      </c>
      <c r="K350" s="88" t="s">
        <v>132</v>
      </c>
      <c r="L350" s="89">
        <v>2.35E-2</v>
      </c>
      <c r="M350" s="89">
        <v>2.450000000011841E-2</v>
      </c>
      <c r="N350" s="90">
        <v>20322.345409000001</v>
      </c>
      <c r="O350" s="98">
        <v>100.4</v>
      </c>
      <c r="P350" s="90">
        <v>80.231169168999998</v>
      </c>
      <c r="Q350" s="91">
        <f t="shared" si="5"/>
        <v>1.0771956850803316E-3</v>
      </c>
      <c r="R350" s="91">
        <f>P350/'סכום נכסי הקרן'!$C$42</f>
        <v>4.0732045314848379E-5</v>
      </c>
    </row>
    <row r="351" spans="2:18">
      <c r="B351" s="86" t="s">
        <v>2899</v>
      </c>
      <c r="C351" s="88" t="s">
        <v>2493</v>
      </c>
      <c r="D351" s="87">
        <v>8187</v>
      </c>
      <c r="E351" s="87"/>
      <c r="F351" s="87" t="s">
        <v>483</v>
      </c>
      <c r="G351" s="97">
        <v>44211</v>
      </c>
      <c r="H351" s="87"/>
      <c r="I351" s="90">
        <v>3.8199999999950141</v>
      </c>
      <c r="J351" s="88" t="s">
        <v>2671</v>
      </c>
      <c r="K351" s="88" t="s">
        <v>132</v>
      </c>
      <c r="L351" s="89">
        <v>2.35E-2</v>
      </c>
      <c r="M351" s="89">
        <v>2.4499999999999997E-2</v>
      </c>
      <c r="N351" s="90">
        <v>20322.345396000001</v>
      </c>
      <c r="O351" s="98">
        <v>100.4</v>
      </c>
      <c r="P351" s="90">
        <v>80.231169120000004</v>
      </c>
      <c r="Q351" s="91">
        <f t="shared" si="5"/>
        <v>1.0771956844224503E-3</v>
      </c>
      <c r="R351" s="91">
        <f>P351/'סכום נכסי הקרן'!$C$42</f>
        <v>4.0732045289971889E-5</v>
      </c>
    </row>
    <row r="352" spans="2:18">
      <c r="B352" s="93"/>
      <c r="C352" s="93"/>
      <c r="D352" s="93"/>
      <c r="E352" s="93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</row>
    <row r="353" spans="2:18">
      <c r="B353" s="93"/>
      <c r="C353" s="93"/>
      <c r="D353" s="93"/>
      <c r="E353" s="93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</row>
    <row r="354" spans="2:18">
      <c r="B354" s="93"/>
      <c r="C354" s="93"/>
      <c r="D354" s="93"/>
      <c r="E354" s="93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</row>
    <row r="355" spans="2:18">
      <c r="B355" s="107" t="s">
        <v>217</v>
      </c>
      <c r="C355" s="93"/>
      <c r="D355" s="93"/>
      <c r="E355" s="93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</row>
    <row r="356" spans="2:18">
      <c r="B356" s="107" t="s">
        <v>110</v>
      </c>
      <c r="C356" s="93"/>
      <c r="D356" s="93"/>
      <c r="E356" s="93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2:18">
      <c r="B357" s="107" t="s">
        <v>200</v>
      </c>
      <c r="C357" s="93"/>
      <c r="D357" s="93"/>
      <c r="E357" s="93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</row>
    <row r="358" spans="2:18">
      <c r="B358" s="107" t="s">
        <v>208</v>
      </c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93"/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93"/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3"/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</row>
    <row r="513" spans="2:18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</row>
    <row r="514" spans="2:18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</row>
    <row r="515" spans="2:18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</row>
    <row r="516" spans="2:18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</row>
    <row r="517" spans="2:18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</row>
    <row r="518" spans="2:18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</row>
    <row r="519" spans="2:18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</row>
    <row r="520" spans="2:18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</row>
    <row r="521" spans="2:18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</row>
    <row r="522" spans="2:18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</row>
    <row r="523" spans="2:18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</row>
    <row r="524" spans="2:18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</row>
    <row r="525" spans="2:18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</row>
    <row r="526" spans="2:18">
      <c r="B526" s="93"/>
      <c r="C526" s="93"/>
      <c r="D526" s="93"/>
      <c r="E526" s="93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</row>
    <row r="527" spans="2:18">
      <c r="B527" s="93"/>
      <c r="C527" s="93"/>
      <c r="D527" s="93"/>
      <c r="E527" s="93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</row>
    <row r="528" spans="2:18">
      <c r="B528" s="93"/>
      <c r="C528" s="93"/>
      <c r="D528" s="93"/>
      <c r="E528" s="93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</row>
    <row r="529" spans="2:18">
      <c r="B529" s="93"/>
      <c r="C529" s="93"/>
      <c r="D529" s="93"/>
      <c r="E529" s="93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</row>
    <row r="530" spans="2:18">
      <c r="B530" s="93"/>
      <c r="C530" s="93"/>
      <c r="D530" s="93"/>
      <c r="E530" s="93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</row>
    <row r="531" spans="2:18">
      <c r="B531" s="93"/>
      <c r="C531" s="93"/>
      <c r="D531" s="93"/>
      <c r="E531" s="93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</row>
    <row r="532" spans="2:18">
      <c r="B532" s="93"/>
      <c r="C532" s="93"/>
      <c r="D532" s="93"/>
      <c r="E532" s="93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</row>
    <row r="533" spans="2:18">
      <c r="B533" s="93"/>
      <c r="C533" s="93"/>
      <c r="D533" s="93"/>
      <c r="E533" s="93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</row>
    <row r="534" spans="2:18">
      <c r="B534" s="93"/>
      <c r="C534" s="93"/>
      <c r="D534" s="93"/>
      <c r="E534" s="93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</row>
    <row r="535" spans="2:18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</row>
    <row r="536" spans="2:18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</row>
    <row r="537" spans="2:18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</row>
    <row r="538" spans="2:18">
      <c r="B538" s="93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</row>
    <row r="539" spans="2:18">
      <c r="B539" s="93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</row>
    <row r="540" spans="2:18">
      <c r="B540" s="93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</row>
    <row r="541" spans="2:18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</row>
    <row r="542" spans="2:18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</row>
    <row r="543" spans="2:18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</row>
    <row r="544" spans="2:18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</row>
    <row r="545" spans="2:18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</row>
    <row r="546" spans="2:18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</row>
    <row r="547" spans="2:18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</row>
    <row r="548" spans="2:18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</row>
    <row r="549" spans="2:18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</row>
    <row r="550" spans="2:18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</row>
    <row r="551" spans="2:18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</row>
    <row r="552" spans="2:18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</row>
    <row r="553" spans="2:18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</row>
    <row r="554" spans="2:18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</row>
    <row r="555" spans="2:18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</row>
    <row r="556" spans="2:18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</row>
    <row r="557" spans="2:18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</row>
    <row r="558" spans="2:18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</row>
    <row r="559" spans="2:18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</row>
    <row r="560" spans="2:18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</row>
    <row r="561" spans="2:18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2:18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</row>
    <row r="563" spans="2:18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</row>
    <row r="564" spans="2:18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</row>
    <row r="565" spans="2:18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</row>
    <row r="566" spans="2:18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</row>
    <row r="567" spans="2:18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</row>
    <row r="568" spans="2:18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</row>
    <row r="569" spans="2:18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</row>
    <row r="570" spans="2:18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</row>
    <row r="571" spans="2:18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</row>
    <row r="572" spans="2:18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</row>
    <row r="573" spans="2:18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</row>
    <row r="574" spans="2:18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</row>
    <row r="575" spans="2:18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</row>
    <row r="576" spans="2:18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</row>
    <row r="577" spans="2:18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</row>
    <row r="578" spans="2:18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</row>
    <row r="579" spans="2:18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</row>
    <row r="580" spans="2:18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</row>
    <row r="581" spans="2:18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</row>
    <row r="582" spans="2:18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</row>
    <row r="583" spans="2:18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</row>
    <row r="584" spans="2:18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</row>
    <row r="585" spans="2:18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</row>
    <row r="586" spans="2:18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</row>
    <row r="587" spans="2:18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</row>
    <row r="588" spans="2:18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</row>
    <row r="589" spans="2:18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</row>
    <row r="590" spans="2:18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</row>
    <row r="591" spans="2:18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</row>
    <row r="592" spans="2:18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</row>
    <row r="593" spans="2:18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</row>
    <row r="594" spans="2:18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</row>
    <row r="595" spans="2:18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</row>
    <row r="596" spans="2:18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</row>
    <row r="597" spans="2:18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</row>
    <row r="598" spans="2:18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</row>
    <row r="599" spans="2:18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</row>
    <row r="600" spans="2:18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</row>
    <row r="601" spans="2:18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</row>
    <row r="602" spans="2:18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</row>
    <row r="603" spans="2:18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</row>
    <row r="604" spans="2:18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</row>
    <row r="605" spans="2:18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</row>
    <row r="606" spans="2:18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</row>
    <row r="607" spans="2:18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</row>
    <row r="608" spans="2:18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</row>
    <row r="609" spans="2:18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</row>
    <row r="610" spans="2:18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</row>
    <row r="611" spans="2:18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</row>
    <row r="612" spans="2:18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</row>
    <row r="613" spans="2:18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</row>
    <row r="614" spans="2:18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</row>
    <row r="615" spans="2:18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</row>
    <row r="616" spans="2:18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</row>
    <row r="617" spans="2:18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</row>
    <row r="618" spans="2:18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</row>
    <row r="619" spans="2:18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</row>
    <row r="620" spans="2:18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</row>
    <row r="621" spans="2:18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</row>
    <row r="622" spans="2:18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</row>
    <row r="623" spans="2:18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</row>
    <row r="624" spans="2:18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</row>
    <row r="625" spans="2:18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</row>
    <row r="626" spans="2:18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</row>
    <row r="627" spans="2:18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</row>
    <row r="628" spans="2:18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</row>
    <row r="629" spans="2:18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</row>
    <row r="630" spans="2:18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</row>
    <row r="631" spans="2:18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</row>
    <row r="632" spans="2:18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</row>
    <row r="633" spans="2:18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</row>
    <row r="634" spans="2:18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</row>
    <row r="635" spans="2:18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</row>
    <row r="636" spans="2:18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</row>
    <row r="637" spans="2:18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</row>
    <row r="638" spans="2:18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</row>
    <row r="639" spans="2:18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</row>
    <row r="640" spans="2:18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</row>
    <row r="641" spans="2:18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</row>
    <row r="642" spans="2:18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</row>
    <row r="643" spans="2:18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</row>
    <row r="644" spans="2:18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</row>
    <row r="645" spans="2:18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</row>
    <row r="646" spans="2:18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</row>
    <row r="647" spans="2:18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</row>
    <row r="648" spans="2:18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</row>
    <row r="649" spans="2:18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</row>
    <row r="650" spans="2:18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</row>
    <row r="651" spans="2:18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</row>
    <row r="652" spans="2:18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</row>
    <row r="653" spans="2:18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</row>
    <row r="654" spans="2:18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</row>
    <row r="655" spans="2:18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</row>
    <row r="656" spans="2:18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</row>
    <row r="657" spans="2:18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</row>
    <row r="658" spans="2:18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</row>
    <row r="659" spans="2:18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</row>
    <row r="660" spans="2:18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</row>
    <row r="661" spans="2:18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</row>
    <row r="662" spans="2:18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</row>
    <row r="663" spans="2:18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</row>
    <row r="664" spans="2:18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</row>
    <row r="665" spans="2:18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</row>
    <row r="666" spans="2:18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</row>
    <row r="667" spans="2:18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</row>
    <row r="668" spans="2:18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</row>
    <row r="669" spans="2:18">
      <c r="B669" s="93"/>
      <c r="C669" s="93"/>
      <c r="D669" s="93"/>
      <c r="E669" s="93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</row>
    <row r="670" spans="2:18">
      <c r="B670" s="93"/>
      <c r="C670" s="93"/>
      <c r="D670" s="93"/>
      <c r="E670" s="93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</row>
    <row r="671" spans="2:18">
      <c r="B671" s="93"/>
      <c r="C671" s="93"/>
      <c r="D671" s="93"/>
      <c r="E671" s="93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</row>
    <row r="672" spans="2:18">
      <c r="B672" s="93"/>
      <c r="C672" s="93"/>
      <c r="D672" s="93"/>
      <c r="E672" s="93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</row>
    <row r="673" spans="2:18">
      <c r="B673" s="93"/>
      <c r="C673" s="93"/>
      <c r="D673" s="93"/>
      <c r="E673" s="93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</row>
    <row r="674" spans="2:18">
      <c r="B674" s="93"/>
      <c r="C674" s="93"/>
      <c r="D674" s="93"/>
      <c r="E674" s="93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</row>
    <row r="675" spans="2:18">
      <c r="B675" s="93"/>
      <c r="C675" s="93"/>
      <c r="D675" s="93"/>
      <c r="E675" s="93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</row>
    <row r="676" spans="2:18">
      <c r="B676" s="93"/>
      <c r="C676" s="93"/>
      <c r="D676" s="93"/>
      <c r="E676" s="93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</row>
    <row r="677" spans="2:18">
      <c r="B677" s="93"/>
      <c r="C677" s="93"/>
      <c r="D677" s="93"/>
      <c r="E677" s="93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</row>
    <row r="678" spans="2:18">
      <c r="B678" s="93"/>
      <c r="C678" s="93"/>
      <c r="D678" s="93"/>
      <c r="E678" s="93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</row>
    <row r="679" spans="2:18">
      <c r="B679" s="93"/>
      <c r="C679" s="93"/>
      <c r="D679" s="93"/>
      <c r="E679" s="93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</row>
    <row r="680" spans="2:18">
      <c r="B680" s="93"/>
      <c r="C680" s="93"/>
      <c r="D680" s="93"/>
      <c r="E680" s="93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</row>
    <row r="681" spans="2:18">
      <c r="B681" s="93"/>
      <c r="C681" s="93"/>
      <c r="D681" s="93"/>
      <c r="E681" s="93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</row>
    <row r="682" spans="2:18">
      <c r="B682" s="93"/>
      <c r="C682" s="93"/>
      <c r="D682" s="93"/>
      <c r="E682" s="93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</row>
    <row r="683" spans="2:18">
      <c r="B683" s="93"/>
      <c r="C683" s="93"/>
      <c r="D683" s="93"/>
      <c r="E683" s="93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</row>
    <row r="684" spans="2:18">
      <c r="B684" s="93"/>
      <c r="C684" s="93"/>
      <c r="D684" s="93"/>
      <c r="E684" s="93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</row>
    <row r="685" spans="2:18">
      <c r="B685" s="93"/>
      <c r="C685" s="93"/>
      <c r="D685" s="93"/>
      <c r="E685" s="93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</row>
    <row r="686" spans="2:18">
      <c r="B686" s="93"/>
      <c r="C686" s="93"/>
      <c r="D686" s="93"/>
      <c r="E686" s="93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</row>
    <row r="687" spans="2:18">
      <c r="B687" s="93"/>
      <c r="C687" s="93"/>
      <c r="D687" s="93"/>
      <c r="E687" s="93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</row>
    <row r="688" spans="2:18">
      <c r="B688" s="93"/>
      <c r="C688" s="93"/>
      <c r="D688" s="93"/>
      <c r="E688" s="93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</row>
    <row r="689" spans="2:18">
      <c r="B689" s="93"/>
      <c r="C689" s="93"/>
      <c r="D689" s="93"/>
      <c r="E689" s="93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</row>
    <row r="690" spans="2:18">
      <c r="B690" s="93"/>
      <c r="C690" s="93"/>
      <c r="D690" s="93"/>
      <c r="E690" s="93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</row>
    <row r="691" spans="2:18">
      <c r="B691" s="93"/>
      <c r="C691" s="93"/>
      <c r="D691" s="93"/>
      <c r="E691" s="93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</row>
    <row r="692" spans="2:18">
      <c r="B692" s="93"/>
      <c r="C692" s="93"/>
      <c r="D692" s="93"/>
      <c r="E692" s="93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</row>
    <row r="693" spans="2:18">
      <c r="B693" s="93"/>
      <c r="C693" s="93"/>
      <c r="D693" s="93"/>
      <c r="E693" s="93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</row>
    <row r="694" spans="2:18">
      <c r="B694" s="93"/>
      <c r="C694" s="93"/>
      <c r="D694" s="93"/>
      <c r="E694" s="93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</row>
    <row r="695" spans="2:18">
      <c r="B695" s="93"/>
      <c r="C695" s="93"/>
      <c r="D695" s="93"/>
      <c r="E695" s="93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</row>
    <row r="696" spans="2:18">
      <c r="B696" s="93"/>
      <c r="C696" s="93"/>
      <c r="D696" s="93"/>
      <c r="E696" s="93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</row>
    <row r="697" spans="2:18">
      <c r="B697" s="93"/>
      <c r="C697" s="93"/>
      <c r="D697" s="93"/>
      <c r="E697" s="93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</row>
    <row r="698" spans="2:18">
      <c r="B698" s="93"/>
      <c r="C698" s="93"/>
      <c r="D698" s="93"/>
      <c r="E698" s="93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</row>
    <row r="699" spans="2:18">
      <c r="B699" s="93"/>
      <c r="C699" s="93"/>
      <c r="D699" s="93"/>
      <c r="E699" s="93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</row>
    <row r="700" spans="2:18">
      <c r="B700" s="93"/>
      <c r="C700" s="93"/>
      <c r="D700" s="93"/>
      <c r="E700" s="93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</row>
    <row r="701" spans="2:18">
      <c r="B701" s="93"/>
      <c r="C701" s="93"/>
      <c r="D701" s="93"/>
      <c r="E701" s="93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</row>
    <row r="702" spans="2:18">
      <c r="B702" s="93"/>
      <c r="C702" s="93"/>
      <c r="D702" s="93"/>
      <c r="E702" s="93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</row>
    <row r="703" spans="2:18">
      <c r="B703" s="93"/>
      <c r="C703" s="93"/>
      <c r="D703" s="93"/>
      <c r="E703" s="93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</row>
    <row r="704" spans="2:18">
      <c r="B704" s="93"/>
      <c r="C704" s="93"/>
      <c r="D704" s="93"/>
      <c r="E704" s="93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</row>
    <row r="705" spans="2:18">
      <c r="B705" s="93"/>
      <c r="C705" s="93"/>
      <c r="D705" s="93"/>
      <c r="E705" s="93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</row>
    <row r="706" spans="2:18">
      <c r="B706" s="93"/>
      <c r="C706" s="93"/>
      <c r="D706" s="93"/>
      <c r="E706" s="93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</row>
    <row r="707" spans="2:18">
      <c r="B707" s="93"/>
      <c r="C707" s="93"/>
      <c r="D707" s="93"/>
      <c r="E707" s="93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</row>
    <row r="708" spans="2:18">
      <c r="B708" s="93"/>
      <c r="C708" s="93"/>
      <c r="D708" s="93"/>
      <c r="E708" s="93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</row>
    <row r="709" spans="2:18">
      <c r="B709" s="93"/>
      <c r="C709" s="93"/>
      <c r="D709" s="93"/>
      <c r="E709" s="93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</row>
    <row r="710" spans="2:18">
      <c r="B710" s="93"/>
      <c r="C710" s="93"/>
      <c r="D710" s="93"/>
      <c r="E710" s="93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</row>
    <row r="711" spans="2:18">
      <c r="B711" s="93"/>
      <c r="C711" s="93"/>
      <c r="D711" s="93"/>
      <c r="E711" s="93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</row>
    <row r="712" spans="2:18">
      <c r="B712" s="93"/>
      <c r="C712" s="93"/>
      <c r="D712" s="93"/>
      <c r="E712" s="93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</row>
    <row r="713" spans="2:18">
      <c r="B713" s="93"/>
      <c r="C713" s="93"/>
      <c r="D713" s="93"/>
      <c r="E713" s="93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</row>
    <row r="714" spans="2:18">
      <c r="B714" s="93"/>
      <c r="C714" s="93"/>
      <c r="D714" s="93"/>
      <c r="E714" s="93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</row>
    <row r="715" spans="2:18">
      <c r="B715" s="93"/>
      <c r="C715" s="93"/>
      <c r="D715" s="93"/>
      <c r="E715" s="93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</row>
    <row r="716" spans="2:18">
      <c r="B716" s="93"/>
      <c r="C716" s="93"/>
      <c r="D716" s="93"/>
      <c r="E716" s="93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</row>
    <row r="717" spans="2:18">
      <c r="B717" s="93"/>
      <c r="C717" s="93"/>
      <c r="D717" s="93"/>
      <c r="E717" s="93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</row>
    <row r="718" spans="2:18">
      <c r="B718" s="93"/>
      <c r="C718" s="93"/>
      <c r="D718" s="93"/>
      <c r="E718" s="93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</row>
    <row r="719" spans="2:18">
      <c r="B719" s="93"/>
      <c r="C719" s="93"/>
      <c r="D719" s="93"/>
      <c r="E719" s="93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</row>
    <row r="720" spans="2:18">
      <c r="B720" s="93"/>
      <c r="C720" s="93"/>
      <c r="D720" s="93"/>
      <c r="E720" s="93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</row>
    <row r="721" spans="2:18">
      <c r="B721" s="93"/>
      <c r="C721" s="93"/>
      <c r="D721" s="93"/>
      <c r="E721" s="93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</row>
    <row r="722" spans="2:18">
      <c r="B722" s="93"/>
      <c r="C722" s="93"/>
      <c r="D722" s="93"/>
      <c r="E722" s="93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</row>
    <row r="723" spans="2:18">
      <c r="B723" s="93"/>
      <c r="C723" s="93"/>
      <c r="D723" s="93"/>
      <c r="E723" s="93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</row>
    <row r="724" spans="2:18">
      <c r="B724" s="93"/>
      <c r="C724" s="93"/>
      <c r="D724" s="93"/>
      <c r="E724" s="93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</row>
    <row r="725" spans="2:18">
      <c r="B725" s="93"/>
      <c r="C725" s="93"/>
      <c r="D725" s="93"/>
      <c r="E725" s="93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</row>
    <row r="726" spans="2:18">
      <c r="B726" s="93"/>
      <c r="C726" s="93"/>
      <c r="D726" s="93"/>
      <c r="E726" s="93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</row>
    <row r="727" spans="2:18">
      <c r="B727" s="93"/>
      <c r="C727" s="93"/>
      <c r="D727" s="93"/>
      <c r="E727" s="93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</row>
    <row r="728" spans="2:18">
      <c r="B728" s="93"/>
      <c r="C728" s="93"/>
      <c r="D728" s="93"/>
      <c r="E728" s="93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</row>
    <row r="729" spans="2:18">
      <c r="B729" s="93"/>
      <c r="C729" s="93"/>
      <c r="D729" s="93"/>
      <c r="E729" s="93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</row>
    <row r="730" spans="2:18">
      <c r="B730" s="93"/>
      <c r="C730" s="93"/>
      <c r="D730" s="93"/>
      <c r="E730" s="93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</row>
    <row r="731" spans="2:18">
      <c r="B731" s="93"/>
      <c r="C731" s="93"/>
      <c r="D731" s="93"/>
      <c r="E731" s="93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</row>
    <row r="732" spans="2:18">
      <c r="B732" s="93"/>
      <c r="C732" s="93"/>
      <c r="D732" s="93"/>
      <c r="E732" s="93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</row>
    <row r="733" spans="2:18">
      <c r="B733" s="93"/>
      <c r="C733" s="93"/>
      <c r="D733" s="93"/>
      <c r="E733" s="93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</row>
    <row r="734" spans="2:18">
      <c r="B734" s="93"/>
      <c r="C734" s="93"/>
      <c r="D734" s="93"/>
      <c r="E734" s="93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</row>
    <row r="735" spans="2:18">
      <c r="B735" s="93"/>
      <c r="C735" s="93"/>
      <c r="D735" s="93"/>
      <c r="E735" s="93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</row>
    <row r="736" spans="2:18">
      <c r="B736" s="93"/>
      <c r="C736" s="93"/>
      <c r="D736" s="93"/>
      <c r="E736" s="93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</row>
    <row r="737" spans="2:18">
      <c r="B737" s="93"/>
      <c r="C737" s="93"/>
      <c r="D737" s="93"/>
      <c r="E737" s="93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</row>
    <row r="738" spans="2:18">
      <c r="B738" s="93"/>
      <c r="C738" s="93"/>
      <c r="D738" s="93"/>
      <c r="E738" s="93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</row>
    <row r="739" spans="2:18">
      <c r="B739" s="93"/>
      <c r="C739" s="93"/>
      <c r="D739" s="93"/>
      <c r="E739" s="93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</row>
    <row r="740" spans="2:18">
      <c r="B740" s="93"/>
      <c r="C740" s="93"/>
      <c r="D740" s="93"/>
      <c r="E740" s="93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</row>
    <row r="741" spans="2:18">
      <c r="B741" s="93"/>
      <c r="C741" s="93"/>
      <c r="D741" s="93"/>
      <c r="E741" s="93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</row>
    <row r="742" spans="2:18">
      <c r="B742" s="93"/>
      <c r="C742" s="93"/>
      <c r="D742" s="93"/>
      <c r="E742" s="93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</row>
    <row r="743" spans="2:18">
      <c r="B743" s="93"/>
      <c r="C743" s="93"/>
      <c r="D743" s="93"/>
      <c r="E743" s="93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</row>
    <row r="744" spans="2:18">
      <c r="B744" s="93"/>
      <c r="C744" s="93"/>
      <c r="D744" s="93"/>
      <c r="E744" s="93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</row>
    <row r="745" spans="2:18">
      <c r="B745" s="93"/>
      <c r="C745" s="93"/>
      <c r="D745" s="93"/>
      <c r="E745" s="93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</row>
    <row r="746" spans="2:18">
      <c r="B746" s="93"/>
      <c r="C746" s="93"/>
      <c r="D746" s="93"/>
      <c r="E746" s="93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</row>
    <row r="747" spans="2:18">
      <c r="B747" s="93"/>
      <c r="C747" s="93"/>
      <c r="D747" s="93"/>
      <c r="E747" s="93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</row>
    <row r="748" spans="2:18">
      <c r="B748" s="93"/>
      <c r="C748" s="93"/>
      <c r="D748" s="93"/>
      <c r="E748" s="93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</row>
    <row r="749" spans="2:18">
      <c r="B749" s="93"/>
      <c r="C749" s="93"/>
      <c r="D749" s="93"/>
      <c r="E749" s="93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</row>
    <row r="750" spans="2:18">
      <c r="B750" s="93"/>
      <c r="C750" s="93"/>
      <c r="D750" s="93"/>
      <c r="E750" s="93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</row>
    <row r="751" spans="2:18">
      <c r="B751" s="93"/>
      <c r="C751" s="93"/>
      <c r="D751" s="93"/>
      <c r="E751" s="93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</row>
    <row r="752" spans="2:18">
      <c r="B752" s="93"/>
      <c r="C752" s="93"/>
      <c r="D752" s="93"/>
      <c r="E752" s="93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</row>
    <row r="753" spans="2:18">
      <c r="B753" s="93"/>
      <c r="C753" s="93"/>
      <c r="D753" s="93"/>
      <c r="E753" s="93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</row>
    <row r="754" spans="2:18">
      <c r="B754" s="93"/>
      <c r="C754" s="93"/>
      <c r="D754" s="93"/>
      <c r="E754" s="93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</row>
    <row r="755" spans="2:18">
      <c r="B755" s="93"/>
      <c r="C755" s="93"/>
      <c r="D755" s="93"/>
      <c r="E755" s="93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</row>
    <row r="756" spans="2:18">
      <c r="B756" s="93"/>
      <c r="C756" s="93"/>
      <c r="D756" s="93"/>
      <c r="E756" s="93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</row>
    <row r="757" spans="2:18">
      <c r="B757" s="93"/>
      <c r="C757" s="93"/>
      <c r="D757" s="93"/>
      <c r="E757" s="93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</row>
    <row r="758" spans="2:18">
      <c r="B758" s="93"/>
      <c r="C758" s="93"/>
      <c r="D758" s="93"/>
      <c r="E758" s="93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</row>
    <row r="759" spans="2:18">
      <c r="B759" s="93"/>
      <c r="C759" s="93"/>
      <c r="D759" s="93"/>
      <c r="E759" s="93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</row>
    <row r="760" spans="2:18">
      <c r="B760" s="93"/>
      <c r="C760" s="93"/>
      <c r="D760" s="93"/>
      <c r="E760" s="93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</row>
    <row r="761" spans="2:18">
      <c r="B761" s="93"/>
      <c r="C761" s="93"/>
      <c r="D761" s="93"/>
      <c r="E761" s="93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</row>
    <row r="762" spans="2:18">
      <c r="B762" s="93"/>
      <c r="C762" s="93"/>
      <c r="D762" s="93"/>
      <c r="E762" s="93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</row>
    <row r="763" spans="2:18">
      <c r="B763" s="93"/>
      <c r="C763" s="93"/>
      <c r="D763" s="93"/>
      <c r="E763" s="93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</row>
    <row r="764" spans="2:18">
      <c r="B764" s="93"/>
      <c r="C764" s="93"/>
      <c r="D764" s="93"/>
      <c r="E764" s="93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</row>
    <row r="765" spans="2:18">
      <c r="B765" s="93"/>
      <c r="C765" s="93"/>
      <c r="D765" s="93"/>
      <c r="E765" s="93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</row>
    <row r="766" spans="2:18">
      <c r="B766" s="93"/>
      <c r="C766" s="93"/>
      <c r="D766" s="93"/>
      <c r="E766" s="93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</row>
    <row r="767" spans="2:18">
      <c r="B767" s="93"/>
      <c r="C767" s="93"/>
      <c r="D767" s="93"/>
      <c r="E767" s="93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</row>
    <row r="768" spans="2:18">
      <c r="B768" s="93"/>
      <c r="C768" s="93"/>
      <c r="D768" s="93"/>
      <c r="E768" s="93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</row>
    <row r="769" spans="2:18">
      <c r="B769" s="93"/>
      <c r="C769" s="93"/>
      <c r="D769" s="93"/>
      <c r="E769" s="93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</row>
    <row r="770" spans="2:18">
      <c r="B770" s="93"/>
      <c r="C770" s="93"/>
      <c r="D770" s="93"/>
      <c r="E770" s="93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</row>
    <row r="771" spans="2:18">
      <c r="B771" s="93"/>
      <c r="C771" s="93"/>
      <c r="D771" s="93"/>
      <c r="E771" s="93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</row>
    <row r="772" spans="2:18">
      <c r="B772" s="93"/>
      <c r="C772" s="93"/>
      <c r="D772" s="93"/>
      <c r="E772" s="93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</row>
    <row r="773" spans="2:18">
      <c r="B773" s="93"/>
      <c r="C773" s="93"/>
      <c r="D773" s="93"/>
      <c r="E773" s="93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</row>
    <row r="774" spans="2:18">
      <c r="B774" s="93"/>
      <c r="C774" s="93"/>
      <c r="D774" s="93"/>
      <c r="E774" s="93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</row>
    <row r="775" spans="2:18">
      <c r="B775" s="93"/>
      <c r="C775" s="93"/>
      <c r="D775" s="93"/>
      <c r="E775" s="93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</row>
    <row r="776" spans="2:18">
      <c r="B776" s="93"/>
      <c r="C776" s="93"/>
      <c r="D776" s="93"/>
      <c r="E776" s="93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</row>
    <row r="777" spans="2:18">
      <c r="B777" s="93"/>
      <c r="C777" s="93"/>
      <c r="D777" s="93"/>
      <c r="E777" s="93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</row>
    <row r="778" spans="2:18">
      <c r="B778" s="93"/>
      <c r="C778" s="93"/>
      <c r="D778" s="93"/>
      <c r="E778" s="93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</row>
    <row r="779" spans="2:18">
      <c r="B779" s="93"/>
      <c r="C779" s="93"/>
      <c r="D779" s="93"/>
      <c r="E779" s="93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</row>
    <row r="780" spans="2:18">
      <c r="B780" s="93"/>
      <c r="C780" s="93"/>
      <c r="D780" s="93"/>
      <c r="E780" s="93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</row>
    <row r="781" spans="2:18">
      <c r="B781" s="93"/>
      <c r="C781" s="93"/>
      <c r="D781" s="93"/>
      <c r="E781" s="93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</row>
    <row r="782" spans="2:18">
      <c r="B782" s="93"/>
      <c r="C782" s="93"/>
      <c r="D782" s="93"/>
      <c r="E782" s="93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</row>
    <row r="783" spans="2:18">
      <c r="B783" s="93"/>
      <c r="C783" s="93"/>
      <c r="D783" s="93"/>
      <c r="E783" s="93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</row>
    <row r="784" spans="2:18">
      <c r="B784" s="93"/>
      <c r="C784" s="93"/>
      <c r="D784" s="93"/>
      <c r="E784" s="93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</row>
    <row r="785" spans="2:18">
      <c r="B785" s="93"/>
      <c r="C785" s="93"/>
      <c r="D785" s="93"/>
      <c r="E785" s="93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</row>
    <row r="786" spans="2:18">
      <c r="B786" s="93"/>
      <c r="C786" s="93"/>
      <c r="D786" s="93"/>
      <c r="E786" s="93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</row>
    <row r="787" spans="2:18">
      <c r="B787" s="93"/>
      <c r="C787" s="93"/>
      <c r="D787" s="93"/>
      <c r="E787" s="93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</row>
    <row r="788" spans="2:18">
      <c r="B788" s="93"/>
      <c r="C788" s="93"/>
      <c r="D788" s="93"/>
      <c r="E788" s="93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</row>
    <row r="789" spans="2:18">
      <c r="B789" s="93"/>
      <c r="C789" s="93"/>
      <c r="D789" s="93"/>
      <c r="E789" s="93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</row>
    <row r="790" spans="2:18">
      <c r="B790" s="93"/>
      <c r="C790" s="93"/>
      <c r="D790" s="93"/>
      <c r="E790" s="93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</row>
    <row r="791" spans="2:18">
      <c r="B791" s="93"/>
      <c r="C791" s="93"/>
      <c r="D791" s="93"/>
      <c r="E791" s="93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</row>
    <row r="792" spans="2:18">
      <c r="B792" s="93"/>
      <c r="C792" s="93"/>
      <c r="D792" s="93"/>
      <c r="E792" s="93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</row>
    <row r="793" spans="2:18">
      <c r="B793" s="93"/>
      <c r="C793" s="93"/>
      <c r="D793" s="93"/>
      <c r="E793" s="93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</row>
    <row r="794" spans="2:18">
      <c r="B794" s="93"/>
      <c r="C794" s="93"/>
      <c r="D794" s="93"/>
      <c r="E794" s="93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</row>
    <row r="795" spans="2:18">
      <c r="B795" s="93"/>
      <c r="C795" s="93"/>
      <c r="D795" s="93"/>
      <c r="E795" s="93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</row>
    <row r="796" spans="2:18">
      <c r="B796" s="93"/>
      <c r="C796" s="93"/>
      <c r="D796" s="93"/>
      <c r="E796" s="93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</row>
    <row r="797" spans="2:18">
      <c r="B797" s="93"/>
      <c r="C797" s="93"/>
      <c r="D797" s="93"/>
      <c r="E797" s="93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</row>
    <row r="798" spans="2:18">
      <c r="B798" s="93"/>
      <c r="C798" s="93"/>
      <c r="D798" s="93"/>
      <c r="E798" s="93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</row>
    <row r="799" spans="2:18">
      <c r="B799" s="93"/>
      <c r="C799" s="93"/>
      <c r="D799" s="93"/>
      <c r="E799" s="93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</row>
    <row r="800" spans="2:18">
      <c r="B800" s="93"/>
      <c r="C800" s="93"/>
      <c r="D800" s="93"/>
      <c r="E800" s="93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</row>
    <row r="801" spans="2:18">
      <c r="B801" s="93"/>
      <c r="C801" s="93"/>
      <c r="D801" s="93"/>
      <c r="E801" s="93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</row>
    <row r="802" spans="2:18">
      <c r="B802" s="93"/>
      <c r="C802" s="93"/>
      <c r="D802" s="93"/>
      <c r="E802" s="93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</row>
    <row r="803" spans="2:18">
      <c r="B803" s="93"/>
      <c r="C803" s="93"/>
      <c r="D803" s="93"/>
      <c r="E803" s="93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</row>
    <row r="804" spans="2:18">
      <c r="B804" s="93"/>
      <c r="C804" s="93"/>
      <c r="D804" s="93"/>
      <c r="E804" s="93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</row>
    <row r="805" spans="2:18">
      <c r="B805" s="93"/>
      <c r="C805" s="93"/>
      <c r="D805" s="93"/>
      <c r="E805" s="93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</row>
    <row r="806" spans="2:18">
      <c r="B806" s="93"/>
      <c r="C806" s="93"/>
      <c r="D806" s="93"/>
      <c r="E806" s="93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</row>
    <row r="807" spans="2:18">
      <c r="B807" s="93"/>
      <c r="C807" s="93"/>
      <c r="D807" s="93"/>
      <c r="E807" s="93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</row>
    <row r="808" spans="2:18">
      <c r="B808" s="93"/>
      <c r="C808" s="93"/>
      <c r="D808" s="93"/>
      <c r="E808" s="93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</row>
    <row r="809" spans="2:18">
      <c r="B809" s="93"/>
      <c r="C809" s="93"/>
      <c r="D809" s="93"/>
      <c r="E809" s="93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</row>
    <row r="810" spans="2:18">
      <c r="B810" s="93"/>
      <c r="C810" s="93"/>
      <c r="D810" s="93"/>
      <c r="E810" s="93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</row>
    <row r="811" spans="2:18">
      <c r="B811" s="93"/>
      <c r="C811" s="93"/>
      <c r="D811" s="93"/>
      <c r="E811" s="93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</row>
    <row r="812" spans="2:18">
      <c r="B812" s="93"/>
      <c r="C812" s="93"/>
      <c r="D812" s="93"/>
      <c r="E812" s="93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</row>
    <row r="813" spans="2:18">
      <c r="B813" s="93"/>
      <c r="C813" s="93"/>
      <c r="D813" s="93"/>
      <c r="E813" s="93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</row>
    <row r="814" spans="2:18">
      <c r="B814" s="93"/>
      <c r="C814" s="93"/>
      <c r="D814" s="93"/>
      <c r="E814" s="93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</row>
    <row r="815" spans="2:18">
      <c r="B815" s="93"/>
      <c r="C815" s="93"/>
      <c r="D815" s="93"/>
      <c r="E815" s="93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</row>
    <row r="816" spans="2:18">
      <c r="B816" s="93"/>
      <c r="C816" s="93"/>
      <c r="D816" s="93"/>
      <c r="E816" s="93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</row>
    <row r="817" spans="2:18">
      <c r="B817" s="93"/>
      <c r="C817" s="93"/>
      <c r="D817" s="93"/>
      <c r="E817" s="93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</row>
    <row r="818" spans="2:18">
      <c r="B818" s="93"/>
      <c r="C818" s="93"/>
      <c r="D818" s="93"/>
      <c r="E818" s="93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</row>
    <row r="819" spans="2:18">
      <c r="B819" s="93"/>
      <c r="C819" s="93"/>
      <c r="D819" s="93"/>
      <c r="E819" s="93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</row>
    <row r="820" spans="2:18">
      <c r="B820" s="93"/>
      <c r="C820" s="93"/>
      <c r="D820" s="93"/>
      <c r="E820" s="93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</row>
    <row r="821" spans="2:18">
      <c r="B821" s="93"/>
      <c r="C821" s="93"/>
      <c r="D821" s="93"/>
      <c r="E821" s="93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</row>
    <row r="822" spans="2:18">
      <c r="B822" s="93"/>
      <c r="C822" s="93"/>
      <c r="D822" s="93"/>
      <c r="E822" s="93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</row>
    <row r="823" spans="2:18">
      <c r="B823" s="93"/>
      <c r="C823" s="93"/>
      <c r="D823" s="93"/>
      <c r="E823" s="93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</row>
    <row r="824" spans="2:18">
      <c r="B824" s="93"/>
      <c r="C824" s="93"/>
      <c r="D824" s="93"/>
      <c r="E824" s="93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</row>
    <row r="825" spans="2:18">
      <c r="B825" s="93"/>
      <c r="C825" s="93"/>
      <c r="D825" s="93"/>
      <c r="E825" s="93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</row>
    <row r="826" spans="2:18">
      <c r="B826" s="93"/>
      <c r="C826" s="93"/>
      <c r="D826" s="93"/>
      <c r="E826" s="93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</row>
    <row r="827" spans="2:18">
      <c r="B827" s="93"/>
      <c r="C827" s="93"/>
      <c r="D827" s="93"/>
      <c r="E827" s="93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</row>
    <row r="828" spans="2:18">
      <c r="B828" s="93"/>
      <c r="C828" s="93"/>
      <c r="D828" s="93"/>
      <c r="E828" s="93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</row>
    <row r="829" spans="2:18">
      <c r="B829" s="93"/>
      <c r="C829" s="93"/>
      <c r="D829" s="93"/>
      <c r="E829" s="93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</row>
    <row r="830" spans="2:18">
      <c r="B830" s="93"/>
      <c r="C830" s="93"/>
      <c r="D830" s="93"/>
      <c r="E830" s="93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</row>
    <row r="831" spans="2:18">
      <c r="B831" s="93"/>
      <c r="C831" s="93"/>
      <c r="D831" s="93"/>
      <c r="E831" s="93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</row>
    <row r="832" spans="2:18">
      <c r="B832" s="93"/>
      <c r="C832" s="93"/>
      <c r="D832" s="93"/>
      <c r="E832" s="93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</row>
    <row r="833" spans="2:18">
      <c r="B833" s="93"/>
      <c r="C833" s="93"/>
      <c r="D833" s="93"/>
      <c r="E833" s="93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</row>
    <row r="834" spans="2:18">
      <c r="B834" s="93"/>
      <c r="C834" s="93"/>
      <c r="D834" s="93"/>
      <c r="E834" s="93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</row>
    <row r="835" spans="2:18">
      <c r="B835" s="93"/>
      <c r="C835" s="93"/>
      <c r="D835" s="93"/>
      <c r="E835" s="93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</row>
    <row r="836" spans="2:18">
      <c r="B836" s="93"/>
      <c r="C836" s="93"/>
      <c r="D836" s="93"/>
      <c r="E836" s="93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</row>
    <row r="837" spans="2:18">
      <c r="B837" s="93"/>
      <c r="C837" s="93"/>
      <c r="D837" s="93"/>
      <c r="E837" s="93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</row>
    <row r="838" spans="2:18">
      <c r="B838" s="93"/>
      <c r="C838" s="93"/>
      <c r="D838" s="93"/>
      <c r="E838" s="93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</row>
    <row r="839" spans="2:18">
      <c r="B839" s="93"/>
      <c r="C839" s="93"/>
      <c r="D839" s="93"/>
      <c r="E839" s="93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</row>
    <row r="840" spans="2:18">
      <c r="B840" s="93"/>
      <c r="C840" s="93"/>
      <c r="D840" s="93"/>
      <c r="E840" s="93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</row>
    <row r="841" spans="2:18">
      <c r="B841" s="93"/>
      <c r="C841" s="93"/>
      <c r="D841" s="93"/>
      <c r="E841" s="93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</row>
    <row r="842" spans="2:18">
      <c r="B842" s="93"/>
      <c r="C842" s="93"/>
      <c r="D842" s="93"/>
      <c r="E842" s="93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</row>
    <row r="843" spans="2:18">
      <c r="B843" s="93"/>
      <c r="C843" s="93"/>
      <c r="D843" s="93"/>
      <c r="E843" s="93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</row>
    <row r="844" spans="2:18">
      <c r="B844" s="93"/>
      <c r="C844" s="93"/>
      <c r="D844" s="93"/>
      <c r="E844" s="93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</row>
    <row r="845" spans="2:18">
      <c r="B845" s="93"/>
      <c r="C845" s="93"/>
      <c r="D845" s="93"/>
      <c r="E845" s="93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</row>
    <row r="846" spans="2:18">
      <c r="B846" s="93"/>
      <c r="C846" s="93"/>
      <c r="D846" s="93"/>
      <c r="E846" s="93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</row>
    <row r="847" spans="2:18">
      <c r="B847" s="93"/>
      <c r="C847" s="93"/>
      <c r="D847" s="93"/>
      <c r="E847" s="93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</row>
    <row r="848" spans="2:18">
      <c r="B848" s="93"/>
      <c r="C848" s="93"/>
      <c r="D848" s="93"/>
      <c r="E848" s="93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</row>
    <row r="849" spans="2:18">
      <c r="B849" s="93"/>
      <c r="C849" s="93"/>
      <c r="D849" s="93"/>
      <c r="E849" s="93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</row>
    <row r="850" spans="2:18">
      <c r="B850" s="93"/>
      <c r="C850" s="93"/>
      <c r="D850" s="93"/>
      <c r="E850" s="93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</row>
    <row r="851" spans="2:18">
      <c r="B851" s="93"/>
      <c r="C851" s="93"/>
      <c r="D851" s="93"/>
      <c r="E851" s="93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</row>
    <row r="852" spans="2:18">
      <c r="B852" s="93"/>
      <c r="C852" s="93"/>
      <c r="D852" s="93"/>
      <c r="E852" s="93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</row>
    <row r="853" spans="2:18">
      <c r="B853" s="93"/>
      <c r="C853" s="93"/>
      <c r="D853" s="93"/>
      <c r="E853" s="93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</row>
    <row r="854" spans="2:18">
      <c r="B854" s="93"/>
      <c r="C854" s="93"/>
      <c r="D854" s="93"/>
      <c r="E854" s="93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</row>
    <row r="855" spans="2:18">
      <c r="B855" s="93"/>
      <c r="C855" s="93"/>
      <c r="D855" s="93"/>
      <c r="E855" s="93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</row>
    <row r="856" spans="2:18">
      <c r="B856" s="93"/>
      <c r="C856" s="93"/>
      <c r="D856" s="93"/>
      <c r="E856" s="93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</row>
    <row r="857" spans="2:18">
      <c r="B857" s="93"/>
      <c r="C857" s="93"/>
      <c r="D857" s="93"/>
      <c r="E857" s="93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</row>
    <row r="858" spans="2:18">
      <c r="B858" s="93"/>
      <c r="C858" s="93"/>
      <c r="D858" s="93"/>
      <c r="E858" s="93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</row>
    <row r="859" spans="2:18">
      <c r="B859" s="93"/>
      <c r="C859" s="93"/>
      <c r="D859" s="93"/>
      <c r="E859" s="93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</row>
    <row r="860" spans="2:18">
      <c r="B860" s="93"/>
      <c r="C860" s="93"/>
      <c r="D860" s="93"/>
      <c r="E860" s="93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</row>
    <row r="861" spans="2:18">
      <c r="B861" s="93"/>
      <c r="C861" s="93"/>
      <c r="D861" s="93"/>
      <c r="E861" s="93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</row>
    <row r="862" spans="2:18">
      <c r="B862" s="93"/>
      <c r="C862" s="93"/>
      <c r="D862" s="93"/>
      <c r="E862" s="93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</row>
    <row r="863" spans="2:18">
      <c r="B863" s="93"/>
      <c r="C863" s="93"/>
      <c r="D863" s="93"/>
      <c r="E863" s="93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</row>
    <row r="864" spans="2:18">
      <c r="B864" s="93"/>
      <c r="C864" s="93"/>
      <c r="D864" s="93"/>
      <c r="E864" s="93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</row>
    <row r="865" spans="2:18">
      <c r="B865" s="93"/>
      <c r="C865" s="93"/>
      <c r="D865" s="93"/>
      <c r="E865" s="93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</row>
    <row r="866" spans="2:18">
      <c r="B866" s="93"/>
      <c r="C866" s="93"/>
      <c r="D866" s="93"/>
      <c r="E866" s="93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</row>
    <row r="867" spans="2:18">
      <c r="B867" s="93"/>
      <c r="C867" s="93"/>
      <c r="D867" s="93"/>
      <c r="E867" s="93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</row>
    <row r="868" spans="2:18">
      <c r="B868" s="93"/>
      <c r="C868" s="93"/>
      <c r="D868" s="93"/>
      <c r="E868" s="93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</row>
    <row r="869" spans="2:18">
      <c r="B869" s="93"/>
      <c r="C869" s="93"/>
      <c r="D869" s="93"/>
      <c r="E869" s="93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</row>
    <row r="870" spans="2:18">
      <c r="B870" s="93"/>
      <c r="C870" s="93"/>
      <c r="D870" s="93"/>
      <c r="E870" s="93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</row>
    <row r="871" spans="2:18">
      <c r="B871" s="93"/>
      <c r="C871" s="93"/>
      <c r="D871" s="93"/>
      <c r="E871" s="93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</row>
    <row r="872" spans="2:18">
      <c r="B872" s="93"/>
      <c r="C872" s="93"/>
      <c r="D872" s="93"/>
      <c r="E872" s="93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</row>
    <row r="873" spans="2:18">
      <c r="B873" s="93"/>
      <c r="C873" s="93"/>
      <c r="D873" s="93"/>
      <c r="E873" s="93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</row>
    <row r="874" spans="2:18">
      <c r="B874" s="93"/>
      <c r="C874" s="93"/>
      <c r="D874" s="93"/>
      <c r="E874" s="93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</row>
    <row r="875" spans="2:18">
      <c r="B875" s="93"/>
      <c r="C875" s="93"/>
      <c r="D875" s="93"/>
      <c r="E875" s="93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</row>
    <row r="876" spans="2:18">
      <c r="B876" s="93"/>
      <c r="C876" s="93"/>
      <c r="D876" s="93"/>
      <c r="E876" s="93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</row>
    <row r="877" spans="2:18">
      <c r="B877" s="93"/>
      <c r="C877" s="93"/>
      <c r="D877" s="93"/>
      <c r="E877" s="93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</row>
    <row r="878" spans="2:18">
      <c r="B878" s="93"/>
      <c r="C878" s="93"/>
      <c r="D878" s="93"/>
      <c r="E878" s="93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</row>
    <row r="879" spans="2:18">
      <c r="B879" s="93"/>
      <c r="C879" s="93"/>
      <c r="D879" s="93"/>
      <c r="E879" s="93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</row>
    <row r="880" spans="2:18">
      <c r="B880" s="93"/>
      <c r="C880" s="93"/>
      <c r="D880" s="93"/>
      <c r="E880" s="93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</row>
    <row r="881" spans="2:18">
      <c r="B881" s="93"/>
      <c r="C881" s="93"/>
      <c r="D881" s="93"/>
      <c r="E881" s="93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</row>
    <row r="882" spans="2:18">
      <c r="B882" s="93"/>
      <c r="C882" s="93"/>
      <c r="D882" s="93"/>
      <c r="E882" s="93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</row>
    <row r="883" spans="2:18">
      <c r="B883" s="93"/>
      <c r="C883" s="93"/>
      <c r="D883" s="93"/>
      <c r="E883" s="93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</row>
    <row r="884" spans="2:18">
      <c r="B884" s="93"/>
      <c r="C884" s="93"/>
      <c r="D884" s="93"/>
      <c r="E884" s="93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</row>
    <row r="885" spans="2:18">
      <c r="B885" s="93"/>
      <c r="C885" s="93"/>
      <c r="D885" s="93"/>
      <c r="E885" s="93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</row>
    <row r="886" spans="2:18">
      <c r="B886" s="93"/>
      <c r="C886" s="93"/>
      <c r="D886" s="93"/>
      <c r="E886" s="93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</row>
    <row r="887" spans="2:18">
      <c r="B887" s="93"/>
      <c r="C887" s="93"/>
      <c r="D887" s="93"/>
      <c r="E887" s="93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</row>
    <row r="888" spans="2:18">
      <c r="B888" s="93"/>
      <c r="C888" s="93"/>
      <c r="D888" s="93"/>
      <c r="E888" s="93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</row>
    <row r="889" spans="2:18">
      <c r="B889" s="93"/>
      <c r="C889" s="93"/>
      <c r="D889" s="93"/>
      <c r="E889" s="93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</row>
    <row r="890" spans="2:18">
      <c r="B890" s="93"/>
      <c r="C890" s="93"/>
      <c r="D890" s="93"/>
      <c r="E890" s="93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</row>
    <row r="891" spans="2:18">
      <c r="B891" s="93"/>
      <c r="C891" s="93"/>
      <c r="D891" s="93"/>
      <c r="E891" s="93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</row>
    <row r="892" spans="2:18">
      <c r="B892" s="93"/>
      <c r="C892" s="93"/>
      <c r="D892" s="93"/>
      <c r="E892" s="93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</row>
    <row r="893" spans="2:18">
      <c r="B893" s="93"/>
      <c r="C893" s="93"/>
      <c r="D893" s="93"/>
      <c r="E893" s="93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</row>
    <row r="894" spans="2:18">
      <c r="B894" s="93"/>
      <c r="C894" s="93"/>
      <c r="D894" s="93"/>
      <c r="E894" s="93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</row>
    <row r="895" spans="2:18">
      <c r="B895" s="93"/>
      <c r="C895" s="93"/>
      <c r="D895" s="93"/>
      <c r="E895" s="93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</row>
    <row r="896" spans="2:18">
      <c r="B896" s="93"/>
      <c r="C896" s="93"/>
      <c r="D896" s="93"/>
      <c r="E896" s="93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</row>
    <row r="897" spans="2:18">
      <c r="B897" s="93"/>
      <c r="C897" s="93"/>
      <c r="D897" s="93"/>
      <c r="E897" s="93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</row>
    <row r="898" spans="2:18">
      <c r="B898" s="93"/>
      <c r="C898" s="93"/>
      <c r="D898" s="93"/>
      <c r="E898" s="93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</row>
    <row r="899" spans="2:18">
      <c r="B899" s="93"/>
      <c r="C899" s="93"/>
      <c r="D899" s="93"/>
      <c r="E899" s="93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</row>
    <row r="900" spans="2:18">
      <c r="B900" s="93"/>
      <c r="C900" s="93"/>
      <c r="D900" s="93"/>
      <c r="E900" s="93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</row>
    <row r="901" spans="2:18">
      <c r="B901" s="93"/>
      <c r="C901" s="93"/>
      <c r="D901" s="93"/>
      <c r="E901" s="93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</row>
    <row r="902" spans="2:18">
      <c r="B902" s="93"/>
      <c r="C902" s="93"/>
      <c r="D902" s="93"/>
      <c r="E902" s="93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</row>
    <row r="903" spans="2:18">
      <c r="B903" s="93"/>
      <c r="C903" s="93"/>
      <c r="D903" s="93"/>
      <c r="E903" s="93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</row>
    <row r="904" spans="2:18">
      <c r="B904" s="93"/>
      <c r="C904" s="93"/>
      <c r="D904" s="93"/>
      <c r="E904" s="93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</row>
    <row r="905" spans="2:18">
      <c r="B905" s="93"/>
      <c r="C905" s="93"/>
      <c r="D905" s="93"/>
      <c r="E905" s="93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</row>
    <row r="906" spans="2:18">
      <c r="B906" s="93"/>
      <c r="C906" s="93"/>
      <c r="D906" s="93"/>
      <c r="E906" s="93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</row>
    <row r="907" spans="2:18">
      <c r="B907" s="93"/>
      <c r="C907" s="93"/>
      <c r="D907" s="93"/>
      <c r="E907" s="93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</row>
    <row r="908" spans="2:18">
      <c r="B908" s="93"/>
      <c r="C908" s="93"/>
      <c r="D908" s="93"/>
      <c r="E908" s="93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</row>
    <row r="909" spans="2:18">
      <c r="B909" s="93"/>
      <c r="C909" s="93"/>
      <c r="D909" s="93"/>
      <c r="E909" s="93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</row>
    <row r="910" spans="2:18">
      <c r="B910" s="93"/>
      <c r="C910" s="93"/>
      <c r="D910" s="93"/>
      <c r="E910" s="93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</row>
    <row r="911" spans="2:18">
      <c r="B911" s="93"/>
      <c r="C911" s="93"/>
      <c r="D911" s="93"/>
      <c r="E911" s="93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</row>
    <row r="912" spans="2:18">
      <c r="B912" s="93"/>
      <c r="C912" s="93"/>
      <c r="D912" s="93"/>
      <c r="E912" s="93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</row>
    <row r="913" spans="2:18">
      <c r="B913" s="93"/>
      <c r="C913" s="93"/>
      <c r="D913" s="93"/>
      <c r="E913" s="93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</row>
    <row r="914" spans="2:18">
      <c r="B914" s="93"/>
      <c r="C914" s="93"/>
      <c r="D914" s="93"/>
      <c r="E914" s="93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</row>
    <row r="915" spans="2:18">
      <c r="B915" s="93"/>
      <c r="C915" s="93"/>
      <c r="D915" s="93"/>
      <c r="E915" s="93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</row>
    <row r="916" spans="2:18">
      <c r="B916" s="93"/>
      <c r="C916" s="93"/>
      <c r="D916" s="93"/>
      <c r="E916" s="93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</row>
    <row r="917" spans="2:18">
      <c r="B917" s="93"/>
      <c r="C917" s="93"/>
      <c r="D917" s="93"/>
      <c r="E917" s="93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</row>
    <row r="918" spans="2:18">
      <c r="B918" s="93"/>
      <c r="C918" s="93"/>
      <c r="D918" s="93"/>
      <c r="E918" s="93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</row>
    <row r="919" spans="2:18">
      <c r="B919" s="93"/>
      <c r="C919" s="93"/>
      <c r="D919" s="93"/>
      <c r="E919" s="93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</row>
    <row r="920" spans="2:18">
      <c r="B920" s="93"/>
      <c r="C920" s="93"/>
      <c r="D920" s="93"/>
      <c r="E920" s="93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</row>
    <row r="921" spans="2:18">
      <c r="B921" s="93"/>
      <c r="C921" s="93"/>
      <c r="D921" s="93"/>
      <c r="E921" s="93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</row>
    <row r="922" spans="2:18">
      <c r="B922" s="93"/>
      <c r="C922" s="93"/>
      <c r="D922" s="93"/>
      <c r="E922" s="93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</row>
    <row r="923" spans="2:18">
      <c r="B923" s="93"/>
      <c r="C923" s="93"/>
      <c r="D923" s="93"/>
      <c r="E923" s="93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</row>
    <row r="924" spans="2:18">
      <c r="B924" s="93"/>
      <c r="C924" s="93"/>
      <c r="D924" s="93"/>
      <c r="E924" s="93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</row>
    <row r="925" spans="2:18">
      <c r="B925" s="93"/>
      <c r="C925" s="93"/>
      <c r="D925" s="93"/>
      <c r="E925" s="93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</row>
    <row r="926" spans="2:18">
      <c r="B926" s="93"/>
      <c r="C926" s="93"/>
      <c r="D926" s="93"/>
      <c r="E926" s="93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</row>
    <row r="927" spans="2:18">
      <c r="B927" s="93"/>
      <c r="C927" s="93"/>
      <c r="D927" s="93"/>
      <c r="E927" s="93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</row>
    <row r="928" spans="2:18">
      <c r="B928" s="93"/>
      <c r="C928" s="93"/>
      <c r="D928" s="93"/>
      <c r="E928" s="93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</row>
    <row r="929" spans="2:18">
      <c r="B929" s="93"/>
      <c r="C929" s="93"/>
      <c r="D929" s="93"/>
      <c r="E929" s="93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</row>
    <row r="930" spans="2:18">
      <c r="B930" s="93"/>
      <c r="C930" s="93"/>
      <c r="D930" s="93"/>
      <c r="E930" s="93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</row>
    <row r="931" spans="2:18">
      <c r="B931" s="93"/>
      <c r="C931" s="93"/>
      <c r="D931" s="93"/>
      <c r="E931" s="93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</row>
    <row r="932" spans="2:18">
      <c r="B932" s="93"/>
      <c r="C932" s="93"/>
      <c r="D932" s="93"/>
      <c r="E932" s="93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</row>
    <row r="933" spans="2:18">
      <c r="B933" s="93"/>
      <c r="C933" s="93"/>
      <c r="D933" s="93"/>
      <c r="E933" s="93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</row>
    <row r="934" spans="2:18">
      <c r="B934" s="93"/>
      <c r="C934" s="93"/>
      <c r="D934" s="93"/>
      <c r="E934" s="93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</row>
    <row r="935" spans="2:18">
      <c r="B935" s="93"/>
      <c r="C935" s="93"/>
      <c r="D935" s="93"/>
      <c r="E935" s="93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</row>
    <row r="936" spans="2:18">
      <c r="B936" s="93"/>
      <c r="C936" s="93"/>
      <c r="D936" s="93"/>
      <c r="E936" s="93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</row>
    <row r="937" spans="2:18">
      <c r="B937" s="93"/>
      <c r="C937" s="93"/>
      <c r="D937" s="93"/>
      <c r="E937" s="93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</row>
    <row r="938" spans="2:18">
      <c r="B938" s="93"/>
      <c r="C938" s="93"/>
      <c r="D938" s="93"/>
      <c r="E938" s="93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</row>
    <row r="939" spans="2:18">
      <c r="B939" s="93"/>
      <c r="C939" s="93"/>
      <c r="D939" s="93"/>
      <c r="E939" s="93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</row>
    <row r="940" spans="2:18">
      <c r="B940" s="93"/>
      <c r="C940" s="93"/>
      <c r="D940" s="93"/>
      <c r="E940" s="93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</row>
    <row r="941" spans="2:18">
      <c r="B941" s="93"/>
      <c r="C941" s="93"/>
      <c r="D941" s="93"/>
      <c r="E941" s="93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</row>
    <row r="942" spans="2:18">
      <c r="B942" s="93"/>
      <c r="C942" s="93"/>
      <c r="D942" s="93"/>
      <c r="E942" s="93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</row>
    <row r="943" spans="2:18">
      <c r="B943" s="93"/>
      <c r="C943" s="93"/>
      <c r="D943" s="93"/>
      <c r="E943" s="93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</row>
    <row r="944" spans="2:18">
      <c r="B944" s="93"/>
      <c r="C944" s="93"/>
      <c r="D944" s="93"/>
      <c r="E944" s="93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</row>
    <row r="945" spans="2:18">
      <c r="B945" s="93"/>
      <c r="C945" s="93"/>
      <c r="D945" s="93"/>
      <c r="E945" s="93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</row>
    <row r="946" spans="2:18">
      <c r="B946" s="93"/>
      <c r="C946" s="93"/>
      <c r="D946" s="93"/>
      <c r="E946" s="93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</row>
    <row r="947" spans="2:18">
      <c r="B947" s="93"/>
      <c r="C947" s="93"/>
      <c r="D947" s="93"/>
      <c r="E947" s="93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</row>
    <row r="948" spans="2:18">
      <c r="B948" s="93"/>
      <c r="C948" s="93"/>
      <c r="D948" s="93"/>
      <c r="E948" s="93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</row>
    <row r="949" spans="2:18">
      <c r="B949" s="93"/>
      <c r="C949" s="93"/>
      <c r="D949" s="93"/>
      <c r="E949" s="93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</row>
    <row r="950" spans="2:18">
      <c r="B950" s="93"/>
      <c r="C950" s="93"/>
      <c r="D950" s="93"/>
      <c r="E950" s="93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</row>
    <row r="951" spans="2:18">
      <c r="B951" s="93"/>
      <c r="C951" s="93"/>
      <c r="D951" s="93"/>
      <c r="E951" s="93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</row>
    <row r="952" spans="2:18">
      <c r="B952" s="93"/>
      <c r="C952" s="93"/>
      <c r="D952" s="93"/>
      <c r="E952" s="93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</row>
    <row r="953" spans="2:18">
      <c r="B953" s="93"/>
      <c r="C953" s="93"/>
      <c r="D953" s="93"/>
      <c r="E953" s="93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</row>
    <row r="954" spans="2:18">
      <c r="B954" s="93"/>
      <c r="C954" s="93"/>
      <c r="D954" s="93"/>
      <c r="E954" s="93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</row>
    <row r="955" spans="2:18">
      <c r="B955" s="93"/>
      <c r="C955" s="93"/>
      <c r="D955" s="93"/>
      <c r="E955" s="93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</row>
    <row r="956" spans="2:18">
      <c r="B956" s="93"/>
      <c r="C956" s="93"/>
      <c r="D956" s="93"/>
      <c r="E956" s="93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</row>
    <row r="957" spans="2:18">
      <c r="B957" s="93"/>
      <c r="C957" s="93"/>
      <c r="D957" s="93"/>
      <c r="E957" s="93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</row>
    <row r="958" spans="2:18">
      <c r="B958" s="93"/>
      <c r="C958" s="93"/>
      <c r="D958" s="93"/>
      <c r="E958" s="93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</row>
    <row r="959" spans="2:18">
      <c r="B959" s="93"/>
      <c r="C959" s="93"/>
      <c r="D959" s="93"/>
      <c r="E959" s="93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</row>
    <row r="960" spans="2:18">
      <c r="B960" s="93"/>
      <c r="C960" s="93"/>
      <c r="D960" s="93"/>
      <c r="E960" s="93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</row>
    <row r="961" spans="2:18">
      <c r="B961" s="93"/>
      <c r="C961" s="93"/>
      <c r="D961" s="93"/>
      <c r="E961" s="93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</row>
    <row r="962" spans="2:18">
      <c r="B962" s="93"/>
      <c r="C962" s="93"/>
      <c r="D962" s="93"/>
      <c r="E962" s="93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</row>
    <row r="963" spans="2:18">
      <c r="B963" s="93"/>
      <c r="C963" s="93"/>
      <c r="D963" s="93"/>
      <c r="E963" s="93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</row>
    <row r="964" spans="2:18">
      <c r="B964" s="93"/>
      <c r="C964" s="93"/>
      <c r="D964" s="93"/>
      <c r="E964" s="93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</row>
    <row r="965" spans="2:18">
      <c r="B965" s="93"/>
      <c r="C965" s="93"/>
      <c r="D965" s="93"/>
      <c r="E965" s="93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</row>
    <row r="966" spans="2:18">
      <c r="B966" s="93"/>
      <c r="C966" s="93"/>
      <c r="D966" s="93"/>
      <c r="E966" s="93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</row>
    <row r="967" spans="2:18">
      <c r="B967" s="93"/>
      <c r="C967" s="93"/>
      <c r="D967" s="93"/>
      <c r="E967" s="93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</row>
    <row r="968" spans="2:18">
      <c r="B968" s="93"/>
      <c r="C968" s="93"/>
      <c r="D968" s="93"/>
      <c r="E968" s="93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</row>
    <row r="969" spans="2:18">
      <c r="B969" s="93"/>
      <c r="C969" s="93"/>
      <c r="D969" s="93"/>
      <c r="E969" s="93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</row>
    <row r="970" spans="2:18">
      <c r="B970" s="93"/>
      <c r="C970" s="93"/>
      <c r="D970" s="93"/>
      <c r="E970" s="93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</row>
    <row r="971" spans="2:18">
      <c r="B971" s="93"/>
      <c r="C971" s="93"/>
      <c r="D971" s="93"/>
      <c r="E971" s="93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</row>
    <row r="972" spans="2:18">
      <c r="B972" s="93"/>
      <c r="C972" s="93"/>
      <c r="D972" s="93"/>
      <c r="E972" s="93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</row>
    <row r="973" spans="2:18">
      <c r="B973" s="93"/>
      <c r="C973" s="93"/>
      <c r="D973" s="93"/>
      <c r="E973" s="93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</row>
    <row r="974" spans="2:18">
      <c r="B974" s="93"/>
      <c r="C974" s="93"/>
      <c r="D974" s="93"/>
      <c r="E974" s="93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</row>
    <row r="975" spans="2:18">
      <c r="B975" s="93"/>
      <c r="C975" s="93"/>
      <c r="D975" s="93"/>
      <c r="E975" s="93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</row>
    <row r="976" spans="2:18">
      <c r="B976" s="93"/>
      <c r="C976" s="93"/>
      <c r="D976" s="93"/>
      <c r="E976" s="93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</row>
    <row r="977" spans="2:18">
      <c r="B977" s="93"/>
      <c r="C977" s="93"/>
      <c r="D977" s="93"/>
      <c r="E977" s="93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</row>
    <row r="978" spans="2:18">
      <c r="B978" s="93"/>
      <c r="C978" s="93"/>
      <c r="D978" s="93"/>
      <c r="E978" s="93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</row>
    <row r="979" spans="2:18">
      <c r="B979" s="93"/>
      <c r="C979" s="93"/>
      <c r="D979" s="93"/>
      <c r="E979" s="93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</row>
    <row r="980" spans="2:18">
      <c r="B980" s="93"/>
      <c r="C980" s="93"/>
      <c r="D980" s="93"/>
      <c r="E980" s="93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</row>
    <row r="981" spans="2:18">
      <c r="B981" s="93"/>
      <c r="C981" s="93"/>
      <c r="D981" s="93"/>
      <c r="E981" s="93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</row>
    <row r="982" spans="2:18">
      <c r="B982" s="93"/>
      <c r="C982" s="93"/>
      <c r="D982" s="93"/>
      <c r="E982" s="93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</row>
    <row r="983" spans="2:18">
      <c r="B983" s="93"/>
      <c r="C983" s="93"/>
      <c r="D983" s="93"/>
      <c r="E983" s="93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</row>
    <row r="984" spans="2:18">
      <c r="B984" s="93"/>
      <c r="C984" s="93"/>
      <c r="D984" s="93"/>
      <c r="E984" s="93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</row>
    <row r="985" spans="2:18">
      <c r="B985" s="93"/>
      <c r="C985" s="93"/>
      <c r="D985" s="93"/>
      <c r="E985" s="93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</row>
    <row r="986" spans="2:18">
      <c r="B986" s="93"/>
      <c r="C986" s="93"/>
      <c r="D986" s="93"/>
      <c r="E986" s="93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</row>
    <row r="987" spans="2:18">
      <c r="B987" s="93"/>
      <c r="C987" s="93"/>
      <c r="D987" s="93"/>
      <c r="E987" s="93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</row>
    <row r="988" spans="2:18">
      <c r="B988" s="93"/>
      <c r="C988" s="93"/>
      <c r="D988" s="93"/>
      <c r="E988" s="93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</row>
    <row r="989" spans="2:18">
      <c r="B989" s="93"/>
      <c r="C989" s="93"/>
      <c r="D989" s="93"/>
      <c r="E989" s="93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</row>
    <row r="990" spans="2:18">
      <c r="B990" s="93"/>
      <c r="C990" s="93"/>
      <c r="D990" s="93"/>
      <c r="E990" s="93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</row>
    <row r="991" spans="2:18">
      <c r="B991" s="93"/>
      <c r="C991" s="93"/>
      <c r="D991" s="93"/>
      <c r="E991" s="93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</row>
    <row r="992" spans="2:18">
      <c r="B992" s="93"/>
      <c r="C992" s="93"/>
      <c r="D992" s="93"/>
      <c r="E992" s="93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</row>
    <row r="993" spans="2:18">
      <c r="B993" s="93"/>
      <c r="C993" s="93"/>
      <c r="D993" s="93"/>
      <c r="E993" s="93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</row>
    <row r="994" spans="2:18">
      <c r="B994" s="93"/>
      <c r="C994" s="93"/>
      <c r="D994" s="93"/>
      <c r="E994" s="93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</row>
    <row r="995" spans="2:18">
      <c r="B995" s="93"/>
      <c r="C995" s="93"/>
      <c r="D995" s="93"/>
      <c r="E995" s="93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</row>
    <row r="996" spans="2:18">
      <c r="B996" s="93"/>
      <c r="C996" s="93"/>
      <c r="D996" s="93"/>
      <c r="E996" s="93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</row>
    <row r="997" spans="2:18">
      <c r="B997" s="93"/>
      <c r="C997" s="93"/>
      <c r="D997" s="93"/>
      <c r="E997" s="93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</row>
    <row r="998" spans="2:18">
      <c r="B998" s="93"/>
      <c r="C998" s="93"/>
      <c r="D998" s="93"/>
      <c r="E998" s="93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</row>
    <row r="999" spans="2:18">
      <c r="B999" s="93"/>
      <c r="C999" s="93"/>
      <c r="D999" s="93"/>
      <c r="E999" s="93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</row>
    <row r="1000" spans="2:18">
      <c r="B1000" s="93"/>
      <c r="C1000" s="93"/>
      <c r="D1000" s="93"/>
      <c r="E1000" s="93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</row>
    <row r="1001" spans="2:18">
      <c r="B1001" s="93"/>
      <c r="C1001" s="93"/>
      <c r="D1001" s="93"/>
      <c r="E1001" s="93"/>
      <c r="F1001" s="94"/>
      <c r="G1001" s="94"/>
      <c r="H1001" s="94"/>
      <c r="I1001" s="94"/>
      <c r="J1001" s="94"/>
      <c r="K1001" s="94"/>
      <c r="L1001" s="94"/>
      <c r="M1001" s="94"/>
      <c r="N1001" s="94"/>
      <c r="O1001" s="94"/>
      <c r="P1001" s="94"/>
      <c r="Q1001" s="94"/>
      <c r="R1001" s="94"/>
    </row>
    <row r="1002" spans="2:18">
      <c r="B1002" s="93"/>
      <c r="C1002" s="93"/>
      <c r="D1002" s="93"/>
      <c r="E1002" s="93"/>
      <c r="F1002" s="94"/>
      <c r="G1002" s="94"/>
      <c r="H1002" s="94"/>
      <c r="I1002" s="94"/>
      <c r="J1002" s="94"/>
      <c r="K1002" s="94"/>
      <c r="L1002" s="94"/>
      <c r="M1002" s="94"/>
      <c r="N1002" s="94"/>
      <c r="O1002" s="94"/>
      <c r="P1002" s="94"/>
      <c r="Q1002" s="94"/>
      <c r="R1002" s="94"/>
    </row>
    <row r="1003" spans="2:18">
      <c r="B1003" s="93"/>
      <c r="C1003" s="93"/>
      <c r="D1003" s="93"/>
      <c r="E1003" s="93"/>
      <c r="F1003" s="94"/>
      <c r="G1003" s="94"/>
      <c r="H1003" s="94"/>
      <c r="I1003" s="94"/>
      <c r="J1003" s="94"/>
      <c r="K1003" s="94"/>
      <c r="L1003" s="94"/>
      <c r="M1003" s="94"/>
      <c r="N1003" s="94"/>
      <c r="O1003" s="94"/>
      <c r="P1003" s="94"/>
      <c r="Q1003" s="94"/>
      <c r="R1003" s="94"/>
    </row>
    <row r="1004" spans="2:18">
      <c r="B1004" s="93"/>
      <c r="C1004" s="93"/>
      <c r="D1004" s="93"/>
      <c r="E1004" s="93"/>
      <c r="F1004" s="94"/>
      <c r="G1004" s="94"/>
      <c r="H1004" s="94"/>
      <c r="I1004" s="94"/>
      <c r="J1004" s="94"/>
      <c r="K1004" s="94"/>
      <c r="L1004" s="94"/>
      <c r="M1004" s="94"/>
      <c r="N1004" s="94"/>
      <c r="O1004" s="94"/>
      <c r="P1004" s="94"/>
      <c r="Q1004" s="94"/>
      <c r="R1004" s="94"/>
    </row>
    <row r="1005" spans="2:18">
      <c r="B1005" s="93"/>
      <c r="C1005" s="93"/>
      <c r="D1005" s="93"/>
      <c r="E1005" s="93"/>
      <c r="F1005" s="94"/>
      <c r="G1005" s="94"/>
      <c r="H1005" s="94"/>
      <c r="I1005" s="94"/>
      <c r="J1005" s="94"/>
      <c r="K1005" s="94"/>
      <c r="L1005" s="94"/>
      <c r="M1005" s="94"/>
      <c r="N1005" s="94"/>
      <c r="O1005" s="94"/>
      <c r="P1005" s="94"/>
      <c r="Q1005" s="94"/>
      <c r="R1005" s="94"/>
    </row>
    <row r="1006" spans="2:18">
      <c r="B1006" s="93"/>
      <c r="C1006" s="93"/>
      <c r="D1006" s="93"/>
      <c r="E1006" s="93"/>
      <c r="F1006" s="94"/>
      <c r="G1006" s="94"/>
      <c r="H1006" s="94"/>
      <c r="I1006" s="94"/>
      <c r="J1006" s="94"/>
      <c r="K1006" s="94"/>
      <c r="L1006" s="94"/>
      <c r="M1006" s="94"/>
      <c r="N1006" s="94"/>
      <c r="O1006" s="94"/>
      <c r="P1006" s="94"/>
      <c r="Q1006" s="94"/>
      <c r="R1006" s="94"/>
    </row>
    <row r="1007" spans="2:18">
      <c r="B1007" s="93"/>
      <c r="C1007" s="93"/>
      <c r="D1007" s="93"/>
      <c r="E1007" s="93"/>
      <c r="F1007" s="94"/>
      <c r="G1007" s="94"/>
      <c r="H1007" s="94"/>
      <c r="I1007" s="94"/>
      <c r="J1007" s="94"/>
      <c r="K1007" s="94"/>
      <c r="L1007" s="94"/>
      <c r="M1007" s="94"/>
      <c r="N1007" s="94"/>
      <c r="O1007" s="94"/>
      <c r="P1007" s="94"/>
      <c r="Q1007" s="94"/>
      <c r="R1007" s="94"/>
    </row>
    <row r="1008" spans="2:18">
      <c r="B1008" s="93"/>
      <c r="C1008" s="93"/>
      <c r="D1008" s="93"/>
      <c r="E1008" s="93"/>
      <c r="F1008" s="94"/>
      <c r="G1008" s="94"/>
      <c r="H1008" s="94"/>
      <c r="I1008" s="94"/>
      <c r="J1008" s="94"/>
      <c r="K1008" s="94"/>
      <c r="L1008" s="94"/>
      <c r="M1008" s="94"/>
      <c r="N1008" s="94"/>
      <c r="O1008" s="94"/>
      <c r="P1008" s="94"/>
      <c r="Q1008" s="94"/>
      <c r="R1008" s="94"/>
    </row>
    <row r="1009" spans="2:18">
      <c r="B1009" s="93"/>
      <c r="C1009" s="93"/>
      <c r="D1009" s="93"/>
      <c r="E1009" s="93"/>
      <c r="F1009" s="94"/>
      <c r="G1009" s="94"/>
      <c r="H1009" s="94"/>
      <c r="I1009" s="94"/>
      <c r="J1009" s="94"/>
      <c r="K1009" s="94"/>
      <c r="L1009" s="94"/>
      <c r="M1009" s="94"/>
      <c r="N1009" s="94"/>
      <c r="O1009" s="94"/>
      <c r="P1009" s="94"/>
      <c r="Q1009" s="94"/>
      <c r="R1009" s="94"/>
    </row>
    <row r="1010" spans="2:18">
      <c r="B1010" s="93"/>
      <c r="C1010" s="93"/>
      <c r="D1010" s="93"/>
      <c r="E1010" s="93"/>
      <c r="F1010" s="94"/>
      <c r="G1010" s="94"/>
      <c r="H1010" s="94"/>
      <c r="I1010" s="94"/>
      <c r="J1010" s="94"/>
      <c r="K1010" s="94"/>
      <c r="L1010" s="94"/>
      <c r="M1010" s="94"/>
      <c r="N1010" s="94"/>
      <c r="O1010" s="94"/>
      <c r="P1010" s="94"/>
      <c r="Q1010" s="94"/>
      <c r="R1010" s="94"/>
    </row>
    <row r="1011" spans="2:18">
      <c r="B1011" s="93"/>
      <c r="C1011" s="93"/>
      <c r="D1011" s="93"/>
      <c r="E1011" s="93"/>
      <c r="F1011" s="94"/>
      <c r="G1011" s="94"/>
      <c r="H1011" s="94"/>
      <c r="I1011" s="94"/>
      <c r="J1011" s="94"/>
      <c r="K1011" s="94"/>
      <c r="L1011" s="94"/>
      <c r="M1011" s="94"/>
      <c r="N1011" s="94"/>
      <c r="O1011" s="94"/>
      <c r="P1011" s="94"/>
      <c r="Q1011" s="94"/>
      <c r="R1011" s="94"/>
    </row>
    <row r="1012" spans="2:18">
      <c r="B1012" s="93"/>
      <c r="C1012" s="93"/>
      <c r="D1012" s="93"/>
      <c r="E1012" s="93"/>
      <c r="F1012" s="94"/>
      <c r="G1012" s="94"/>
      <c r="H1012" s="94"/>
      <c r="I1012" s="94"/>
      <c r="J1012" s="94"/>
      <c r="K1012" s="94"/>
      <c r="L1012" s="94"/>
      <c r="M1012" s="94"/>
      <c r="N1012" s="94"/>
      <c r="O1012" s="94"/>
      <c r="P1012" s="94"/>
      <c r="Q1012" s="94"/>
      <c r="R1012" s="94"/>
    </row>
    <row r="1013" spans="2:18">
      <c r="B1013" s="93"/>
      <c r="C1013" s="93"/>
      <c r="D1013" s="93"/>
      <c r="E1013" s="93"/>
      <c r="F1013" s="94"/>
      <c r="G1013" s="94"/>
      <c r="H1013" s="94"/>
      <c r="I1013" s="94"/>
      <c r="J1013" s="94"/>
      <c r="K1013" s="94"/>
      <c r="L1013" s="94"/>
      <c r="M1013" s="94"/>
      <c r="N1013" s="94"/>
      <c r="O1013" s="94"/>
      <c r="P1013" s="94"/>
      <c r="Q1013" s="94"/>
      <c r="R1013" s="94"/>
    </row>
    <row r="1014" spans="2:18">
      <c r="B1014" s="93"/>
      <c r="C1014" s="93"/>
      <c r="D1014" s="93"/>
      <c r="E1014" s="93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</row>
    <row r="1015" spans="2:18">
      <c r="B1015" s="93"/>
      <c r="C1015" s="93"/>
      <c r="D1015" s="93"/>
      <c r="E1015" s="93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</row>
    <row r="1016" spans="2:18">
      <c r="B1016" s="93"/>
      <c r="C1016" s="93"/>
      <c r="D1016" s="93"/>
      <c r="E1016" s="93"/>
      <c r="F1016" s="94"/>
      <c r="G1016" s="94"/>
      <c r="H1016" s="94"/>
      <c r="I1016" s="94"/>
      <c r="J1016" s="94"/>
      <c r="K1016" s="94"/>
      <c r="L1016" s="94"/>
      <c r="M1016" s="94"/>
      <c r="N1016" s="94"/>
      <c r="O1016" s="94"/>
      <c r="P1016" s="94"/>
      <c r="Q1016" s="94"/>
      <c r="R1016" s="94"/>
    </row>
    <row r="1017" spans="2:18">
      <c r="B1017" s="93"/>
      <c r="C1017" s="93"/>
      <c r="D1017" s="93"/>
      <c r="E1017" s="93"/>
      <c r="F1017" s="94"/>
      <c r="G1017" s="94"/>
      <c r="H1017" s="94"/>
      <c r="I1017" s="94"/>
      <c r="J1017" s="94"/>
      <c r="K1017" s="94"/>
      <c r="L1017" s="94"/>
      <c r="M1017" s="94"/>
      <c r="N1017" s="94"/>
      <c r="O1017" s="94"/>
      <c r="P1017" s="94"/>
      <c r="Q1017" s="94"/>
      <c r="R1017" s="94"/>
    </row>
    <row r="1018" spans="2:18">
      <c r="B1018" s="93"/>
      <c r="C1018" s="93"/>
      <c r="D1018" s="93"/>
      <c r="E1018" s="93"/>
      <c r="F1018" s="94"/>
      <c r="G1018" s="94"/>
      <c r="H1018" s="94"/>
      <c r="I1018" s="94"/>
      <c r="J1018" s="94"/>
      <c r="K1018" s="94"/>
      <c r="L1018" s="94"/>
      <c r="M1018" s="94"/>
      <c r="N1018" s="94"/>
      <c r="O1018" s="94"/>
      <c r="P1018" s="94"/>
      <c r="Q1018" s="94"/>
      <c r="R1018" s="94"/>
    </row>
    <row r="1019" spans="2:18">
      <c r="B1019" s="93"/>
      <c r="C1019" s="93"/>
      <c r="D1019" s="93"/>
      <c r="E1019" s="93"/>
      <c r="F1019" s="94"/>
      <c r="G1019" s="94"/>
      <c r="H1019" s="94"/>
      <c r="I1019" s="94"/>
      <c r="J1019" s="94"/>
      <c r="K1019" s="94"/>
      <c r="L1019" s="94"/>
      <c r="M1019" s="94"/>
      <c r="N1019" s="94"/>
      <c r="O1019" s="94"/>
      <c r="P1019" s="94"/>
      <c r="Q1019" s="94"/>
      <c r="R1019" s="94"/>
    </row>
    <row r="1020" spans="2:18">
      <c r="B1020" s="93"/>
      <c r="C1020" s="93"/>
      <c r="D1020" s="93"/>
      <c r="E1020" s="93"/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</row>
    <row r="1021" spans="2:18">
      <c r="B1021" s="93"/>
      <c r="C1021" s="93"/>
      <c r="D1021" s="93"/>
      <c r="E1021" s="93"/>
      <c r="F1021" s="94"/>
      <c r="G1021" s="94"/>
      <c r="H1021" s="94"/>
      <c r="I1021" s="94"/>
      <c r="J1021" s="94"/>
      <c r="K1021" s="94"/>
      <c r="L1021" s="94"/>
      <c r="M1021" s="94"/>
      <c r="N1021" s="94"/>
      <c r="O1021" s="94"/>
      <c r="P1021" s="94"/>
      <c r="Q1021" s="94"/>
      <c r="R1021" s="94"/>
    </row>
    <row r="1022" spans="2:18">
      <c r="B1022" s="93"/>
      <c r="C1022" s="93"/>
      <c r="D1022" s="93"/>
      <c r="E1022" s="93"/>
      <c r="F1022" s="94"/>
      <c r="G1022" s="94"/>
      <c r="H1022" s="94"/>
      <c r="I1022" s="94"/>
      <c r="J1022" s="94"/>
      <c r="K1022" s="94"/>
      <c r="L1022" s="94"/>
      <c r="M1022" s="94"/>
      <c r="N1022" s="94"/>
      <c r="O1022" s="94"/>
      <c r="P1022" s="94"/>
      <c r="Q1022" s="94"/>
      <c r="R1022" s="94"/>
    </row>
    <row r="1023" spans="2:18">
      <c r="B1023" s="93"/>
      <c r="C1023" s="93"/>
      <c r="D1023" s="93"/>
      <c r="E1023" s="93"/>
      <c r="F1023" s="94"/>
      <c r="G1023" s="94"/>
      <c r="H1023" s="94"/>
      <c r="I1023" s="94"/>
      <c r="J1023" s="94"/>
      <c r="K1023" s="94"/>
      <c r="L1023" s="94"/>
      <c r="M1023" s="94"/>
      <c r="N1023" s="94"/>
      <c r="O1023" s="94"/>
      <c r="P1023" s="94"/>
      <c r="Q1023" s="94"/>
      <c r="R1023" s="94"/>
    </row>
    <row r="1024" spans="2:18">
      <c r="B1024" s="93"/>
      <c r="C1024" s="93"/>
      <c r="D1024" s="93"/>
      <c r="E1024" s="93"/>
      <c r="F1024" s="94"/>
      <c r="G1024" s="94"/>
      <c r="H1024" s="94"/>
      <c r="I1024" s="94"/>
      <c r="J1024" s="94"/>
      <c r="K1024" s="94"/>
      <c r="L1024" s="94"/>
      <c r="M1024" s="94"/>
      <c r="N1024" s="94"/>
      <c r="O1024" s="94"/>
      <c r="P1024" s="94"/>
      <c r="Q1024" s="94"/>
      <c r="R1024" s="94"/>
    </row>
    <row r="1025" spans="2:18">
      <c r="B1025" s="93"/>
      <c r="C1025" s="93"/>
      <c r="D1025" s="93"/>
      <c r="E1025" s="93"/>
      <c r="F1025" s="94"/>
      <c r="G1025" s="94"/>
      <c r="H1025" s="94"/>
      <c r="I1025" s="94"/>
      <c r="J1025" s="94"/>
      <c r="K1025" s="94"/>
      <c r="L1025" s="94"/>
      <c r="M1025" s="94"/>
      <c r="N1025" s="94"/>
      <c r="O1025" s="94"/>
      <c r="P1025" s="94"/>
      <c r="Q1025" s="94"/>
      <c r="R1025" s="94"/>
    </row>
    <row r="1026" spans="2:18">
      <c r="B1026" s="93"/>
      <c r="C1026" s="93"/>
      <c r="D1026" s="93"/>
      <c r="E1026" s="93"/>
      <c r="F1026" s="94"/>
      <c r="G1026" s="94"/>
      <c r="H1026" s="94"/>
      <c r="I1026" s="94"/>
      <c r="J1026" s="94"/>
      <c r="K1026" s="94"/>
      <c r="L1026" s="94"/>
      <c r="M1026" s="94"/>
      <c r="N1026" s="94"/>
      <c r="O1026" s="94"/>
      <c r="P1026" s="94"/>
      <c r="Q1026" s="94"/>
      <c r="R1026" s="94"/>
    </row>
    <row r="1027" spans="2:18">
      <c r="B1027" s="93"/>
      <c r="C1027" s="93"/>
      <c r="D1027" s="93"/>
      <c r="E1027" s="93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</row>
    <row r="1028" spans="2:18">
      <c r="B1028" s="93"/>
      <c r="C1028" s="93"/>
      <c r="D1028" s="93"/>
      <c r="E1028" s="93"/>
      <c r="F1028" s="94"/>
      <c r="G1028" s="94"/>
      <c r="H1028" s="94"/>
      <c r="I1028" s="94"/>
      <c r="J1028" s="94"/>
      <c r="K1028" s="94"/>
      <c r="L1028" s="94"/>
      <c r="M1028" s="94"/>
      <c r="N1028" s="94"/>
      <c r="O1028" s="94"/>
      <c r="P1028" s="94"/>
      <c r="Q1028" s="94"/>
      <c r="R1028" s="94"/>
    </row>
    <row r="1029" spans="2:18">
      <c r="B1029" s="93"/>
      <c r="C1029" s="93"/>
      <c r="D1029" s="93"/>
      <c r="E1029" s="93"/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</row>
    <row r="1030" spans="2:18">
      <c r="B1030" s="93"/>
      <c r="C1030" s="93"/>
      <c r="D1030" s="93"/>
      <c r="E1030" s="93"/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</row>
    <row r="1031" spans="2:18">
      <c r="B1031" s="93"/>
      <c r="C1031" s="93"/>
      <c r="D1031" s="93"/>
      <c r="E1031" s="93"/>
      <c r="F1031" s="94"/>
      <c r="G1031" s="94"/>
      <c r="H1031" s="94"/>
      <c r="I1031" s="94"/>
      <c r="J1031" s="94"/>
      <c r="K1031" s="94"/>
      <c r="L1031" s="94"/>
      <c r="M1031" s="94"/>
      <c r="N1031" s="94"/>
      <c r="O1031" s="94"/>
      <c r="P1031" s="94"/>
      <c r="Q1031" s="94"/>
      <c r="R1031" s="94"/>
    </row>
    <row r="1032" spans="2:18">
      <c r="B1032" s="93"/>
      <c r="C1032" s="93"/>
      <c r="D1032" s="93"/>
      <c r="E1032" s="93"/>
      <c r="F1032" s="94"/>
      <c r="G1032" s="94"/>
      <c r="H1032" s="94"/>
      <c r="I1032" s="94"/>
      <c r="J1032" s="94"/>
      <c r="K1032" s="94"/>
      <c r="L1032" s="94"/>
      <c r="M1032" s="94"/>
      <c r="N1032" s="94"/>
      <c r="O1032" s="94"/>
      <c r="P1032" s="94"/>
      <c r="Q1032" s="94"/>
      <c r="R1032" s="94"/>
    </row>
    <row r="1033" spans="2:18">
      <c r="B1033" s="93"/>
      <c r="C1033" s="93"/>
      <c r="D1033" s="93"/>
      <c r="E1033" s="93"/>
      <c r="F1033" s="94"/>
      <c r="G1033" s="94"/>
      <c r="H1033" s="94"/>
      <c r="I1033" s="94"/>
      <c r="J1033" s="94"/>
      <c r="K1033" s="94"/>
      <c r="L1033" s="94"/>
      <c r="M1033" s="94"/>
      <c r="N1033" s="94"/>
      <c r="O1033" s="94"/>
      <c r="P1033" s="94"/>
      <c r="Q1033" s="94"/>
      <c r="R1033" s="94"/>
    </row>
    <row r="1034" spans="2:18">
      <c r="B1034" s="93"/>
      <c r="C1034" s="93"/>
      <c r="D1034" s="93"/>
      <c r="E1034" s="93"/>
      <c r="F1034" s="94"/>
      <c r="G1034" s="94"/>
      <c r="H1034" s="94"/>
      <c r="I1034" s="94"/>
      <c r="J1034" s="94"/>
      <c r="K1034" s="94"/>
      <c r="L1034" s="94"/>
      <c r="M1034" s="94"/>
      <c r="N1034" s="94"/>
      <c r="O1034" s="94"/>
      <c r="P1034" s="94"/>
      <c r="Q1034" s="94"/>
      <c r="R1034" s="94"/>
    </row>
    <row r="1035" spans="2:18">
      <c r="B1035" s="93"/>
      <c r="C1035" s="93"/>
      <c r="D1035" s="93"/>
      <c r="E1035" s="93"/>
      <c r="F1035" s="94"/>
      <c r="G1035" s="94"/>
      <c r="H1035" s="94"/>
      <c r="I1035" s="94"/>
      <c r="J1035" s="94"/>
      <c r="K1035" s="94"/>
      <c r="L1035" s="94"/>
      <c r="M1035" s="94"/>
      <c r="N1035" s="94"/>
      <c r="O1035" s="94"/>
      <c r="P1035" s="94"/>
      <c r="Q1035" s="94"/>
      <c r="R1035" s="94"/>
    </row>
    <row r="1036" spans="2:18">
      <c r="B1036" s="93"/>
      <c r="C1036" s="93"/>
      <c r="D1036" s="93"/>
      <c r="E1036" s="93"/>
      <c r="F1036" s="94"/>
      <c r="G1036" s="94"/>
      <c r="H1036" s="94"/>
      <c r="I1036" s="94"/>
      <c r="J1036" s="94"/>
      <c r="K1036" s="94"/>
      <c r="L1036" s="94"/>
      <c r="M1036" s="94"/>
      <c r="N1036" s="94"/>
      <c r="O1036" s="94"/>
      <c r="P1036" s="94"/>
      <c r="Q1036" s="94"/>
      <c r="R1036" s="94"/>
    </row>
    <row r="1037" spans="2:18">
      <c r="B1037" s="93"/>
      <c r="C1037" s="93"/>
      <c r="D1037" s="93"/>
      <c r="E1037" s="93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</row>
    <row r="1038" spans="2:18">
      <c r="B1038" s="93"/>
      <c r="C1038" s="93"/>
      <c r="D1038" s="93"/>
      <c r="E1038" s="93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</row>
    <row r="1039" spans="2:18">
      <c r="B1039" s="93"/>
      <c r="C1039" s="93"/>
      <c r="D1039" s="93"/>
      <c r="E1039" s="93"/>
      <c r="F1039" s="94"/>
      <c r="G1039" s="94"/>
      <c r="H1039" s="94"/>
      <c r="I1039" s="94"/>
      <c r="J1039" s="94"/>
      <c r="K1039" s="94"/>
      <c r="L1039" s="94"/>
      <c r="M1039" s="94"/>
      <c r="N1039" s="94"/>
      <c r="O1039" s="94"/>
      <c r="P1039" s="94"/>
      <c r="Q1039" s="94"/>
      <c r="R1039" s="94"/>
    </row>
    <row r="1040" spans="2:18">
      <c r="B1040" s="93"/>
      <c r="C1040" s="93"/>
      <c r="D1040" s="93"/>
      <c r="E1040" s="93"/>
      <c r="F1040" s="94"/>
      <c r="G1040" s="94"/>
      <c r="H1040" s="94"/>
      <c r="I1040" s="94"/>
      <c r="J1040" s="94"/>
      <c r="K1040" s="94"/>
      <c r="L1040" s="94"/>
      <c r="M1040" s="94"/>
      <c r="N1040" s="94"/>
      <c r="O1040" s="94"/>
      <c r="P1040" s="94"/>
      <c r="Q1040" s="94"/>
      <c r="R1040" s="94"/>
    </row>
    <row r="1041" spans="2:18">
      <c r="B1041" s="93"/>
      <c r="C1041" s="93"/>
      <c r="D1041" s="93"/>
      <c r="E1041" s="93"/>
      <c r="F1041" s="94"/>
      <c r="G1041" s="94"/>
      <c r="H1041" s="94"/>
      <c r="I1041" s="94"/>
      <c r="J1041" s="94"/>
      <c r="K1041" s="94"/>
      <c r="L1041" s="94"/>
      <c r="M1041" s="94"/>
      <c r="N1041" s="94"/>
      <c r="O1041" s="94"/>
      <c r="P1041" s="94"/>
      <c r="Q1041" s="94"/>
      <c r="R1041" s="94"/>
    </row>
    <row r="1042" spans="2:18">
      <c r="B1042" s="93"/>
      <c r="C1042" s="93"/>
      <c r="D1042" s="93"/>
      <c r="E1042" s="93"/>
      <c r="F1042" s="94"/>
      <c r="G1042" s="94"/>
      <c r="H1042" s="94"/>
      <c r="I1042" s="94"/>
      <c r="J1042" s="94"/>
      <c r="K1042" s="94"/>
      <c r="L1042" s="94"/>
      <c r="M1042" s="94"/>
      <c r="N1042" s="94"/>
      <c r="O1042" s="94"/>
      <c r="P1042" s="94"/>
      <c r="Q1042" s="94"/>
      <c r="R1042" s="94"/>
    </row>
    <row r="1043" spans="2:18">
      <c r="B1043" s="93"/>
      <c r="C1043" s="93"/>
      <c r="D1043" s="93"/>
      <c r="E1043" s="93"/>
      <c r="F1043" s="94"/>
      <c r="G1043" s="94"/>
      <c r="H1043" s="94"/>
      <c r="I1043" s="94"/>
      <c r="J1043" s="94"/>
      <c r="K1043" s="94"/>
      <c r="L1043" s="94"/>
      <c r="M1043" s="94"/>
      <c r="N1043" s="94"/>
      <c r="O1043" s="94"/>
      <c r="P1043" s="94"/>
      <c r="Q1043" s="94"/>
      <c r="R1043" s="94"/>
    </row>
    <row r="1044" spans="2:18">
      <c r="B1044" s="93"/>
      <c r="C1044" s="93"/>
      <c r="D1044" s="93"/>
      <c r="E1044" s="93"/>
      <c r="F1044" s="94"/>
      <c r="G1044" s="94"/>
      <c r="H1044" s="94"/>
      <c r="I1044" s="94"/>
      <c r="J1044" s="94"/>
      <c r="K1044" s="94"/>
      <c r="L1044" s="94"/>
      <c r="M1044" s="94"/>
      <c r="N1044" s="94"/>
      <c r="O1044" s="94"/>
      <c r="P1044" s="94"/>
      <c r="Q1044" s="94"/>
      <c r="R1044" s="94"/>
    </row>
    <row r="1045" spans="2:18">
      <c r="B1045" s="93"/>
      <c r="C1045" s="93"/>
      <c r="D1045" s="93"/>
      <c r="E1045" s="93"/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</row>
    <row r="1046" spans="2:18">
      <c r="B1046" s="93"/>
      <c r="C1046" s="93"/>
      <c r="D1046" s="93"/>
      <c r="E1046" s="93"/>
      <c r="F1046" s="94"/>
      <c r="G1046" s="94"/>
      <c r="H1046" s="94"/>
      <c r="I1046" s="94"/>
      <c r="J1046" s="94"/>
      <c r="K1046" s="94"/>
      <c r="L1046" s="94"/>
      <c r="M1046" s="94"/>
      <c r="N1046" s="94"/>
      <c r="O1046" s="94"/>
      <c r="P1046" s="94"/>
      <c r="Q1046" s="94"/>
      <c r="R1046" s="94"/>
    </row>
    <row r="1047" spans="2:18">
      <c r="B1047" s="93"/>
      <c r="C1047" s="93"/>
      <c r="D1047" s="93"/>
      <c r="E1047" s="93"/>
      <c r="F1047" s="94"/>
      <c r="G1047" s="94"/>
      <c r="H1047" s="94"/>
      <c r="I1047" s="94"/>
      <c r="J1047" s="94"/>
      <c r="K1047" s="94"/>
      <c r="L1047" s="94"/>
      <c r="M1047" s="94"/>
      <c r="N1047" s="94"/>
      <c r="O1047" s="94"/>
      <c r="P1047" s="94"/>
      <c r="Q1047" s="94"/>
      <c r="R1047" s="94"/>
    </row>
    <row r="1048" spans="2:18">
      <c r="B1048" s="93"/>
      <c r="C1048" s="93"/>
      <c r="D1048" s="93"/>
      <c r="E1048" s="93"/>
      <c r="F1048" s="94"/>
      <c r="G1048" s="94"/>
      <c r="H1048" s="94"/>
      <c r="I1048" s="94"/>
      <c r="J1048" s="94"/>
      <c r="K1048" s="94"/>
      <c r="L1048" s="94"/>
      <c r="M1048" s="94"/>
      <c r="N1048" s="94"/>
      <c r="O1048" s="94"/>
      <c r="P1048" s="94"/>
      <c r="Q1048" s="94"/>
      <c r="R1048" s="94"/>
    </row>
    <row r="1049" spans="2:18">
      <c r="B1049" s="93"/>
      <c r="C1049" s="93"/>
      <c r="D1049" s="93"/>
      <c r="E1049" s="93"/>
      <c r="F1049" s="94"/>
      <c r="G1049" s="94"/>
      <c r="H1049" s="94"/>
      <c r="I1049" s="94"/>
      <c r="J1049" s="94"/>
      <c r="K1049" s="94"/>
      <c r="L1049" s="94"/>
      <c r="M1049" s="94"/>
      <c r="N1049" s="94"/>
      <c r="O1049" s="94"/>
      <c r="P1049" s="94"/>
      <c r="Q1049" s="94"/>
      <c r="R1049" s="94"/>
    </row>
    <row r="1050" spans="2:18">
      <c r="B1050" s="93"/>
      <c r="C1050" s="93"/>
      <c r="D1050" s="93"/>
      <c r="E1050" s="93"/>
      <c r="F1050" s="94"/>
      <c r="G1050" s="94"/>
      <c r="H1050" s="94"/>
      <c r="I1050" s="94"/>
      <c r="J1050" s="94"/>
      <c r="K1050" s="94"/>
      <c r="L1050" s="94"/>
      <c r="M1050" s="94"/>
      <c r="N1050" s="94"/>
      <c r="O1050" s="94"/>
      <c r="P1050" s="94"/>
      <c r="Q1050" s="94"/>
      <c r="R1050" s="94"/>
    </row>
    <row r="1051" spans="2:18">
      <c r="B1051" s="93"/>
      <c r="C1051" s="93"/>
      <c r="D1051" s="93"/>
      <c r="E1051" s="93"/>
      <c r="F1051" s="94"/>
      <c r="G1051" s="94"/>
      <c r="H1051" s="94"/>
      <c r="I1051" s="94"/>
      <c r="J1051" s="94"/>
      <c r="K1051" s="94"/>
      <c r="L1051" s="94"/>
      <c r="M1051" s="94"/>
      <c r="N1051" s="94"/>
      <c r="O1051" s="94"/>
      <c r="P1051" s="94"/>
      <c r="Q1051" s="94"/>
      <c r="R1051" s="94"/>
    </row>
    <row r="1052" spans="2:18">
      <c r="B1052" s="93"/>
      <c r="C1052" s="93"/>
      <c r="D1052" s="93"/>
      <c r="E1052" s="93"/>
      <c r="F1052" s="94"/>
      <c r="G1052" s="94"/>
      <c r="H1052" s="94"/>
      <c r="I1052" s="94"/>
      <c r="J1052" s="94"/>
      <c r="K1052" s="94"/>
      <c r="L1052" s="94"/>
      <c r="M1052" s="94"/>
      <c r="N1052" s="94"/>
      <c r="O1052" s="94"/>
      <c r="P1052" s="94"/>
      <c r="Q1052" s="94"/>
      <c r="R1052" s="94"/>
    </row>
    <row r="1053" spans="2:18">
      <c r="B1053" s="93"/>
      <c r="C1053" s="93"/>
      <c r="D1053" s="93"/>
      <c r="E1053" s="93"/>
      <c r="F1053" s="94"/>
      <c r="G1053" s="94"/>
      <c r="H1053" s="94"/>
      <c r="I1053" s="94"/>
      <c r="J1053" s="94"/>
      <c r="K1053" s="94"/>
      <c r="L1053" s="94"/>
      <c r="M1053" s="94"/>
      <c r="N1053" s="94"/>
      <c r="O1053" s="94"/>
      <c r="P1053" s="94"/>
      <c r="Q1053" s="94"/>
      <c r="R1053" s="94"/>
    </row>
    <row r="1054" spans="2:18">
      <c r="B1054" s="93"/>
      <c r="C1054" s="93"/>
      <c r="D1054" s="93"/>
      <c r="E1054" s="93"/>
      <c r="F1054" s="94"/>
      <c r="G1054" s="94"/>
      <c r="H1054" s="94"/>
      <c r="I1054" s="94"/>
      <c r="J1054" s="94"/>
      <c r="K1054" s="94"/>
      <c r="L1054" s="94"/>
      <c r="M1054" s="94"/>
      <c r="N1054" s="94"/>
      <c r="O1054" s="94"/>
      <c r="P1054" s="94"/>
      <c r="Q1054" s="94"/>
      <c r="R1054" s="94"/>
    </row>
    <row r="1055" spans="2:18">
      <c r="B1055" s="93"/>
      <c r="C1055" s="93"/>
      <c r="D1055" s="93"/>
      <c r="E1055" s="93"/>
      <c r="F1055" s="94"/>
      <c r="G1055" s="94"/>
      <c r="H1055" s="94"/>
      <c r="I1055" s="94"/>
      <c r="J1055" s="94"/>
      <c r="K1055" s="94"/>
      <c r="L1055" s="94"/>
      <c r="M1055" s="94"/>
      <c r="N1055" s="94"/>
      <c r="O1055" s="94"/>
      <c r="P1055" s="94"/>
      <c r="Q1055" s="94"/>
      <c r="R1055" s="94"/>
    </row>
    <row r="1056" spans="2:18">
      <c r="B1056" s="93"/>
      <c r="C1056" s="93"/>
      <c r="D1056" s="93"/>
      <c r="E1056" s="93"/>
      <c r="F1056" s="94"/>
      <c r="G1056" s="94"/>
      <c r="H1056" s="94"/>
      <c r="I1056" s="94"/>
      <c r="J1056" s="94"/>
      <c r="K1056" s="94"/>
      <c r="L1056" s="94"/>
      <c r="M1056" s="94"/>
      <c r="N1056" s="94"/>
      <c r="O1056" s="94"/>
      <c r="P1056" s="94"/>
      <c r="Q1056" s="94"/>
      <c r="R1056" s="94"/>
    </row>
    <row r="1057" spans="2:18">
      <c r="B1057" s="93"/>
      <c r="C1057" s="93"/>
      <c r="D1057" s="93"/>
      <c r="E1057" s="93"/>
      <c r="F1057" s="94"/>
      <c r="G1057" s="94"/>
      <c r="H1057" s="94"/>
      <c r="I1057" s="94"/>
      <c r="J1057" s="94"/>
      <c r="K1057" s="94"/>
      <c r="L1057" s="94"/>
      <c r="M1057" s="94"/>
      <c r="N1057" s="94"/>
      <c r="O1057" s="94"/>
      <c r="P1057" s="94"/>
      <c r="Q1057" s="94"/>
      <c r="R1057" s="94"/>
    </row>
    <row r="1058" spans="2:18">
      <c r="B1058" s="93"/>
      <c r="C1058" s="93"/>
      <c r="D1058" s="93"/>
      <c r="E1058" s="93"/>
      <c r="F1058" s="94"/>
      <c r="G1058" s="94"/>
      <c r="H1058" s="94"/>
      <c r="I1058" s="94"/>
      <c r="J1058" s="94"/>
      <c r="K1058" s="94"/>
      <c r="L1058" s="94"/>
      <c r="M1058" s="94"/>
      <c r="N1058" s="94"/>
      <c r="O1058" s="94"/>
      <c r="P1058" s="94"/>
      <c r="Q1058" s="94"/>
      <c r="R1058" s="94"/>
    </row>
    <row r="1059" spans="2:18">
      <c r="B1059" s="93"/>
      <c r="C1059" s="93"/>
      <c r="D1059" s="93"/>
      <c r="E1059" s="93"/>
      <c r="F1059" s="94"/>
      <c r="G1059" s="94"/>
      <c r="H1059" s="94"/>
      <c r="I1059" s="94"/>
      <c r="J1059" s="94"/>
      <c r="K1059" s="94"/>
      <c r="L1059" s="94"/>
      <c r="M1059" s="94"/>
      <c r="N1059" s="94"/>
      <c r="O1059" s="94"/>
      <c r="P1059" s="94"/>
      <c r="Q1059" s="94"/>
      <c r="R1059" s="94"/>
    </row>
    <row r="1060" spans="2:18">
      <c r="B1060" s="93"/>
      <c r="C1060" s="93"/>
      <c r="D1060" s="93"/>
      <c r="E1060" s="93"/>
      <c r="F1060" s="94"/>
      <c r="G1060" s="94"/>
      <c r="H1060" s="94"/>
      <c r="I1060" s="94"/>
      <c r="J1060" s="94"/>
      <c r="K1060" s="94"/>
      <c r="L1060" s="94"/>
      <c r="M1060" s="94"/>
      <c r="N1060" s="94"/>
      <c r="O1060" s="94"/>
      <c r="P1060" s="94"/>
      <c r="Q1060" s="94"/>
      <c r="R1060" s="94"/>
    </row>
    <row r="1061" spans="2:18">
      <c r="B1061" s="93"/>
      <c r="C1061" s="93"/>
      <c r="D1061" s="93"/>
      <c r="E1061" s="93"/>
      <c r="F1061" s="94"/>
      <c r="G1061" s="94"/>
      <c r="H1061" s="94"/>
      <c r="I1061" s="94"/>
      <c r="J1061" s="94"/>
      <c r="K1061" s="94"/>
      <c r="L1061" s="94"/>
      <c r="M1061" s="94"/>
      <c r="N1061" s="94"/>
      <c r="O1061" s="94"/>
      <c r="P1061" s="94"/>
      <c r="Q1061" s="94"/>
      <c r="R1061" s="94"/>
    </row>
    <row r="1062" spans="2:18">
      <c r="B1062" s="93"/>
      <c r="C1062" s="93"/>
      <c r="D1062" s="93"/>
      <c r="E1062" s="93"/>
      <c r="F1062" s="94"/>
      <c r="G1062" s="94"/>
      <c r="H1062" s="94"/>
      <c r="I1062" s="94"/>
      <c r="J1062" s="94"/>
      <c r="K1062" s="94"/>
      <c r="L1062" s="94"/>
      <c r="M1062" s="94"/>
      <c r="N1062" s="94"/>
      <c r="O1062" s="94"/>
      <c r="P1062" s="94"/>
      <c r="Q1062" s="94"/>
      <c r="R1062" s="94"/>
    </row>
    <row r="1063" spans="2:18">
      <c r="B1063" s="93"/>
      <c r="C1063" s="93"/>
      <c r="D1063" s="93"/>
      <c r="E1063" s="93"/>
      <c r="F1063" s="94"/>
      <c r="G1063" s="94"/>
      <c r="H1063" s="94"/>
      <c r="I1063" s="94"/>
      <c r="J1063" s="94"/>
      <c r="K1063" s="94"/>
      <c r="L1063" s="94"/>
      <c r="M1063" s="94"/>
      <c r="N1063" s="94"/>
      <c r="O1063" s="94"/>
      <c r="P1063" s="94"/>
      <c r="Q1063" s="94"/>
      <c r="R1063" s="94"/>
    </row>
    <row r="1064" spans="2:18">
      <c r="B1064" s="93"/>
      <c r="C1064" s="93"/>
      <c r="D1064" s="93"/>
      <c r="E1064" s="93"/>
      <c r="F1064" s="94"/>
      <c r="G1064" s="94"/>
      <c r="H1064" s="94"/>
      <c r="I1064" s="94"/>
      <c r="J1064" s="94"/>
      <c r="K1064" s="94"/>
      <c r="L1064" s="94"/>
      <c r="M1064" s="94"/>
      <c r="N1064" s="94"/>
      <c r="O1064" s="94"/>
      <c r="P1064" s="94"/>
      <c r="Q1064" s="94"/>
      <c r="R1064" s="94"/>
    </row>
    <row r="1065" spans="2:18">
      <c r="B1065" s="93"/>
      <c r="C1065" s="93"/>
      <c r="D1065" s="93"/>
      <c r="E1065" s="93"/>
      <c r="F1065" s="94"/>
      <c r="G1065" s="94"/>
      <c r="H1065" s="94"/>
      <c r="I1065" s="94"/>
      <c r="J1065" s="94"/>
      <c r="K1065" s="94"/>
      <c r="L1065" s="94"/>
      <c r="M1065" s="94"/>
      <c r="N1065" s="94"/>
      <c r="O1065" s="94"/>
      <c r="P1065" s="94"/>
      <c r="Q1065" s="94"/>
      <c r="R1065" s="94"/>
    </row>
    <row r="1066" spans="2:18">
      <c r="B1066" s="93"/>
      <c r="C1066" s="93"/>
      <c r="D1066" s="93"/>
      <c r="E1066" s="93"/>
      <c r="F1066" s="94"/>
      <c r="G1066" s="94"/>
      <c r="H1066" s="94"/>
      <c r="I1066" s="94"/>
      <c r="J1066" s="94"/>
      <c r="K1066" s="94"/>
      <c r="L1066" s="94"/>
      <c r="M1066" s="94"/>
      <c r="N1066" s="94"/>
      <c r="O1066" s="94"/>
      <c r="P1066" s="94"/>
      <c r="Q1066" s="94"/>
      <c r="R1066" s="94"/>
    </row>
  </sheetData>
  <sheetProtection sheet="1" objects="1" scenarios="1"/>
  <mergeCells count="1">
    <mergeCell ref="B6:R6"/>
  </mergeCells>
  <phoneticPr fontId="4" type="noConversion"/>
  <conditionalFormatting sqref="B58:B351">
    <cfRule type="cellIs" dxfId="7" priority="5" operator="equal">
      <formula>2958465</formula>
    </cfRule>
    <cfRule type="cellIs" dxfId="6" priority="6" operator="equal">
      <formula>"NR3"</formula>
    </cfRule>
    <cfRule type="cellIs" dxfId="5" priority="7" operator="equal">
      <formula>"דירוג פנימי"</formula>
    </cfRule>
  </conditionalFormatting>
  <conditionalFormatting sqref="B58:B351">
    <cfRule type="cellIs" dxfId="4" priority="4" operator="equal">
      <formula>2958465</formula>
    </cfRule>
  </conditionalFormatting>
  <conditionalFormatting sqref="B11:B12 B21:B43">
    <cfRule type="cellIs" dxfId="3" priority="3" operator="equal">
      <formula>"NR3"</formula>
    </cfRule>
  </conditionalFormatting>
  <conditionalFormatting sqref="B13:B20">
    <cfRule type="cellIs" dxfId="2" priority="1" operator="equal">
      <formula>"NR3"</formula>
    </cfRule>
  </conditionalFormatting>
  <dataValidations count="1">
    <dataValidation allowBlank="1" showInputMessage="1" showErrorMessage="1" sqref="C5 D1:R5 C7:R9 B1:B9 B352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1.28515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144</v>
      </c>
      <c r="C1" s="46" t="s" vm="1">
        <v>225</v>
      </c>
    </row>
    <row r="2" spans="2:15">
      <c r="B2" s="46" t="s">
        <v>143</v>
      </c>
      <c r="C2" s="46" t="s">
        <v>226</v>
      </c>
    </row>
    <row r="3" spans="2:15">
      <c r="B3" s="46" t="s">
        <v>145</v>
      </c>
      <c r="C3" s="46" t="s">
        <v>227</v>
      </c>
    </row>
    <row r="4" spans="2:15">
      <c r="B4" s="46" t="s">
        <v>146</v>
      </c>
      <c r="C4" s="46">
        <v>414</v>
      </c>
    </row>
    <row r="6" spans="2:15" ht="26.25" customHeight="1">
      <c r="B6" s="145" t="s">
        <v>174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7"/>
    </row>
    <row r="7" spans="2:15" s="3" customFormat="1" ht="63">
      <c r="B7" s="47" t="s">
        <v>114</v>
      </c>
      <c r="C7" s="48" t="s">
        <v>44</v>
      </c>
      <c r="D7" s="48" t="s">
        <v>115</v>
      </c>
      <c r="E7" s="48" t="s">
        <v>14</v>
      </c>
      <c r="F7" s="48" t="s">
        <v>65</v>
      </c>
      <c r="G7" s="48" t="s">
        <v>17</v>
      </c>
      <c r="H7" s="48" t="s">
        <v>101</v>
      </c>
      <c r="I7" s="48" t="s">
        <v>53</v>
      </c>
      <c r="J7" s="48" t="s">
        <v>18</v>
      </c>
      <c r="K7" s="48" t="s">
        <v>202</v>
      </c>
      <c r="L7" s="48" t="s">
        <v>201</v>
      </c>
      <c r="M7" s="48" t="s">
        <v>109</v>
      </c>
      <c r="N7" s="48" t="s">
        <v>147</v>
      </c>
      <c r="O7" s="50" t="s">
        <v>149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209</v>
      </c>
      <c r="L8" s="31"/>
      <c r="M8" s="31" t="s">
        <v>205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4" t="s">
        <v>2685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5">
        <v>0</v>
      </c>
      <c r="N10" s="106">
        <v>0</v>
      </c>
      <c r="O10" s="106">
        <v>0</v>
      </c>
    </row>
    <row r="11" spans="2:15" ht="20.25" customHeight="1">
      <c r="B11" s="107" t="s">
        <v>217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2:15">
      <c r="B12" s="107" t="s">
        <v>110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2:15">
      <c r="B13" s="107" t="s">
        <v>200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15">
      <c r="B14" s="107" t="s">
        <v>208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93"/>
      <c r="C110" s="93"/>
      <c r="D110" s="9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</row>
    <row r="111" spans="2:15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</row>
    <row r="112" spans="2:15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2:15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</row>
    <row r="114" spans="2:15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</row>
    <row r="115" spans="2:15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</row>
    <row r="116" spans="2:15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</row>
    <row r="117" spans="2:15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2:15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2:15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2:15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2:15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2:15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2:15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3"/>
      <c r="D177" s="93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3"/>
      <c r="D178" s="93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3"/>
      <c r="D179" s="93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3"/>
      <c r="D180" s="93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3"/>
      <c r="D181" s="93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3"/>
      <c r="D182" s="93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3"/>
      <c r="D183" s="9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3"/>
      <c r="D184" s="93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3"/>
      <c r="D185" s="93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3"/>
      <c r="D186" s="93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3"/>
      <c r="D187" s="93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3"/>
      <c r="D188" s="93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3"/>
      <c r="D189" s="93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3"/>
      <c r="D190" s="93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3"/>
      <c r="D191" s="93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3"/>
      <c r="D192" s="93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3"/>
      <c r="D193" s="93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3"/>
      <c r="D194" s="93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3"/>
      <c r="D195" s="93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3"/>
      <c r="D196" s="93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3"/>
      <c r="D197" s="93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3"/>
      <c r="D198" s="93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3"/>
      <c r="D199" s="93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3"/>
      <c r="D200" s="93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3"/>
      <c r="D201" s="93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3"/>
      <c r="D202" s="93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3"/>
      <c r="D203" s="93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3"/>
      <c r="D204" s="93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3"/>
      <c r="D205" s="93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3"/>
      <c r="D206" s="93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3"/>
      <c r="D207" s="93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3"/>
      <c r="D208" s="93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3"/>
      <c r="D209" s="93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3"/>
      <c r="D210" s="93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3"/>
      <c r="D211" s="93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3"/>
      <c r="D212" s="93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3"/>
      <c r="D213" s="93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3"/>
      <c r="D214" s="93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3"/>
      <c r="D215" s="93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3"/>
      <c r="D216" s="93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3"/>
      <c r="D217" s="93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3"/>
      <c r="D218" s="93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3"/>
      <c r="D219" s="93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3"/>
      <c r="D220" s="93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3"/>
      <c r="D221" s="93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3"/>
      <c r="D222" s="93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3"/>
      <c r="D223" s="93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3"/>
      <c r="D224" s="93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3"/>
      <c r="D225" s="93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3"/>
      <c r="D226" s="93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3"/>
      <c r="D227" s="93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3"/>
      <c r="D228" s="93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3"/>
      <c r="D229" s="93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3"/>
      <c r="D230" s="93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3"/>
      <c r="D231" s="93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3"/>
      <c r="D232" s="93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3"/>
      <c r="D233" s="93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3"/>
      <c r="D234" s="93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3"/>
      <c r="D235" s="93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3"/>
      <c r="D236" s="93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3"/>
      <c r="D237" s="93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3"/>
      <c r="D238" s="93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3"/>
      <c r="D239" s="93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3"/>
      <c r="D240" s="93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3"/>
      <c r="D241" s="93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3"/>
      <c r="D242" s="93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3"/>
      <c r="D243" s="93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3"/>
      <c r="D244" s="93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3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3"/>
      <c r="D246" s="93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3"/>
      <c r="D247" s="93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3"/>
      <c r="D248" s="93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3"/>
      <c r="D249" s="93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3"/>
      <c r="D250" s="93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3"/>
      <c r="D251" s="93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3"/>
      <c r="D252" s="93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3"/>
      <c r="D253" s="93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3"/>
      <c r="D254" s="93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3"/>
      <c r="D255" s="93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3"/>
      <c r="D256" s="93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3"/>
      <c r="D257" s="93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3"/>
      <c r="D258" s="93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3"/>
      <c r="D259" s="93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3"/>
      <c r="D260" s="93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3"/>
      <c r="D261" s="93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3"/>
      <c r="D262" s="93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3"/>
      <c r="D263" s="93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3"/>
      <c r="D264" s="9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3"/>
      <c r="D265" s="93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3"/>
      <c r="D266" s="93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3"/>
      <c r="D267" s="93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3"/>
      <c r="D268" s="93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</sheetData>
  <sheetProtection sheet="1" objects="1" scenarios="1"/>
  <mergeCells count="1">
    <mergeCell ref="B6:O6"/>
  </mergeCells>
  <phoneticPr fontId="4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31.285156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9" style="1" bestFit="1" customWidth="1"/>
    <col min="8" max="8" width="9.140625" style="1" bestFit="1" customWidth="1"/>
    <col min="9" max="9" width="7.5703125" style="1" bestFit="1" customWidth="1"/>
    <col min="10" max="10" width="14.5703125" style="1" bestFit="1" customWidth="1"/>
    <col min="11" max="16384" width="9.140625" style="1"/>
  </cols>
  <sheetData>
    <row r="1" spans="2:10">
      <c r="B1" s="46" t="s">
        <v>144</v>
      </c>
      <c r="C1" s="46" t="s" vm="1">
        <v>225</v>
      </c>
    </row>
    <row r="2" spans="2:10">
      <c r="B2" s="46" t="s">
        <v>143</v>
      </c>
      <c r="C2" s="46" t="s">
        <v>226</v>
      </c>
    </row>
    <row r="3" spans="2:10">
      <c r="B3" s="46" t="s">
        <v>145</v>
      </c>
      <c r="C3" s="46" t="s">
        <v>227</v>
      </c>
    </row>
    <row r="4" spans="2:10">
      <c r="B4" s="46" t="s">
        <v>146</v>
      </c>
      <c r="C4" s="46">
        <v>414</v>
      </c>
    </row>
    <row r="6" spans="2:10" ht="26.25" customHeight="1">
      <c r="B6" s="145" t="s">
        <v>175</v>
      </c>
      <c r="C6" s="146"/>
      <c r="D6" s="146"/>
      <c r="E6" s="146"/>
      <c r="F6" s="146"/>
      <c r="G6" s="146"/>
      <c r="H6" s="146"/>
      <c r="I6" s="146"/>
      <c r="J6" s="147"/>
    </row>
    <row r="7" spans="2:10" s="3" customFormat="1" ht="63">
      <c r="B7" s="47" t="s">
        <v>114</v>
      </c>
      <c r="C7" s="49" t="s">
        <v>55</v>
      </c>
      <c r="D7" s="49" t="s">
        <v>85</v>
      </c>
      <c r="E7" s="49" t="s">
        <v>56</v>
      </c>
      <c r="F7" s="49" t="s">
        <v>101</v>
      </c>
      <c r="G7" s="49" t="s">
        <v>186</v>
      </c>
      <c r="H7" s="49" t="s">
        <v>147</v>
      </c>
      <c r="I7" s="49" t="s">
        <v>148</v>
      </c>
      <c r="J7" s="64" t="s">
        <v>212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206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87" t="s">
        <v>40</v>
      </c>
      <c r="C10" s="97"/>
      <c r="D10" s="87"/>
      <c r="E10" s="130">
        <v>6.1499999999999992E-2</v>
      </c>
      <c r="F10" s="88"/>
      <c r="G10" s="90">
        <v>2882.5004199999998</v>
      </c>
      <c r="H10" s="91">
        <f>IFERROR(G10/$G$10,0)</f>
        <v>1</v>
      </c>
      <c r="I10" s="91">
        <f>G10/'סכום נכסי הקרן'!$C$42</f>
        <v>1.4633980651608755E-3</v>
      </c>
      <c r="J10" s="87"/>
    </row>
    <row r="11" spans="2:10" ht="22.5" customHeight="1">
      <c r="B11" s="113" t="s">
        <v>199</v>
      </c>
      <c r="C11" s="97"/>
      <c r="D11" s="87"/>
      <c r="E11" s="130">
        <v>6.1499999999999992E-2</v>
      </c>
      <c r="F11" s="88"/>
      <c r="G11" s="90">
        <v>2882.5004199999998</v>
      </c>
      <c r="H11" s="91">
        <f t="shared" ref="H11:H13" si="0">IFERROR(G11/$G$10,0)</f>
        <v>1</v>
      </c>
      <c r="I11" s="91">
        <f>G11/'סכום נכסי הקרן'!$C$42</f>
        <v>1.4633980651608755E-3</v>
      </c>
      <c r="J11" s="87"/>
    </row>
    <row r="12" spans="2:10">
      <c r="B12" s="85" t="s">
        <v>86</v>
      </c>
      <c r="C12" s="99"/>
      <c r="D12" s="80"/>
      <c r="E12" s="131">
        <v>6.1499999999999992E-2</v>
      </c>
      <c r="F12" s="81"/>
      <c r="G12" s="83">
        <v>2882.5004199999998</v>
      </c>
      <c r="H12" s="84">
        <f t="shared" si="0"/>
        <v>1</v>
      </c>
      <c r="I12" s="84">
        <f>G12/'סכום נכסי הקרן'!$C$42</f>
        <v>1.4633980651608755E-3</v>
      </c>
      <c r="J12" s="80"/>
    </row>
    <row r="13" spans="2:10">
      <c r="B13" s="86" t="s">
        <v>2680</v>
      </c>
      <c r="C13" s="97">
        <v>44926</v>
      </c>
      <c r="D13" s="87" t="s">
        <v>2681</v>
      </c>
      <c r="E13" s="130">
        <v>6.1499999999999999E-2</v>
      </c>
      <c r="F13" s="88" t="s">
        <v>131</v>
      </c>
      <c r="G13" s="90">
        <v>2882.5004199999998</v>
      </c>
      <c r="H13" s="91">
        <f t="shared" si="0"/>
        <v>1</v>
      </c>
      <c r="I13" s="91">
        <f>G13/'סכום נכסי הקרן'!$C$42</f>
        <v>1.4633980651608755E-3</v>
      </c>
      <c r="J13" s="87" t="s">
        <v>2682</v>
      </c>
    </row>
    <row r="14" spans="2:10">
      <c r="B14" s="113"/>
      <c r="C14" s="97"/>
      <c r="D14" s="87"/>
      <c r="E14" s="130"/>
      <c r="F14" s="87"/>
      <c r="G14" s="87"/>
      <c r="H14" s="91"/>
      <c r="I14" s="87"/>
      <c r="J14" s="87"/>
    </row>
    <row r="15" spans="2:10">
      <c r="B15" s="87"/>
      <c r="C15" s="97"/>
      <c r="D15" s="87"/>
      <c r="E15" s="130"/>
      <c r="F15" s="87"/>
      <c r="G15" s="87"/>
      <c r="H15" s="87"/>
      <c r="I15" s="87"/>
      <c r="J15" s="87"/>
    </row>
    <row r="16" spans="2:10">
      <c r="B16" s="87"/>
      <c r="C16" s="97"/>
      <c r="D16" s="87"/>
      <c r="E16" s="130"/>
      <c r="F16" s="87"/>
      <c r="G16" s="87"/>
      <c r="H16" s="87"/>
      <c r="I16" s="87"/>
      <c r="J16" s="87"/>
    </row>
    <row r="17" spans="2:10">
      <c r="B17" s="128"/>
      <c r="C17" s="97"/>
      <c r="D17" s="87"/>
      <c r="E17" s="130"/>
      <c r="F17" s="87"/>
      <c r="G17" s="87"/>
      <c r="H17" s="87"/>
      <c r="I17" s="87"/>
      <c r="J17" s="87"/>
    </row>
    <row r="18" spans="2:10">
      <c r="B18" s="128"/>
      <c r="C18" s="97"/>
      <c r="D18" s="87"/>
      <c r="E18" s="130"/>
      <c r="F18" s="87"/>
      <c r="G18" s="87"/>
      <c r="H18" s="87"/>
      <c r="I18" s="87"/>
      <c r="J18" s="87"/>
    </row>
    <row r="19" spans="2:10">
      <c r="B19" s="87"/>
      <c r="C19" s="97"/>
      <c r="D19" s="87"/>
      <c r="E19" s="130"/>
      <c r="F19" s="87"/>
      <c r="G19" s="87"/>
      <c r="H19" s="87"/>
      <c r="I19" s="87"/>
      <c r="J19" s="87"/>
    </row>
    <row r="20" spans="2:10">
      <c r="B20" s="87"/>
      <c r="C20" s="97"/>
      <c r="D20" s="87"/>
      <c r="E20" s="130"/>
      <c r="F20" s="87"/>
      <c r="G20" s="87"/>
      <c r="H20" s="87"/>
      <c r="I20" s="87"/>
      <c r="J20" s="87"/>
    </row>
    <row r="21" spans="2:10">
      <c r="B21" s="87"/>
      <c r="C21" s="97"/>
      <c r="D21" s="87"/>
      <c r="E21" s="130"/>
      <c r="F21" s="87"/>
      <c r="G21" s="87"/>
      <c r="H21" s="87"/>
      <c r="I21" s="87"/>
      <c r="J21" s="87"/>
    </row>
    <row r="22" spans="2:10">
      <c r="B22" s="87"/>
      <c r="C22" s="97"/>
      <c r="D22" s="87"/>
      <c r="E22" s="130"/>
      <c r="F22" s="87"/>
      <c r="G22" s="87"/>
      <c r="H22" s="87"/>
      <c r="I22" s="87"/>
      <c r="J22" s="87"/>
    </row>
    <row r="23" spans="2:10">
      <c r="B23" s="87"/>
      <c r="C23" s="97"/>
      <c r="D23" s="87"/>
      <c r="E23" s="130"/>
      <c r="F23" s="87"/>
      <c r="G23" s="87"/>
      <c r="H23" s="87"/>
      <c r="I23" s="87"/>
      <c r="J23" s="87"/>
    </row>
    <row r="24" spans="2:10">
      <c r="B24" s="87"/>
      <c r="C24" s="97"/>
      <c r="D24" s="87"/>
      <c r="E24" s="130"/>
      <c r="F24" s="87"/>
      <c r="G24" s="87"/>
      <c r="H24" s="87"/>
      <c r="I24" s="87"/>
      <c r="J24" s="87"/>
    </row>
    <row r="25" spans="2:10">
      <c r="B25" s="87"/>
      <c r="C25" s="97"/>
      <c r="D25" s="87"/>
      <c r="E25" s="130"/>
      <c r="F25" s="87"/>
      <c r="G25" s="87"/>
      <c r="H25" s="87"/>
      <c r="I25" s="87"/>
      <c r="J25" s="87"/>
    </row>
    <row r="26" spans="2:10">
      <c r="B26" s="87"/>
      <c r="C26" s="97"/>
      <c r="D26" s="87"/>
      <c r="E26" s="130"/>
      <c r="F26" s="87"/>
      <c r="G26" s="87"/>
      <c r="H26" s="87"/>
      <c r="I26" s="87"/>
      <c r="J26" s="87"/>
    </row>
    <row r="27" spans="2:10">
      <c r="B27" s="87"/>
      <c r="C27" s="97"/>
      <c r="D27" s="87"/>
      <c r="E27" s="130"/>
      <c r="F27" s="87"/>
      <c r="G27" s="87"/>
      <c r="H27" s="87"/>
      <c r="I27" s="87"/>
      <c r="J27" s="87"/>
    </row>
    <row r="28" spans="2:10">
      <c r="B28" s="87"/>
      <c r="C28" s="97"/>
      <c r="D28" s="87"/>
      <c r="E28" s="130"/>
      <c r="F28" s="87"/>
      <c r="G28" s="87"/>
      <c r="H28" s="87"/>
      <c r="I28" s="87"/>
      <c r="J28" s="87"/>
    </row>
    <row r="29" spans="2:10">
      <c r="B29" s="87"/>
      <c r="C29" s="97"/>
      <c r="D29" s="87"/>
      <c r="E29" s="130"/>
      <c r="F29" s="87"/>
      <c r="G29" s="87"/>
      <c r="H29" s="87"/>
      <c r="I29" s="87"/>
      <c r="J29" s="87"/>
    </row>
    <row r="30" spans="2:10">
      <c r="B30" s="87"/>
      <c r="C30" s="97"/>
      <c r="D30" s="87"/>
      <c r="E30" s="130"/>
      <c r="F30" s="87"/>
      <c r="G30" s="87"/>
      <c r="H30" s="87"/>
      <c r="I30" s="87"/>
      <c r="J30" s="87"/>
    </row>
    <row r="31" spans="2:10">
      <c r="B31" s="87"/>
      <c r="C31" s="97"/>
      <c r="D31" s="87"/>
      <c r="E31" s="130"/>
      <c r="F31" s="87"/>
      <c r="G31" s="87"/>
      <c r="H31" s="87"/>
      <c r="I31" s="87"/>
      <c r="J31" s="87"/>
    </row>
    <row r="32" spans="2:10">
      <c r="B32" s="87"/>
      <c r="C32" s="97"/>
      <c r="D32" s="87"/>
      <c r="E32" s="130"/>
      <c r="F32" s="87"/>
      <c r="G32" s="87"/>
      <c r="H32" s="87"/>
      <c r="I32" s="87"/>
      <c r="J32" s="87"/>
    </row>
    <row r="33" spans="2:10">
      <c r="B33" s="87"/>
      <c r="C33" s="97"/>
      <c r="D33" s="87"/>
      <c r="E33" s="130"/>
      <c r="F33" s="87"/>
      <c r="G33" s="87"/>
      <c r="H33" s="87"/>
      <c r="I33" s="87"/>
      <c r="J33" s="87"/>
    </row>
    <row r="34" spans="2:10">
      <c r="B34" s="87"/>
      <c r="C34" s="97"/>
      <c r="D34" s="87"/>
      <c r="E34" s="130"/>
      <c r="F34" s="87"/>
      <c r="G34" s="87"/>
      <c r="H34" s="87"/>
      <c r="I34" s="87"/>
      <c r="J34" s="87"/>
    </row>
    <row r="35" spans="2:10">
      <c r="B35" s="87"/>
      <c r="C35" s="97"/>
      <c r="D35" s="87"/>
      <c r="E35" s="130"/>
      <c r="F35" s="87"/>
      <c r="G35" s="87"/>
      <c r="H35" s="87"/>
      <c r="I35" s="87"/>
      <c r="J35" s="87"/>
    </row>
    <row r="36" spans="2:10">
      <c r="B36" s="87"/>
      <c r="C36" s="97"/>
      <c r="D36" s="87"/>
      <c r="E36" s="130"/>
      <c r="F36" s="87"/>
      <c r="G36" s="87"/>
      <c r="H36" s="87"/>
      <c r="I36" s="87"/>
      <c r="J36" s="87"/>
    </row>
    <row r="37" spans="2:10">
      <c r="B37" s="87"/>
      <c r="C37" s="97"/>
      <c r="D37" s="87"/>
      <c r="E37" s="130"/>
      <c r="F37" s="87"/>
      <c r="G37" s="87"/>
      <c r="H37" s="87"/>
      <c r="I37" s="87"/>
      <c r="J37" s="87"/>
    </row>
    <row r="38" spans="2:10">
      <c r="B38" s="87"/>
      <c r="C38" s="97"/>
      <c r="D38" s="87"/>
      <c r="E38" s="130"/>
      <c r="F38" s="87"/>
      <c r="G38" s="87"/>
      <c r="H38" s="87"/>
      <c r="I38" s="87"/>
      <c r="J38" s="87"/>
    </row>
    <row r="39" spans="2:10">
      <c r="B39" s="87"/>
      <c r="C39" s="97"/>
      <c r="D39" s="87"/>
      <c r="E39" s="130"/>
      <c r="F39" s="87"/>
      <c r="G39" s="87"/>
      <c r="H39" s="87"/>
      <c r="I39" s="87"/>
      <c r="J39" s="87"/>
    </row>
    <row r="40" spans="2:10">
      <c r="B40" s="87"/>
      <c r="C40" s="97"/>
      <c r="D40" s="87"/>
      <c r="E40" s="130"/>
      <c r="F40" s="87"/>
      <c r="G40" s="87"/>
      <c r="H40" s="87"/>
      <c r="I40" s="87"/>
      <c r="J40" s="87"/>
    </row>
    <row r="41" spans="2:10">
      <c r="B41" s="87"/>
      <c r="C41" s="97"/>
      <c r="D41" s="87"/>
      <c r="E41" s="130"/>
      <c r="F41" s="87"/>
      <c r="G41" s="87"/>
      <c r="H41" s="87"/>
      <c r="I41" s="87"/>
      <c r="J41" s="87"/>
    </row>
    <row r="42" spans="2:10">
      <c r="B42" s="87"/>
      <c r="C42" s="97"/>
      <c r="D42" s="87"/>
      <c r="E42" s="130"/>
      <c r="F42" s="87"/>
      <c r="G42" s="87"/>
      <c r="H42" s="87"/>
      <c r="I42" s="87"/>
      <c r="J42" s="87"/>
    </row>
    <row r="43" spans="2:10">
      <c r="B43" s="87"/>
      <c r="C43" s="97"/>
      <c r="D43" s="87"/>
      <c r="E43" s="130"/>
      <c r="F43" s="87"/>
      <c r="G43" s="87"/>
      <c r="H43" s="87"/>
      <c r="I43" s="87"/>
      <c r="J43" s="87"/>
    </row>
    <row r="44" spans="2:10">
      <c r="B44" s="87"/>
      <c r="C44" s="97"/>
      <c r="D44" s="87"/>
      <c r="E44" s="130"/>
      <c r="F44" s="87"/>
      <c r="G44" s="87"/>
      <c r="H44" s="87"/>
      <c r="I44" s="87"/>
      <c r="J44" s="87"/>
    </row>
    <row r="45" spans="2:10">
      <c r="B45" s="87"/>
      <c r="C45" s="97"/>
      <c r="D45" s="87"/>
      <c r="E45" s="130"/>
      <c r="F45" s="87"/>
      <c r="G45" s="87"/>
      <c r="H45" s="87"/>
      <c r="I45" s="87"/>
      <c r="J45" s="87"/>
    </row>
    <row r="46" spans="2:10">
      <c r="B46" s="87"/>
      <c r="C46" s="97"/>
      <c r="D46" s="87"/>
      <c r="E46" s="130"/>
      <c r="F46" s="87"/>
      <c r="G46" s="87"/>
      <c r="H46" s="87"/>
      <c r="I46" s="87"/>
      <c r="J46" s="87"/>
    </row>
    <row r="47" spans="2:10">
      <c r="B47" s="87"/>
      <c r="C47" s="97"/>
      <c r="D47" s="87"/>
      <c r="E47" s="130"/>
      <c r="F47" s="87"/>
      <c r="G47" s="87"/>
      <c r="H47" s="87"/>
      <c r="I47" s="87"/>
      <c r="J47" s="87"/>
    </row>
    <row r="48" spans="2:10">
      <c r="B48" s="87"/>
      <c r="C48" s="97"/>
      <c r="D48" s="87"/>
      <c r="E48" s="130"/>
      <c r="F48" s="87"/>
      <c r="G48" s="87"/>
      <c r="H48" s="87"/>
      <c r="I48" s="87"/>
      <c r="J48" s="87"/>
    </row>
    <row r="49" spans="2:10">
      <c r="B49" s="87"/>
      <c r="C49" s="97"/>
      <c r="D49" s="87"/>
      <c r="E49" s="130"/>
      <c r="F49" s="87"/>
      <c r="G49" s="87"/>
      <c r="H49" s="87"/>
      <c r="I49" s="87"/>
      <c r="J49" s="87"/>
    </row>
    <row r="50" spans="2:10">
      <c r="B50" s="87"/>
      <c r="C50" s="97"/>
      <c r="D50" s="87"/>
      <c r="E50" s="130"/>
      <c r="F50" s="87"/>
      <c r="G50" s="87"/>
      <c r="H50" s="87"/>
      <c r="I50" s="87"/>
      <c r="J50" s="87"/>
    </row>
    <row r="51" spans="2:10">
      <c r="B51" s="87"/>
      <c r="C51" s="97"/>
      <c r="D51" s="87"/>
      <c r="E51" s="130"/>
      <c r="F51" s="87"/>
      <c r="G51" s="87"/>
      <c r="H51" s="87"/>
      <c r="I51" s="87"/>
      <c r="J51" s="87"/>
    </row>
    <row r="52" spans="2:10">
      <c r="B52" s="87"/>
      <c r="C52" s="97"/>
      <c r="D52" s="87"/>
      <c r="E52" s="130"/>
      <c r="F52" s="87"/>
      <c r="G52" s="87"/>
      <c r="H52" s="87"/>
      <c r="I52" s="87"/>
      <c r="J52" s="87"/>
    </row>
    <row r="53" spans="2:10">
      <c r="B53" s="87"/>
      <c r="C53" s="97"/>
      <c r="D53" s="87"/>
      <c r="E53" s="130"/>
      <c r="F53" s="87"/>
      <c r="G53" s="87"/>
      <c r="H53" s="87"/>
      <c r="I53" s="87"/>
      <c r="J53" s="87"/>
    </row>
    <row r="54" spans="2:10">
      <c r="B54" s="87"/>
      <c r="C54" s="97"/>
      <c r="D54" s="87"/>
      <c r="E54" s="130"/>
      <c r="F54" s="87"/>
      <c r="G54" s="87"/>
      <c r="H54" s="87"/>
      <c r="I54" s="87"/>
      <c r="J54" s="87"/>
    </row>
    <row r="55" spans="2:10">
      <c r="B55" s="87"/>
      <c r="C55" s="97"/>
      <c r="D55" s="87"/>
      <c r="E55" s="130"/>
      <c r="F55" s="87"/>
      <c r="G55" s="87"/>
      <c r="H55" s="87"/>
      <c r="I55" s="87"/>
      <c r="J55" s="87"/>
    </row>
    <row r="56" spans="2:10">
      <c r="B56" s="87"/>
      <c r="C56" s="97"/>
      <c r="D56" s="87"/>
      <c r="E56" s="130"/>
      <c r="F56" s="87"/>
      <c r="G56" s="87"/>
      <c r="H56" s="87"/>
      <c r="I56" s="87"/>
      <c r="J56" s="87"/>
    </row>
    <row r="57" spans="2:10">
      <c r="B57" s="87"/>
      <c r="C57" s="97"/>
      <c r="D57" s="87"/>
      <c r="E57" s="130"/>
      <c r="F57" s="87"/>
      <c r="G57" s="87"/>
      <c r="H57" s="87"/>
      <c r="I57" s="87"/>
      <c r="J57" s="87"/>
    </row>
    <row r="58" spans="2:10">
      <c r="B58" s="87"/>
      <c r="C58" s="97"/>
      <c r="D58" s="87"/>
      <c r="E58" s="130"/>
      <c r="F58" s="87"/>
      <c r="G58" s="87"/>
      <c r="H58" s="87"/>
      <c r="I58" s="87"/>
      <c r="J58" s="87"/>
    </row>
    <row r="59" spans="2:10">
      <c r="B59" s="87"/>
      <c r="C59" s="97"/>
      <c r="D59" s="87"/>
      <c r="E59" s="130"/>
      <c r="F59" s="87"/>
      <c r="G59" s="87"/>
      <c r="H59" s="87"/>
      <c r="I59" s="87"/>
      <c r="J59" s="87"/>
    </row>
    <row r="60" spans="2:10">
      <c r="B60" s="87"/>
      <c r="C60" s="97"/>
      <c r="D60" s="87"/>
      <c r="E60" s="130"/>
      <c r="F60" s="87"/>
      <c r="G60" s="87"/>
      <c r="H60" s="87"/>
      <c r="I60" s="87"/>
      <c r="J60" s="87"/>
    </row>
    <row r="61" spans="2:10">
      <c r="B61" s="87"/>
      <c r="C61" s="97"/>
      <c r="D61" s="87"/>
      <c r="E61" s="130"/>
      <c r="F61" s="87"/>
      <c r="G61" s="87"/>
      <c r="H61" s="87"/>
      <c r="I61" s="87"/>
      <c r="J61" s="87"/>
    </row>
    <row r="62" spans="2:10">
      <c r="B62" s="87"/>
      <c r="C62" s="97"/>
      <c r="D62" s="87"/>
      <c r="E62" s="130"/>
      <c r="F62" s="87"/>
      <c r="G62" s="87"/>
      <c r="H62" s="87"/>
      <c r="I62" s="87"/>
      <c r="J62" s="87"/>
    </row>
    <row r="63" spans="2:10">
      <c r="B63" s="87"/>
      <c r="C63" s="97"/>
      <c r="D63" s="87"/>
      <c r="E63" s="130"/>
      <c r="F63" s="87"/>
      <c r="G63" s="87"/>
      <c r="H63" s="87"/>
      <c r="I63" s="87"/>
      <c r="J63" s="87"/>
    </row>
    <row r="64" spans="2:10">
      <c r="B64" s="87"/>
      <c r="C64" s="97"/>
      <c r="D64" s="87"/>
      <c r="E64" s="130"/>
      <c r="F64" s="87"/>
      <c r="G64" s="87"/>
      <c r="H64" s="87"/>
      <c r="I64" s="87"/>
      <c r="J64" s="87"/>
    </row>
    <row r="65" spans="2:10">
      <c r="B65" s="87"/>
      <c r="C65" s="97"/>
      <c r="D65" s="87"/>
      <c r="E65" s="130"/>
      <c r="F65" s="87"/>
      <c r="G65" s="87"/>
      <c r="H65" s="87"/>
      <c r="I65" s="87"/>
      <c r="J65" s="87"/>
    </row>
    <row r="66" spans="2:10">
      <c r="B66" s="87"/>
      <c r="C66" s="97"/>
      <c r="D66" s="87"/>
      <c r="E66" s="130"/>
      <c r="F66" s="87"/>
      <c r="G66" s="87"/>
      <c r="H66" s="87"/>
      <c r="I66" s="87"/>
      <c r="J66" s="87"/>
    </row>
    <row r="67" spans="2:10">
      <c r="B67" s="87"/>
      <c r="C67" s="97"/>
      <c r="D67" s="87"/>
      <c r="E67" s="130"/>
      <c r="F67" s="87"/>
      <c r="G67" s="87"/>
      <c r="H67" s="87"/>
      <c r="I67" s="87"/>
      <c r="J67" s="87"/>
    </row>
    <row r="68" spans="2:10">
      <c r="B68" s="87"/>
      <c r="C68" s="97"/>
      <c r="D68" s="87"/>
      <c r="E68" s="130"/>
      <c r="F68" s="87"/>
      <c r="G68" s="87"/>
      <c r="H68" s="87"/>
      <c r="I68" s="87"/>
      <c r="J68" s="87"/>
    </row>
    <row r="69" spans="2:10">
      <c r="B69" s="87"/>
      <c r="C69" s="97"/>
      <c r="D69" s="87"/>
      <c r="E69" s="130"/>
      <c r="F69" s="87"/>
      <c r="G69" s="87"/>
      <c r="H69" s="87"/>
      <c r="I69" s="87"/>
      <c r="J69" s="87"/>
    </row>
    <row r="70" spans="2:10">
      <c r="B70" s="87"/>
      <c r="C70" s="97"/>
      <c r="D70" s="87"/>
      <c r="E70" s="130"/>
      <c r="F70" s="87"/>
      <c r="G70" s="87"/>
      <c r="H70" s="87"/>
      <c r="I70" s="87"/>
      <c r="J70" s="87"/>
    </row>
    <row r="71" spans="2:10">
      <c r="B71" s="87"/>
      <c r="C71" s="97"/>
      <c r="D71" s="87"/>
      <c r="E71" s="130"/>
      <c r="F71" s="87"/>
      <c r="G71" s="87"/>
      <c r="H71" s="87"/>
      <c r="I71" s="87"/>
      <c r="J71" s="87"/>
    </row>
    <row r="72" spans="2:10">
      <c r="B72" s="87"/>
      <c r="C72" s="97"/>
      <c r="D72" s="87"/>
      <c r="E72" s="130"/>
      <c r="F72" s="87"/>
      <c r="G72" s="87"/>
      <c r="H72" s="87"/>
      <c r="I72" s="87"/>
      <c r="J72" s="87"/>
    </row>
    <row r="73" spans="2:10">
      <c r="B73" s="87"/>
      <c r="C73" s="97"/>
      <c r="D73" s="87"/>
      <c r="E73" s="130"/>
      <c r="F73" s="87"/>
      <c r="G73" s="87"/>
      <c r="H73" s="87"/>
      <c r="I73" s="87"/>
      <c r="J73" s="87"/>
    </row>
    <row r="74" spans="2:10">
      <c r="B74" s="87"/>
      <c r="C74" s="97"/>
      <c r="D74" s="87"/>
      <c r="E74" s="130"/>
      <c r="F74" s="87"/>
      <c r="G74" s="87"/>
      <c r="H74" s="87"/>
      <c r="I74" s="87"/>
      <c r="J74" s="87"/>
    </row>
    <row r="75" spans="2:10">
      <c r="B75" s="87"/>
      <c r="C75" s="97"/>
      <c r="D75" s="87"/>
      <c r="E75" s="130"/>
      <c r="F75" s="87"/>
      <c r="G75" s="87"/>
      <c r="H75" s="87"/>
      <c r="I75" s="87"/>
      <c r="J75" s="87"/>
    </row>
    <row r="76" spans="2:10">
      <c r="B76" s="87"/>
      <c r="C76" s="97"/>
      <c r="D76" s="87"/>
      <c r="E76" s="130"/>
      <c r="F76" s="87"/>
      <c r="G76" s="87"/>
      <c r="H76" s="87"/>
      <c r="I76" s="87"/>
      <c r="J76" s="87"/>
    </row>
    <row r="77" spans="2:10">
      <c r="B77" s="87"/>
      <c r="C77" s="97"/>
      <c r="D77" s="87"/>
      <c r="E77" s="130"/>
      <c r="F77" s="87"/>
      <c r="G77" s="87"/>
      <c r="H77" s="87"/>
      <c r="I77" s="87"/>
      <c r="J77" s="87"/>
    </row>
    <row r="78" spans="2:10">
      <c r="B78" s="87"/>
      <c r="C78" s="97"/>
      <c r="D78" s="87"/>
      <c r="E78" s="130"/>
      <c r="F78" s="87"/>
      <c r="G78" s="87"/>
      <c r="H78" s="87"/>
      <c r="I78" s="87"/>
      <c r="J78" s="87"/>
    </row>
    <row r="79" spans="2:10">
      <c r="B79" s="87"/>
      <c r="C79" s="97"/>
      <c r="D79" s="87"/>
      <c r="E79" s="130"/>
      <c r="F79" s="87"/>
      <c r="G79" s="87"/>
      <c r="H79" s="87"/>
      <c r="I79" s="87"/>
      <c r="J79" s="87"/>
    </row>
    <row r="80" spans="2:10">
      <c r="B80" s="87"/>
      <c r="C80" s="97"/>
      <c r="D80" s="87"/>
      <c r="E80" s="130"/>
      <c r="F80" s="87"/>
      <c r="G80" s="87"/>
      <c r="H80" s="87"/>
      <c r="I80" s="87"/>
      <c r="J80" s="87"/>
    </row>
    <row r="81" spans="2:10">
      <c r="B81" s="87"/>
      <c r="C81" s="97"/>
      <c r="D81" s="87"/>
      <c r="E81" s="130"/>
      <c r="F81" s="87"/>
      <c r="G81" s="87"/>
      <c r="H81" s="87"/>
      <c r="I81" s="87"/>
      <c r="J81" s="87"/>
    </row>
    <row r="82" spans="2:10">
      <c r="B82" s="87"/>
      <c r="C82" s="97"/>
      <c r="D82" s="87"/>
      <c r="E82" s="130"/>
      <c r="F82" s="87"/>
      <c r="G82" s="87"/>
      <c r="H82" s="87"/>
      <c r="I82" s="87"/>
      <c r="J82" s="87"/>
    </row>
    <row r="83" spans="2:10">
      <c r="B83" s="87"/>
      <c r="C83" s="97"/>
      <c r="D83" s="87"/>
      <c r="E83" s="130"/>
      <c r="F83" s="87"/>
      <c r="G83" s="87"/>
      <c r="H83" s="87"/>
      <c r="I83" s="87"/>
      <c r="J83" s="87"/>
    </row>
    <row r="84" spans="2:10">
      <c r="B84" s="87"/>
      <c r="C84" s="97"/>
      <c r="D84" s="87"/>
      <c r="E84" s="130"/>
      <c r="F84" s="87"/>
      <c r="G84" s="87"/>
      <c r="H84" s="87"/>
      <c r="I84" s="87"/>
      <c r="J84" s="87"/>
    </row>
    <row r="85" spans="2:10">
      <c r="B85" s="87"/>
      <c r="C85" s="97"/>
      <c r="D85" s="87"/>
      <c r="E85" s="130"/>
      <c r="F85" s="87"/>
      <c r="G85" s="87"/>
      <c r="H85" s="87"/>
      <c r="I85" s="87"/>
      <c r="J85" s="87"/>
    </row>
    <row r="86" spans="2:10">
      <c r="B86" s="87"/>
      <c r="C86" s="97"/>
      <c r="D86" s="87"/>
      <c r="E86" s="130"/>
      <c r="F86" s="87"/>
      <c r="G86" s="87"/>
      <c r="H86" s="87"/>
      <c r="I86" s="87"/>
      <c r="J86" s="87"/>
    </row>
    <row r="87" spans="2:10">
      <c r="B87" s="87"/>
      <c r="C87" s="97"/>
      <c r="D87" s="87"/>
      <c r="E87" s="130"/>
      <c r="F87" s="87"/>
      <c r="G87" s="87"/>
      <c r="H87" s="87"/>
      <c r="I87" s="87"/>
      <c r="J87" s="87"/>
    </row>
    <row r="88" spans="2:10">
      <c r="B88" s="87"/>
      <c r="C88" s="97"/>
      <c r="D88" s="87"/>
      <c r="E88" s="130"/>
      <c r="F88" s="87"/>
      <c r="G88" s="87"/>
      <c r="H88" s="87"/>
      <c r="I88" s="87"/>
      <c r="J88" s="87"/>
    </row>
    <row r="89" spans="2:10">
      <c r="B89" s="87"/>
      <c r="C89" s="97"/>
      <c r="D89" s="87"/>
      <c r="E89" s="130"/>
      <c r="F89" s="87"/>
      <c r="G89" s="87"/>
      <c r="H89" s="87"/>
      <c r="I89" s="87"/>
      <c r="J89" s="87"/>
    </row>
    <row r="90" spans="2:10">
      <c r="B90" s="87"/>
      <c r="C90" s="97"/>
      <c r="D90" s="87"/>
      <c r="E90" s="130"/>
      <c r="F90" s="87"/>
      <c r="G90" s="87"/>
      <c r="H90" s="87"/>
      <c r="I90" s="87"/>
      <c r="J90" s="87"/>
    </row>
    <row r="91" spans="2:10">
      <c r="B91" s="87"/>
      <c r="C91" s="97"/>
      <c r="D91" s="87"/>
      <c r="E91" s="130"/>
      <c r="F91" s="87"/>
      <c r="G91" s="87"/>
      <c r="H91" s="87"/>
      <c r="I91" s="87"/>
      <c r="J91" s="87"/>
    </row>
    <row r="92" spans="2:10">
      <c r="B92" s="87"/>
      <c r="C92" s="97"/>
      <c r="D92" s="87"/>
      <c r="E92" s="130"/>
      <c r="F92" s="87"/>
      <c r="G92" s="87"/>
      <c r="H92" s="87"/>
      <c r="I92" s="87"/>
      <c r="J92" s="87"/>
    </row>
    <row r="93" spans="2:10">
      <c r="B93" s="87"/>
      <c r="C93" s="97"/>
      <c r="D93" s="87"/>
      <c r="E93" s="130"/>
      <c r="F93" s="87"/>
      <c r="G93" s="87"/>
      <c r="H93" s="87"/>
      <c r="I93" s="87"/>
      <c r="J93" s="87"/>
    </row>
    <row r="94" spans="2:10">
      <c r="B94" s="87"/>
      <c r="C94" s="97"/>
      <c r="D94" s="87"/>
      <c r="E94" s="130"/>
      <c r="F94" s="87"/>
      <c r="G94" s="87"/>
      <c r="H94" s="87"/>
      <c r="I94" s="87"/>
      <c r="J94" s="87"/>
    </row>
    <row r="95" spans="2:10">
      <c r="B95" s="87"/>
      <c r="C95" s="97"/>
      <c r="D95" s="87"/>
      <c r="E95" s="130"/>
      <c r="F95" s="87"/>
      <c r="G95" s="87"/>
      <c r="H95" s="87"/>
      <c r="I95" s="87"/>
      <c r="J95" s="87"/>
    </row>
    <row r="96" spans="2:10">
      <c r="B96" s="87"/>
      <c r="C96" s="97"/>
      <c r="D96" s="87"/>
      <c r="E96" s="130"/>
      <c r="F96" s="87"/>
      <c r="G96" s="87"/>
      <c r="H96" s="87"/>
      <c r="I96" s="87"/>
      <c r="J96" s="87"/>
    </row>
    <row r="97" spans="2:10">
      <c r="B97" s="87"/>
      <c r="C97" s="97"/>
      <c r="D97" s="87"/>
      <c r="E97" s="130"/>
      <c r="F97" s="87"/>
      <c r="G97" s="87"/>
      <c r="H97" s="87"/>
      <c r="I97" s="87"/>
      <c r="J97" s="87"/>
    </row>
    <row r="98" spans="2:10">
      <c r="B98" s="87"/>
      <c r="C98" s="97"/>
      <c r="D98" s="87"/>
      <c r="E98" s="130"/>
      <c r="F98" s="87"/>
      <c r="G98" s="87"/>
      <c r="H98" s="87"/>
      <c r="I98" s="87"/>
      <c r="J98" s="87"/>
    </row>
    <row r="99" spans="2:10">
      <c r="B99" s="87"/>
      <c r="C99" s="97"/>
      <c r="D99" s="87"/>
      <c r="E99" s="130"/>
      <c r="F99" s="87"/>
      <c r="G99" s="87"/>
      <c r="H99" s="87"/>
      <c r="I99" s="87"/>
      <c r="J99" s="87"/>
    </row>
    <row r="100" spans="2:10">
      <c r="B100" s="87"/>
      <c r="C100" s="97"/>
      <c r="D100" s="87"/>
      <c r="E100" s="130"/>
      <c r="F100" s="87"/>
      <c r="G100" s="87"/>
      <c r="H100" s="87"/>
      <c r="I100" s="87"/>
      <c r="J100" s="87"/>
    </row>
    <row r="101" spans="2:10">
      <c r="B101" s="87"/>
      <c r="C101" s="87"/>
      <c r="D101" s="87"/>
      <c r="E101" s="87"/>
      <c r="F101" s="87"/>
      <c r="G101" s="87"/>
      <c r="H101" s="87"/>
      <c r="I101" s="87"/>
      <c r="J101" s="87"/>
    </row>
    <row r="102" spans="2:10">
      <c r="B102" s="87"/>
      <c r="C102" s="87"/>
      <c r="D102" s="87"/>
      <c r="E102" s="87"/>
      <c r="F102" s="87"/>
      <c r="G102" s="87"/>
      <c r="H102" s="87"/>
      <c r="I102" s="87"/>
      <c r="J102" s="87"/>
    </row>
    <row r="103" spans="2:10">
      <c r="B103" s="87"/>
      <c r="C103" s="87"/>
      <c r="D103" s="87"/>
      <c r="E103" s="87"/>
      <c r="F103" s="87"/>
      <c r="G103" s="87"/>
      <c r="H103" s="87"/>
      <c r="I103" s="87"/>
      <c r="J103" s="87"/>
    </row>
    <row r="104" spans="2:10">
      <c r="B104" s="87"/>
      <c r="C104" s="87"/>
      <c r="D104" s="87"/>
      <c r="E104" s="87"/>
      <c r="F104" s="87"/>
      <c r="G104" s="87"/>
      <c r="H104" s="87"/>
      <c r="I104" s="87"/>
      <c r="J104" s="87"/>
    </row>
    <row r="105" spans="2:10">
      <c r="B105" s="87"/>
      <c r="C105" s="87"/>
      <c r="D105" s="87"/>
      <c r="E105" s="87"/>
      <c r="F105" s="87"/>
      <c r="G105" s="87"/>
      <c r="H105" s="87"/>
      <c r="I105" s="87"/>
      <c r="J105" s="87"/>
    </row>
    <row r="106" spans="2:10">
      <c r="B106" s="87"/>
      <c r="C106" s="87"/>
      <c r="D106" s="87"/>
      <c r="E106" s="87"/>
      <c r="F106" s="87"/>
      <c r="G106" s="87"/>
      <c r="H106" s="87"/>
      <c r="I106" s="87"/>
      <c r="J106" s="87"/>
    </row>
    <row r="107" spans="2:10"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2:10"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2:10"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2:10">
      <c r="B110" s="87"/>
      <c r="C110" s="87"/>
      <c r="D110" s="87"/>
      <c r="E110" s="87"/>
      <c r="F110" s="87"/>
      <c r="G110" s="87"/>
      <c r="H110" s="87"/>
      <c r="I110" s="87"/>
      <c r="J110" s="87"/>
    </row>
    <row r="111" spans="2:10">
      <c r="B111" s="87"/>
      <c r="C111" s="87"/>
      <c r="D111" s="87"/>
      <c r="E111" s="87"/>
      <c r="F111" s="87"/>
      <c r="G111" s="87"/>
      <c r="H111" s="87"/>
      <c r="I111" s="87"/>
      <c r="J111" s="87"/>
    </row>
    <row r="112" spans="2:10">
      <c r="B112" s="87"/>
      <c r="C112" s="87"/>
      <c r="D112" s="87"/>
      <c r="E112" s="87"/>
      <c r="F112" s="87"/>
      <c r="G112" s="87"/>
      <c r="H112" s="87"/>
      <c r="I112" s="87"/>
      <c r="J112" s="87"/>
    </row>
    <row r="113" spans="2:10">
      <c r="B113" s="87"/>
      <c r="C113" s="87"/>
      <c r="D113" s="87"/>
      <c r="E113" s="87"/>
      <c r="F113" s="87"/>
      <c r="G113" s="87"/>
      <c r="H113" s="87"/>
      <c r="I113" s="87"/>
      <c r="J113" s="87"/>
    </row>
    <row r="114" spans="2:10">
      <c r="B114" s="93"/>
      <c r="C114" s="93"/>
      <c r="D114" s="94"/>
      <c r="E114" s="94"/>
      <c r="F114" s="112"/>
      <c r="G114" s="112"/>
      <c r="H114" s="112"/>
      <c r="I114" s="112"/>
      <c r="J114" s="94"/>
    </row>
    <row r="115" spans="2:10">
      <c r="B115" s="93"/>
      <c r="C115" s="93"/>
      <c r="D115" s="94"/>
      <c r="E115" s="94"/>
      <c r="F115" s="112"/>
      <c r="G115" s="112"/>
      <c r="H115" s="112"/>
      <c r="I115" s="112"/>
      <c r="J115" s="94"/>
    </row>
    <row r="116" spans="2:10">
      <c r="B116" s="93"/>
      <c r="C116" s="93"/>
      <c r="D116" s="94"/>
      <c r="E116" s="94"/>
      <c r="F116" s="112"/>
      <c r="G116" s="112"/>
      <c r="H116" s="112"/>
      <c r="I116" s="112"/>
      <c r="J116" s="94"/>
    </row>
    <row r="117" spans="2:10">
      <c r="B117" s="93"/>
      <c r="C117" s="93"/>
      <c r="D117" s="94"/>
      <c r="E117" s="94"/>
      <c r="F117" s="112"/>
      <c r="G117" s="112"/>
      <c r="H117" s="112"/>
      <c r="I117" s="112"/>
      <c r="J117" s="94"/>
    </row>
    <row r="118" spans="2:10">
      <c r="B118" s="93"/>
      <c r="C118" s="93"/>
      <c r="D118" s="94"/>
      <c r="E118" s="94"/>
      <c r="F118" s="112"/>
      <c r="G118" s="112"/>
      <c r="H118" s="112"/>
      <c r="I118" s="112"/>
      <c r="J118" s="94"/>
    </row>
    <row r="119" spans="2:10">
      <c r="B119" s="93"/>
      <c r="C119" s="93"/>
      <c r="D119" s="94"/>
      <c r="E119" s="94"/>
      <c r="F119" s="112"/>
      <c r="G119" s="112"/>
      <c r="H119" s="112"/>
      <c r="I119" s="112"/>
      <c r="J119" s="94"/>
    </row>
    <row r="120" spans="2:10">
      <c r="B120" s="93"/>
      <c r="C120" s="93"/>
      <c r="D120" s="94"/>
      <c r="E120" s="94"/>
      <c r="F120" s="112"/>
      <c r="G120" s="112"/>
      <c r="H120" s="112"/>
      <c r="I120" s="112"/>
      <c r="J120" s="94"/>
    </row>
    <row r="121" spans="2:10">
      <c r="B121" s="93"/>
      <c r="C121" s="93"/>
      <c r="D121" s="94"/>
      <c r="E121" s="94"/>
      <c r="F121" s="112"/>
      <c r="G121" s="112"/>
      <c r="H121" s="112"/>
      <c r="I121" s="112"/>
      <c r="J121" s="94"/>
    </row>
    <row r="122" spans="2:10">
      <c r="B122" s="93"/>
      <c r="C122" s="93"/>
      <c r="D122" s="94"/>
      <c r="E122" s="94"/>
      <c r="F122" s="112"/>
      <c r="G122" s="112"/>
      <c r="H122" s="112"/>
      <c r="I122" s="112"/>
      <c r="J122" s="94"/>
    </row>
    <row r="123" spans="2:10">
      <c r="B123" s="93"/>
      <c r="C123" s="93"/>
      <c r="D123" s="94"/>
      <c r="E123" s="94"/>
      <c r="F123" s="112"/>
      <c r="G123" s="112"/>
      <c r="H123" s="112"/>
      <c r="I123" s="112"/>
      <c r="J123" s="94"/>
    </row>
    <row r="124" spans="2:10">
      <c r="B124" s="93"/>
      <c r="C124" s="93"/>
      <c r="D124" s="94"/>
      <c r="E124" s="94"/>
      <c r="F124" s="112"/>
      <c r="G124" s="112"/>
      <c r="H124" s="112"/>
      <c r="I124" s="112"/>
      <c r="J124" s="94"/>
    </row>
    <row r="125" spans="2:10">
      <c r="B125" s="93"/>
      <c r="C125" s="93"/>
      <c r="D125" s="94"/>
      <c r="E125" s="94"/>
      <c r="F125" s="112"/>
      <c r="G125" s="112"/>
      <c r="H125" s="112"/>
      <c r="I125" s="112"/>
      <c r="J125" s="94"/>
    </row>
    <row r="126" spans="2:10">
      <c r="B126" s="93"/>
      <c r="C126" s="93"/>
      <c r="D126" s="94"/>
      <c r="E126" s="94"/>
      <c r="F126" s="112"/>
      <c r="G126" s="112"/>
      <c r="H126" s="112"/>
      <c r="I126" s="112"/>
      <c r="J126" s="94"/>
    </row>
    <row r="127" spans="2:10">
      <c r="B127" s="93"/>
      <c r="C127" s="93"/>
      <c r="D127" s="94"/>
      <c r="E127" s="94"/>
      <c r="F127" s="112"/>
      <c r="G127" s="112"/>
      <c r="H127" s="112"/>
      <c r="I127" s="112"/>
      <c r="J127" s="94"/>
    </row>
    <row r="128" spans="2:10">
      <c r="B128" s="93"/>
      <c r="C128" s="93"/>
      <c r="D128" s="94"/>
      <c r="E128" s="94"/>
      <c r="F128" s="112"/>
      <c r="G128" s="112"/>
      <c r="H128" s="112"/>
      <c r="I128" s="112"/>
      <c r="J128" s="94"/>
    </row>
    <row r="129" spans="2:10">
      <c r="B129" s="93"/>
      <c r="C129" s="93"/>
      <c r="D129" s="94"/>
      <c r="E129" s="94"/>
      <c r="F129" s="112"/>
      <c r="G129" s="112"/>
      <c r="H129" s="112"/>
      <c r="I129" s="112"/>
      <c r="J129" s="94"/>
    </row>
    <row r="130" spans="2:10">
      <c r="B130" s="93"/>
      <c r="C130" s="93"/>
      <c r="D130" s="94"/>
      <c r="E130" s="94"/>
      <c r="F130" s="112"/>
      <c r="G130" s="112"/>
      <c r="H130" s="112"/>
      <c r="I130" s="112"/>
      <c r="J130" s="94"/>
    </row>
    <row r="131" spans="2:10">
      <c r="B131" s="93"/>
      <c r="C131" s="93"/>
      <c r="D131" s="94"/>
      <c r="E131" s="94"/>
      <c r="F131" s="112"/>
      <c r="G131" s="112"/>
      <c r="H131" s="112"/>
      <c r="I131" s="112"/>
      <c r="J131" s="94"/>
    </row>
    <row r="132" spans="2:10">
      <c r="B132" s="93"/>
      <c r="C132" s="93"/>
      <c r="D132" s="94"/>
      <c r="E132" s="94"/>
      <c r="F132" s="112"/>
      <c r="G132" s="112"/>
      <c r="H132" s="112"/>
      <c r="I132" s="112"/>
      <c r="J132" s="94"/>
    </row>
    <row r="133" spans="2:10">
      <c r="B133" s="93"/>
      <c r="C133" s="93"/>
      <c r="D133" s="94"/>
      <c r="E133" s="94"/>
      <c r="F133" s="112"/>
      <c r="G133" s="112"/>
      <c r="H133" s="112"/>
      <c r="I133" s="112"/>
      <c r="J133" s="94"/>
    </row>
    <row r="134" spans="2:10">
      <c r="B134" s="93"/>
      <c r="C134" s="93"/>
      <c r="D134" s="94"/>
      <c r="E134" s="94"/>
      <c r="F134" s="112"/>
      <c r="G134" s="112"/>
      <c r="H134" s="112"/>
      <c r="I134" s="112"/>
      <c r="J134" s="94"/>
    </row>
    <row r="135" spans="2:10">
      <c r="B135" s="93"/>
      <c r="C135" s="93"/>
      <c r="D135" s="94"/>
      <c r="E135" s="94"/>
      <c r="F135" s="112"/>
      <c r="G135" s="112"/>
      <c r="H135" s="112"/>
      <c r="I135" s="112"/>
      <c r="J135" s="94"/>
    </row>
    <row r="136" spans="2:10">
      <c r="B136" s="93"/>
      <c r="C136" s="93"/>
      <c r="D136" s="94"/>
      <c r="E136" s="94"/>
      <c r="F136" s="112"/>
      <c r="G136" s="112"/>
      <c r="H136" s="112"/>
      <c r="I136" s="112"/>
      <c r="J136" s="94"/>
    </row>
    <row r="137" spans="2:10">
      <c r="B137" s="93"/>
      <c r="C137" s="93"/>
      <c r="D137" s="94"/>
      <c r="E137" s="94"/>
      <c r="F137" s="112"/>
      <c r="G137" s="112"/>
      <c r="H137" s="112"/>
      <c r="I137" s="112"/>
      <c r="J137" s="94"/>
    </row>
    <row r="138" spans="2:10">
      <c r="B138" s="93"/>
      <c r="C138" s="93"/>
      <c r="D138" s="94"/>
      <c r="E138" s="94"/>
      <c r="F138" s="112"/>
      <c r="G138" s="112"/>
      <c r="H138" s="112"/>
      <c r="I138" s="112"/>
      <c r="J138" s="94"/>
    </row>
    <row r="139" spans="2:10">
      <c r="B139" s="93"/>
      <c r="C139" s="93"/>
      <c r="D139" s="94"/>
      <c r="E139" s="94"/>
      <c r="F139" s="112"/>
      <c r="G139" s="112"/>
      <c r="H139" s="112"/>
      <c r="I139" s="112"/>
      <c r="J139" s="94"/>
    </row>
    <row r="140" spans="2:10">
      <c r="B140" s="93"/>
      <c r="C140" s="93"/>
      <c r="D140" s="94"/>
      <c r="E140" s="94"/>
      <c r="F140" s="112"/>
      <c r="G140" s="112"/>
      <c r="H140" s="112"/>
      <c r="I140" s="112"/>
      <c r="J140" s="94"/>
    </row>
    <row r="141" spans="2:10">
      <c r="B141" s="93"/>
      <c r="C141" s="93"/>
      <c r="D141" s="94"/>
      <c r="E141" s="94"/>
      <c r="F141" s="112"/>
      <c r="G141" s="112"/>
      <c r="H141" s="112"/>
      <c r="I141" s="112"/>
      <c r="J141" s="94"/>
    </row>
    <row r="142" spans="2:10">
      <c r="B142" s="93"/>
      <c r="C142" s="93"/>
      <c r="D142" s="94"/>
      <c r="E142" s="94"/>
      <c r="F142" s="112"/>
      <c r="G142" s="112"/>
      <c r="H142" s="112"/>
      <c r="I142" s="112"/>
      <c r="J142" s="94"/>
    </row>
    <row r="143" spans="2:10">
      <c r="B143" s="93"/>
      <c r="C143" s="93"/>
      <c r="D143" s="94"/>
      <c r="E143" s="94"/>
      <c r="F143" s="112"/>
      <c r="G143" s="112"/>
      <c r="H143" s="112"/>
      <c r="I143" s="112"/>
      <c r="J143" s="94"/>
    </row>
    <row r="144" spans="2:10">
      <c r="B144" s="93"/>
      <c r="C144" s="93"/>
      <c r="D144" s="94"/>
      <c r="E144" s="94"/>
      <c r="F144" s="112"/>
      <c r="G144" s="112"/>
      <c r="H144" s="112"/>
      <c r="I144" s="112"/>
      <c r="J144" s="94"/>
    </row>
    <row r="145" spans="2:10">
      <c r="B145" s="93"/>
      <c r="C145" s="93"/>
      <c r="D145" s="94"/>
      <c r="E145" s="94"/>
      <c r="F145" s="112"/>
      <c r="G145" s="112"/>
      <c r="H145" s="112"/>
      <c r="I145" s="112"/>
      <c r="J145" s="94"/>
    </row>
    <row r="146" spans="2:10">
      <c r="B146" s="93"/>
      <c r="C146" s="93"/>
      <c r="D146" s="94"/>
      <c r="E146" s="94"/>
      <c r="F146" s="112"/>
      <c r="G146" s="112"/>
      <c r="H146" s="112"/>
      <c r="I146" s="112"/>
      <c r="J146" s="94"/>
    </row>
    <row r="147" spans="2:10">
      <c r="B147" s="93"/>
      <c r="C147" s="93"/>
      <c r="D147" s="94"/>
      <c r="E147" s="94"/>
      <c r="F147" s="112"/>
      <c r="G147" s="112"/>
      <c r="H147" s="112"/>
      <c r="I147" s="112"/>
      <c r="J147" s="94"/>
    </row>
    <row r="148" spans="2:10">
      <c r="B148" s="93"/>
      <c r="C148" s="93"/>
      <c r="D148" s="94"/>
      <c r="E148" s="94"/>
      <c r="F148" s="112"/>
      <c r="G148" s="112"/>
      <c r="H148" s="112"/>
      <c r="I148" s="112"/>
      <c r="J148" s="94"/>
    </row>
    <row r="149" spans="2:10">
      <c r="B149" s="93"/>
      <c r="C149" s="93"/>
      <c r="D149" s="94"/>
      <c r="E149" s="94"/>
      <c r="F149" s="112"/>
      <c r="G149" s="112"/>
      <c r="H149" s="112"/>
      <c r="I149" s="112"/>
      <c r="J149" s="94"/>
    </row>
    <row r="150" spans="2:10">
      <c r="B150" s="93"/>
      <c r="C150" s="93"/>
      <c r="D150" s="94"/>
      <c r="E150" s="94"/>
      <c r="F150" s="112"/>
      <c r="G150" s="112"/>
      <c r="H150" s="112"/>
      <c r="I150" s="112"/>
      <c r="J150" s="94"/>
    </row>
    <row r="151" spans="2:10">
      <c r="B151" s="93"/>
      <c r="C151" s="93"/>
      <c r="D151" s="94"/>
      <c r="E151" s="94"/>
      <c r="F151" s="112"/>
      <c r="G151" s="112"/>
      <c r="H151" s="112"/>
      <c r="I151" s="112"/>
      <c r="J151" s="94"/>
    </row>
    <row r="152" spans="2:10">
      <c r="B152" s="93"/>
      <c r="C152" s="93"/>
      <c r="D152" s="94"/>
      <c r="E152" s="94"/>
      <c r="F152" s="112"/>
      <c r="G152" s="112"/>
      <c r="H152" s="112"/>
      <c r="I152" s="112"/>
      <c r="J152" s="94"/>
    </row>
    <row r="153" spans="2:10">
      <c r="B153" s="93"/>
      <c r="C153" s="93"/>
      <c r="D153" s="94"/>
      <c r="E153" s="94"/>
      <c r="F153" s="112"/>
      <c r="G153" s="112"/>
      <c r="H153" s="112"/>
      <c r="I153" s="112"/>
      <c r="J153" s="94"/>
    </row>
    <row r="154" spans="2:10">
      <c r="B154" s="93"/>
      <c r="C154" s="93"/>
      <c r="D154" s="94"/>
      <c r="E154" s="94"/>
      <c r="F154" s="112"/>
      <c r="G154" s="112"/>
      <c r="H154" s="112"/>
      <c r="I154" s="112"/>
      <c r="J154" s="94"/>
    </row>
    <row r="155" spans="2:10">
      <c r="B155" s="93"/>
      <c r="C155" s="93"/>
      <c r="D155" s="94"/>
      <c r="E155" s="94"/>
      <c r="F155" s="112"/>
      <c r="G155" s="112"/>
      <c r="H155" s="112"/>
      <c r="I155" s="112"/>
      <c r="J155" s="94"/>
    </row>
    <row r="156" spans="2:10">
      <c r="B156" s="93"/>
      <c r="C156" s="93"/>
      <c r="D156" s="94"/>
      <c r="E156" s="94"/>
      <c r="F156" s="112"/>
      <c r="G156" s="112"/>
      <c r="H156" s="112"/>
      <c r="I156" s="112"/>
      <c r="J156" s="94"/>
    </row>
    <row r="157" spans="2:10">
      <c r="B157" s="93"/>
      <c r="C157" s="93"/>
      <c r="D157" s="94"/>
      <c r="E157" s="94"/>
      <c r="F157" s="112"/>
      <c r="G157" s="112"/>
      <c r="H157" s="112"/>
      <c r="I157" s="112"/>
      <c r="J157" s="94"/>
    </row>
    <row r="158" spans="2:10">
      <c r="B158" s="93"/>
      <c r="C158" s="93"/>
      <c r="D158" s="94"/>
      <c r="E158" s="94"/>
      <c r="F158" s="112"/>
      <c r="G158" s="112"/>
      <c r="H158" s="112"/>
      <c r="I158" s="112"/>
      <c r="J158" s="94"/>
    </row>
    <row r="159" spans="2:10">
      <c r="B159" s="93"/>
      <c r="C159" s="93"/>
      <c r="D159" s="94"/>
      <c r="E159" s="94"/>
      <c r="F159" s="112"/>
      <c r="G159" s="112"/>
      <c r="H159" s="112"/>
      <c r="I159" s="112"/>
      <c r="J159" s="94"/>
    </row>
    <row r="160" spans="2:10">
      <c r="B160" s="93"/>
      <c r="C160" s="93"/>
      <c r="D160" s="94"/>
      <c r="E160" s="94"/>
      <c r="F160" s="112"/>
      <c r="G160" s="112"/>
      <c r="H160" s="112"/>
      <c r="I160" s="112"/>
      <c r="J160" s="94"/>
    </row>
    <row r="161" spans="2:10">
      <c r="B161" s="93"/>
      <c r="C161" s="93"/>
      <c r="D161" s="94"/>
      <c r="E161" s="94"/>
      <c r="F161" s="112"/>
      <c r="G161" s="112"/>
      <c r="H161" s="112"/>
      <c r="I161" s="112"/>
      <c r="J161" s="94"/>
    </row>
    <row r="162" spans="2:10">
      <c r="B162" s="93"/>
      <c r="C162" s="93"/>
      <c r="D162" s="94"/>
      <c r="E162" s="94"/>
      <c r="F162" s="112"/>
      <c r="G162" s="112"/>
      <c r="H162" s="112"/>
      <c r="I162" s="112"/>
      <c r="J162" s="94"/>
    </row>
    <row r="163" spans="2:10">
      <c r="B163" s="93"/>
      <c r="C163" s="93"/>
      <c r="D163" s="94"/>
      <c r="E163" s="94"/>
      <c r="F163" s="112"/>
      <c r="G163" s="112"/>
      <c r="H163" s="112"/>
      <c r="I163" s="112"/>
      <c r="J163" s="94"/>
    </row>
    <row r="164" spans="2:10">
      <c r="B164" s="93"/>
      <c r="C164" s="93"/>
      <c r="D164" s="94"/>
      <c r="E164" s="94"/>
      <c r="F164" s="112"/>
      <c r="G164" s="112"/>
      <c r="H164" s="112"/>
      <c r="I164" s="112"/>
      <c r="J164" s="94"/>
    </row>
    <row r="165" spans="2:10">
      <c r="B165" s="93"/>
      <c r="C165" s="93"/>
      <c r="D165" s="94"/>
      <c r="E165" s="94"/>
      <c r="F165" s="112"/>
      <c r="G165" s="112"/>
      <c r="H165" s="112"/>
      <c r="I165" s="112"/>
      <c r="J165" s="94"/>
    </row>
    <row r="166" spans="2:10">
      <c r="B166" s="93"/>
      <c r="C166" s="93"/>
      <c r="D166" s="94"/>
      <c r="E166" s="94"/>
      <c r="F166" s="112"/>
      <c r="G166" s="112"/>
      <c r="H166" s="112"/>
      <c r="I166" s="112"/>
      <c r="J166" s="94"/>
    </row>
    <row r="167" spans="2:10">
      <c r="B167" s="93"/>
      <c r="C167" s="93"/>
      <c r="D167" s="94"/>
      <c r="E167" s="94"/>
      <c r="F167" s="112"/>
      <c r="G167" s="112"/>
      <c r="H167" s="112"/>
      <c r="I167" s="112"/>
      <c r="J167" s="94"/>
    </row>
    <row r="168" spans="2:10">
      <c r="B168" s="93"/>
      <c r="C168" s="93"/>
      <c r="D168" s="94"/>
      <c r="E168" s="94"/>
      <c r="F168" s="112"/>
      <c r="G168" s="112"/>
      <c r="H168" s="112"/>
      <c r="I168" s="112"/>
      <c r="J168" s="94"/>
    </row>
    <row r="169" spans="2:10">
      <c r="B169" s="93"/>
      <c r="C169" s="93"/>
      <c r="D169" s="94"/>
      <c r="E169" s="94"/>
      <c r="F169" s="112"/>
      <c r="G169" s="112"/>
      <c r="H169" s="112"/>
      <c r="I169" s="112"/>
      <c r="J169" s="94"/>
    </row>
    <row r="170" spans="2:10">
      <c r="B170" s="93"/>
      <c r="C170" s="93"/>
      <c r="D170" s="94"/>
      <c r="E170" s="94"/>
      <c r="F170" s="112"/>
      <c r="G170" s="112"/>
      <c r="H170" s="112"/>
      <c r="I170" s="112"/>
      <c r="J170" s="94"/>
    </row>
    <row r="171" spans="2:10">
      <c r="B171" s="93"/>
      <c r="C171" s="93"/>
      <c r="D171" s="94"/>
      <c r="E171" s="94"/>
      <c r="F171" s="112"/>
      <c r="G171" s="112"/>
      <c r="H171" s="112"/>
      <c r="I171" s="112"/>
      <c r="J171" s="94"/>
    </row>
    <row r="172" spans="2:10">
      <c r="B172" s="93"/>
      <c r="C172" s="93"/>
      <c r="D172" s="94"/>
      <c r="E172" s="94"/>
      <c r="F172" s="112"/>
      <c r="G172" s="112"/>
      <c r="H172" s="112"/>
      <c r="I172" s="112"/>
      <c r="J172" s="94"/>
    </row>
    <row r="173" spans="2:10">
      <c r="B173" s="93"/>
      <c r="C173" s="93"/>
      <c r="D173" s="94"/>
      <c r="E173" s="94"/>
      <c r="F173" s="112"/>
      <c r="G173" s="112"/>
      <c r="H173" s="112"/>
      <c r="I173" s="112"/>
      <c r="J173" s="94"/>
    </row>
    <row r="174" spans="2:10">
      <c r="B174" s="93"/>
      <c r="C174" s="93"/>
      <c r="D174" s="94"/>
      <c r="E174" s="94"/>
      <c r="F174" s="112"/>
      <c r="G174" s="112"/>
      <c r="H174" s="112"/>
      <c r="I174" s="112"/>
      <c r="J174" s="94"/>
    </row>
    <row r="175" spans="2:10">
      <c r="B175" s="93"/>
      <c r="C175" s="93"/>
      <c r="D175" s="94"/>
      <c r="E175" s="94"/>
      <c r="F175" s="112"/>
      <c r="G175" s="112"/>
      <c r="H175" s="112"/>
      <c r="I175" s="112"/>
      <c r="J175" s="94"/>
    </row>
    <row r="176" spans="2:10">
      <c r="B176" s="93"/>
      <c r="C176" s="93"/>
      <c r="D176" s="94"/>
      <c r="E176" s="94"/>
      <c r="F176" s="112"/>
      <c r="G176" s="112"/>
      <c r="H176" s="112"/>
      <c r="I176" s="112"/>
      <c r="J176" s="94"/>
    </row>
    <row r="177" spans="2:10">
      <c r="B177" s="93"/>
      <c r="C177" s="93"/>
      <c r="D177" s="94"/>
      <c r="E177" s="94"/>
      <c r="F177" s="112"/>
      <c r="G177" s="112"/>
      <c r="H177" s="112"/>
      <c r="I177" s="112"/>
      <c r="J177" s="94"/>
    </row>
    <row r="178" spans="2:10">
      <c r="B178" s="93"/>
      <c r="C178" s="93"/>
      <c r="D178" s="94"/>
      <c r="E178" s="94"/>
      <c r="F178" s="112"/>
      <c r="G178" s="112"/>
      <c r="H178" s="112"/>
      <c r="I178" s="112"/>
      <c r="J178" s="94"/>
    </row>
    <row r="179" spans="2:10">
      <c r="B179" s="93"/>
      <c r="C179" s="93"/>
      <c r="D179" s="94"/>
      <c r="E179" s="94"/>
      <c r="F179" s="112"/>
      <c r="G179" s="112"/>
      <c r="H179" s="112"/>
      <c r="I179" s="112"/>
      <c r="J179" s="94"/>
    </row>
    <row r="180" spans="2:10">
      <c r="B180" s="93"/>
      <c r="C180" s="93"/>
      <c r="D180" s="94"/>
      <c r="E180" s="94"/>
      <c r="F180" s="112"/>
      <c r="G180" s="112"/>
      <c r="H180" s="112"/>
      <c r="I180" s="112"/>
      <c r="J180" s="94"/>
    </row>
    <row r="181" spans="2:10">
      <c r="B181" s="93"/>
      <c r="C181" s="93"/>
      <c r="D181" s="94"/>
      <c r="E181" s="94"/>
      <c r="F181" s="112"/>
      <c r="G181" s="112"/>
      <c r="H181" s="112"/>
      <c r="I181" s="112"/>
      <c r="J181" s="94"/>
    </row>
    <row r="182" spans="2:10">
      <c r="B182" s="93"/>
      <c r="C182" s="93"/>
      <c r="D182" s="94"/>
      <c r="E182" s="94"/>
      <c r="F182" s="112"/>
      <c r="G182" s="112"/>
      <c r="H182" s="112"/>
      <c r="I182" s="112"/>
      <c r="J182" s="94"/>
    </row>
    <row r="183" spans="2:10">
      <c r="B183" s="93"/>
      <c r="C183" s="93"/>
      <c r="D183" s="94"/>
      <c r="E183" s="94"/>
      <c r="F183" s="112"/>
      <c r="G183" s="112"/>
      <c r="H183" s="112"/>
      <c r="I183" s="112"/>
      <c r="J183" s="94"/>
    </row>
    <row r="184" spans="2:10">
      <c r="B184" s="93"/>
      <c r="C184" s="93"/>
      <c r="D184" s="94"/>
      <c r="E184" s="94"/>
      <c r="F184" s="112"/>
      <c r="G184" s="112"/>
      <c r="H184" s="112"/>
      <c r="I184" s="112"/>
      <c r="J184" s="94"/>
    </row>
    <row r="185" spans="2:10">
      <c r="B185" s="93"/>
      <c r="C185" s="93"/>
      <c r="D185" s="94"/>
      <c r="E185" s="94"/>
      <c r="F185" s="112"/>
      <c r="G185" s="112"/>
      <c r="H185" s="112"/>
      <c r="I185" s="112"/>
      <c r="J185" s="94"/>
    </row>
    <row r="186" spans="2:10">
      <c r="B186" s="93"/>
      <c r="C186" s="93"/>
      <c r="D186" s="94"/>
      <c r="E186" s="94"/>
      <c r="F186" s="112"/>
      <c r="G186" s="112"/>
      <c r="H186" s="112"/>
      <c r="I186" s="112"/>
      <c r="J186" s="94"/>
    </row>
    <row r="187" spans="2:10">
      <c r="B187" s="93"/>
      <c r="C187" s="93"/>
      <c r="D187" s="94"/>
      <c r="E187" s="94"/>
      <c r="F187" s="112"/>
      <c r="G187" s="112"/>
      <c r="H187" s="112"/>
      <c r="I187" s="112"/>
      <c r="J187" s="94"/>
    </row>
    <row r="188" spans="2:10">
      <c r="B188" s="93"/>
      <c r="C188" s="93"/>
      <c r="D188" s="94"/>
      <c r="E188" s="94"/>
      <c r="F188" s="112"/>
      <c r="G188" s="112"/>
      <c r="H188" s="112"/>
      <c r="I188" s="112"/>
      <c r="J188" s="94"/>
    </row>
    <row r="189" spans="2:10">
      <c r="B189" s="93"/>
      <c r="C189" s="93"/>
      <c r="D189" s="94"/>
      <c r="E189" s="94"/>
      <c r="F189" s="112"/>
      <c r="G189" s="112"/>
      <c r="H189" s="112"/>
      <c r="I189" s="112"/>
      <c r="J189" s="94"/>
    </row>
    <row r="190" spans="2:10">
      <c r="B190" s="93"/>
      <c r="C190" s="93"/>
      <c r="D190" s="94"/>
      <c r="E190" s="94"/>
      <c r="F190" s="112"/>
      <c r="G190" s="112"/>
      <c r="H190" s="112"/>
      <c r="I190" s="112"/>
      <c r="J190" s="94"/>
    </row>
    <row r="191" spans="2:10">
      <c r="B191" s="93"/>
      <c r="C191" s="93"/>
      <c r="D191" s="94"/>
      <c r="E191" s="94"/>
      <c r="F191" s="112"/>
      <c r="G191" s="112"/>
      <c r="H191" s="112"/>
      <c r="I191" s="112"/>
      <c r="J191" s="94"/>
    </row>
    <row r="192" spans="2:10">
      <c r="B192" s="93"/>
      <c r="C192" s="93"/>
      <c r="D192" s="94"/>
      <c r="E192" s="94"/>
      <c r="F192" s="112"/>
      <c r="G192" s="112"/>
      <c r="H192" s="112"/>
      <c r="I192" s="112"/>
      <c r="J192" s="94"/>
    </row>
    <row r="193" spans="2:10">
      <c r="B193" s="93"/>
      <c r="C193" s="93"/>
      <c r="D193" s="94"/>
      <c r="E193" s="94"/>
      <c r="F193" s="112"/>
      <c r="G193" s="112"/>
      <c r="H193" s="112"/>
      <c r="I193" s="112"/>
      <c r="J193" s="94"/>
    </row>
    <row r="194" spans="2:10">
      <c r="B194" s="93"/>
      <c r="C194" s="93"/>
      <c r="D194" s="94"/>
      <c r="E194" s="94"/>
      <c r="F194" s="112"/>
      <c r="G194" s="112"/>
      <c r="H194" s="112"/>
      <c r="I194" s="112"/>
      <c r="J194" s="94"/>
    </row>
    <row r="195" spans="2:10">
      <c r="B195" s="93"/>
      <c r="C195" s="93"/>
      <c r="D195" s="94"/>
      <c r="E195" s="94"/>
      <c r="F195" s="112"/>
      <c r="G195" s="112"/>
      <c r="H195" s="112"/>
      <c r="I195" s="112"/>
      <c r="J195" s="94"/>
    </row>
    <row r="196" spans="2:10">
      <c r="B196" s="93"/>
      <c r="C196" s="93"/>
      <c r="D196" s="94"/>
      <c r="E196" s="94"/>
      <c r="F196" s="112"/>
      <c r="G196" s="112"/>
      <c r="H196" s="112"/>
      <c r="I196" s="112"/>
      <c r="J196" s="94"/>
    </row>
    <row r="197" spans="2:10">
      <c r="B197" s="93"/>
      <c r="C197" s="93"/>
      <c r="D197" s="94"/>
      <c r="E197" s="94"/>
      <c r="F197" s="112"/>
      <c r="G197" s="112"/>
      <c r="H197" s="112"/>
      <c r="I197" s="112"/>
      <c r="J197" s="94"/>
    </row>
    <row r="198" spans="2:10">
      <c r="B198" s="93"/>
      <c r="C198" s="93"/>
      <c r="D198" s="94"/>
      <c r="E198" s="94"/>
      <c r="F198" s="112"/>
      <c r="G198" s="112"/>
      <c r="H198" s="112"/>
      <c r="I198" s="112"/>
      <c r="J198" s="94"/>
    </row>
    <row r="199" spans="2:10">
      <c r="B199" s="93"/>
      <c r="C199" s="93"/>
      <c r="D199" s="94"/>
      <c r="E199" s="94"/>
      <c r="F199" s="112"/>
      <c r="G199" s="112"/>
      <c r="H199" s="112"/>
      <c r="I199" s="112"/>
      <c r="J199" s="94"/>
    </row>
    <row r="200" spans="2:10">
      <c r="B200" s="93"/>
      <c r="C200" s="93"/>
      <c r="D200" s="94"/>
      <c r="E200" s="94"/>
      <c r="F200" s="112"/>
      <c r="G200" s="112"/>
      <c r="H200" s="112"/>
      <c r="I200" s="112"/>
      <c r="J200" s="94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4" type="noConversion"/>
  <dataValidations count="1">
    <dataValidation allowBlank="1" showInputMessage="1" showErrorMessage="1" sqref="D1:J9 C5:C9 A1:A1048576 B1:B9 B114:J1048576 B17:B18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1.28515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144</v>
      </c>
      <c r="C1" s="46" t="s" vm="1">
        <v>225</v>
      </c>
    </row>
    <row r="2" spans="2:11">
      <c r="B2" s="46" t="s">
        <v>143</v>
      </c>
      <c r="C2" s="46" t="s">
        <v>226</v>
      </c>
    </row>
    <row r="3" spans="2:11">
      <c r="B3" s="46" t="s">
        <v>145</v>
      </c>
      <c r="C3" s="46" t="s">
        <v>227</v>
      </c>
    </row>
    <row r="4" spans="2:11">
      <c r="B4" s="46" t="s">
        <v>146</v>
      </c>
      <c r="C4" s="46">
        <v>414</v>
      </c>
    </row>
    <row r="6" spans="2:11" ht="26.25" customHeight="1">
      <c r="B6" s="145" t="s">
        <v>176</v>
      </c>
      <c r="C6" s="146"/>
      <c r="D6" s="146"/>
      <c r="E6" s="146"/>
      <c r="F6" s="146"/>
      <c r="G6" s="146"/>
      <c r="H6" s="146"/>
      <c r="I6" s="146"/>
      <c r="J6" s="146"/>
      <c r="K6" s="147"/>
    </row>
    <row r="7" spans="2:11" s="3" customFormat="1" ht="63">
      <c r="B7" s="47" t="s">
        <v>114</v>
      </c>
      <c r="C7" s="49" t="s">
        <v>115</v>
      </c>
      <c r="D7" s="49" t="s">
        <v>14</v>
      </c>
      <c r="E7" s="49" t="s">
        <v>15</v>
      </c>
      <c r="F7" s="49" t="s">
        <v>57</v>
      </c>
      <c r="G7" s="49" t="s">
        <v>101</v>
      </c>
      <c r="H7" s="49" t="s">
        <v>54</v>
      </c>
      <c r="I7" s="49" t="s">
        <v>109</v>
      </c>
      <c r="J7" s="49" t="s">
        <v>147</v>
      </c>
      <c r="K7" s="64" t="s">
        <v>148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205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4" t="s">
        <v>2686</v>
      </c>
      <c r="C10" s="87"/>
      <c r="D10" s="87"/>
      <c r="E10" s="87"/>
      <c r="F10" s="87"/>
      <c r="G10" s="87"/>
      <c r="H10" s="87"/>
      <c r="I10" s="105">
        <v>0</v>
      </c>
      <c r="J10" s="106">
        <v>0</v>
      </c>
      <c r="K10" s="106">
        <v>0</v>
      </c>
    </row>
    <row r="11" spans="2:11" ht="21" customHeight="1">
      <c r="B11" s="128"/>
      <c r="C11" s="87"/>
      <c r="D11" s="87"/>
      <c r="E11" s="87"/>
      <c r="F11" s="87"/>
      <c r="G11" s="87"/>
      <c r="H11" s="87"/>
      <c r="I11" s="87"/>
      <c r="J11" s="87"/>
      <c r="K11" s="87"/>
    </row>
    <row r="12" spans="2:11">
      <c r="B12" s="128"/>
      <c r="C12" s="87"/>
      <c r="D12" s="87"/>
      <c r="E12" s="87"/>
      <c r="F12" s="87"/>
      <c r="G12" s="87"/>
      <c r="H12" s="87"/>
      <c r="I12" s="87"/>
      <c r="J12" s="87"/>
      <c r="K12" s="87"/>
    </row>
    <row r="13" spans="2:11"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2:11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1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93"/>
      <c r="C110" s="93"/>
      <c r="D110" s="112"/>
      <c r="E110" s="112"/>
      <c r="F110" s="112"/>
      <c r="G110" s="112"/>
      <c r="H110" s="112"/>
      <c r="I110" s="94"/>
      <c r="J110" s="94"/>
      <c r="K110" s="94"/>
    </row>
    <row r="111" spans="2:11">
      <c r="B111" s="93"/>
      <c r="C111" s="93"/>
      <c r="D111" s="112"/>
      <c r="E111" s="112"/>
      <c r="F111" s="112"/>
      <c r="G111" s="112"/>
      <c r="H111" s="112"/>
      <c r="I111" s="94"/>
      <c r="J111" s="94"/>
      <c r="K111" s="94"/>
    </row>
    <row r="112" spans="2:11">
      <c r="B112" s="93"/>
      <c r="C112" s="93"/>
      <c r="D112" s="112"/>
      <c r="E112" s="112"/>
      <c r="F112" s="112"/>
      <c r="G112" s="112"/>
      <c r="H112" s="112"/>
      <c r="I112" s="94"/>
      <c r="J112" s="94"/>
      <c r="K112" s="94"/>
    </row>
    <row r="113" spans="2:11">
      <c r="B113" s="93"/>
      <c r="C113" s="93"/>
      <c r="D113" s="112"/>
      <c r="E113" s="112"/>
      <c r="F113" s="112"/>
      <c r="G113" s="112"/>
      <c r="H113" s="112"/>
      <c r="I113" s="94"/>
      <c r="J113" s="94"/>
      <c r="K113" s="94"/>
    </row>
    <row r="114" spans="2:11">
      <c r="B114" s="93"/>
      <c r="C114" s="93"/>
      <c r="D114" s="112"/>
      <c r="E114" s="112"/>
      <c r="F114" s="112"/>
      <c r="G114" s="112"/>
      <c r="H114" s="112"/>
      <c r="I114" s="94"/>
      <c r="J114" s="94"/>
      <c r="K114" s="94"/>
    </row>
    <row r="115" spans="2:11">
      <c r="B115" s="93"/>
      <c r="C115" s="93"/>
      <c r="D115" s="112"/>
      <c r="E115" s="112"/>
      <c r="F115" s="112"/>
      <c r="G115" s="112"/>
      <c r="H115" s="112"/>
      <c r="I115" s="94"/>
      <c r="J115" s="94"/>
      <c r="K115" s="94"/>
    </row>
    <row r="116" spans="2:11">
      <c r="B116" s="93"/>
      <c r="C116" s="93"/>
      <c r="D116" s="112"/>
      <c r="E116" s="112"/>
      <c r="F116" s="112"/>
      <c r="G116" s="112"/>
      <c r="H116" s="112"/>
      <c r="I116" s="94"/>
      <c r="J116" s="94"/>
      <c r="K116" s="94"/>
    </row>
    <row r="117" spans="2:11">
      <c r="B117" s="93"/>
      <c r="C117" s="93"/>
      <c r="D117" s="112"/>
      <c r="E117" s="112"/>
      <c r="F117" s="112"/>
      <c r="G117" s="112"/>
      <c r="H117" s="112"/>
      <c r="I117" s="94"/>
      <c r="J117" s="94"/>
      <c r="K117" s="94"/>
    </row>
    <row r="118" spans="2:11">
      <c r="B118" s="93"/>
      <c r="C118" s="93"/>
      <c r="D118" s="112"/>
      <c r="E118" s="112"/>
      <c r="F118" s="112"/>
      <c r="G118" s="112"/>
      <c r="H118" s="112"/>
      <c r="I118" s="94"/>
      <c r="J118" s="94"/>
      <c r="K118" s="94"/>
    </row>
    <row r="119" spans="2:11">
      <c r="B119" s="93"/>
      <c r="C119" s="93"/>
      <c r="D119" s="112"/>
      <c r="E119" s="112"/>
      <c r="F119" s="112"/>
      <c r="G119" s="112"/>
      <c r="H119" s="112"/>
      <c r="I119" s="94"/>
      <c r="J119" s="94"/>
      <c r="K119" s="94"/>
    </row>
    <row r="120" spans="2:11">
      <c r="B120" s="93"/>
      <c r="C120" s="93"/>
      <c r="D120" s="112"/>
      <c r="E120" s="112"/>
      <c r="F120" s="112"/>
      <c r="G120" s="112"/>
      <c r="H120" s="112"/>
      <c r="I120" s="94"/>
      <c r="J120" s="94"/>
      <c r="K120" s="94"/>
    </row>
    <row r="121" spans="2:11">
      <c r="B121" s="93"/>
      <c r="C121" s="93"/>
      <c r="D121" s="112"/>
      <c r="E121" s="112"/>
      <c r="F121" s="112"/>
      <c r="G121" s="112"/>
      <c r="H121" s="112"/>
      <c r="I121" s="94"/>
      <c r="J121" s="94"/>
      <c r="K121" s="94"/>
    </row>
    <row r="122" spans="2:11">
      <c r="B122" s="93"/>
      <c r="C122" s="93"/>
      <c r="D122" s="112"/>
      <c r="E122" s="112"/>
      <c r="F122" s="112"/>
      <c r="G122" s="112"/>
      <c r="H122" s="112"/>
      <c r="I122" s="94"/>
      <c r="J122" s="94"/>
      <c r="K122" s="94"/>
    </row>
    <row r="123" spans="2:11">
      <c r="B123" s="93"/>
      <c r="C123" s="93"/>
      <c r="D123" s="112"/>
      <c r="E123" s="112"/>
      <c r="F123" s="112"/>
      <c r="G123" s="112"/>
      <c r="H123" s="112"/>
      <c r="I123" s="94"/>
      <c r="J123" s="94"/>
      <c r="K123" s="94"/>
    </row>
    <row r="124" spans="2:11">
      <c r="B124" s="93"/>
      <c r="C124" s="93"/>
      <c r="D124" s="112"/>
      <c r="E124" s="112"/>
      <c r="F124" s="112"/>
      <c r="G124" s="112"/>
      <c r="H124" s="112"/>
      <c r="I124" s="94"/>
      <c r="J124" s="94"/>
      <c r="K124" s="94"/>
    </row>
    <row r="125" spans="2:11">
      <c r="B125" s="93"/>
      <c r="C125" s="93"/>
      <c r="D125" s="112"/>
      <c r="E125" s="112"/>
      <c r="F125" s="112"/>
      <c r="G125" s="112"/>
      <c r="H125" s="112"/>
      <c r="I125" s="94"/>
      <c r="J125" s="94"/>
      <c r="K125" s="94"/>
    </row>
    <row r="126" spans="2:11">
      <c r="B126" s="93"/>
      <c r="C126" s="93"/>
      <c r="D126" s="112"/>
      <c r="E126" s="112"/>
      <c r="F126" s="112"/>
      <c r="G126" s="112"/>
      <c r="H126" s="112"/>
      <c r="I126" s="94"/>
      <c r="J126" s="94"/>
      <c r="K126" s="94"/>
    </row>
    <row r="127" spans="2:11">
      <c r="B127" s="93"/>
      <c r="C127" s="93"/>
      <c r="D127" s="112"/>
      <c r="E127" s="112"/>
      <c r="F127" s="112"/>
      <c r="G127" s="112"/>
      <c r="H127" s="112"/>
      <c r="I127" s="94"/>
      <c r="J127" s="94"/>
      <c r="K127" s="94"/>
    </row>
    <row r="128" spans="2:11">
      <c r="B128" s="93"/>
      <c r="C128" s="93"/>
      <c r="D128" s="112"/>
      <c r="E128" s="112"/>
      <c r="F128" s="112"/>
      <c r="G128" s="112"/>
      <c r="H128" s="112"/>
      <c r="I128" s="94"/>
      <c r="J128" s="94"/>
      <c r="K128" s="94"/>
    </row>
    <row r="129" spans="2:11">
      <c r="B129" s="93"/>
      <c r="C129" s="93"/>
      <c r="D129" s="112"/>
      <c r="E129" s="112"/>
      <c r="F129" s="112"/>
      <c r="G129" s="112"/>
      <c r="H129" s="112"/>
      <c r="I129" s="94"/>
      <c r="J129" s="94"/>
      <c r="K129" s="94"/>
    </row>
    <row r="130" spans="2:11">
      <c r="B130" s="93"/>
      <c r="C130" s="93"/>
      <c r="D130" s="112"/>
      <c r="E130" s="112"/>
      <c r="F130" s="112"/>
      <c r="G130" s="112"/>
      <c r="H130" s="112"/>
      <c r="I130" s="94"/>
      <c r="J130" s="94"/>
      <c r="K130" s="94"/>
    </row>
    <row r="131" spans="2:11">
      <c r="B131" s="93"/>
      <c r="C131" s="93"/>
      <c r="D131" s="112"/>
      <c r="E131" s="112"/>
      <c r="F131" s="112"/>
      <c r="G131" s="112"/>
      <c r="H131" s="112"/>
      <c r="I131" s="94"/>
      <c r="J131" s="94"/>
      <c r="K131" s="94"/>
    </row>
    <row r="132" spans="2:11">
      <c r="B132" s="93"/>
      <c r="C132" s="93"/>
      <c r="D132" s="112"/>
      <c r="E132" s="112"/>
      <c r="F132" s="112"/>
      <c r="G132" s="112"/>
      <c r="H132" s="112"/>
      <c r="I132" s="94"/>
      <c r="J132" s="94"/>
      <c r="K132" s="94"/>
    </row>
    <row r="133" spans="2:11">
      <c r="B133" s="93"/>
      <c r="C133" s="93"/>
      <c r="D133" s="112"/>
      <c r="E133" s="112"/>
      <c r="F133" s="112"/>
      <c r="G133" s="112"/>
      <c r="H133" s="112"/>
      <c r="I133" s="94"/>
      <c r="J133" s="94"/>
      <c r="K133" s="94"/>
    </row>
    <row r="134" spans="2:11">
      <c r="B134" s="93"/>
      <c r="C134" s="93"/>
      <c r="D134" s="112"/>
      <c r="E134" s="112"/>
      <c r="F134" s="112"/>
      <c r="G134" s="112"/>
      <c r="H134" s="112"/>
      <c r="I134" s="94"/>
      <c r="J134" s="94"/>
      <c r="K134" s="94"/>
    </row>
    <row r="135" spans="2:11">
      <c r="B135" s="93"/>
      <c r="C135" s="93"/>
      <c r="D135" s="112"/>
      <c r="E135" s="112"/>
      <c r="F135" s="112"/>
      <c r="G135" s="112"/>
      <c r="H135" s="112"/>
      <c r="I135" s="94"/>
      <c r="J135" s="94"/>
      <c r="K135" s="94"/>
    </row>
    <row r="136" spans="2:11">
      <c r="B136" s="93"/>
      <c r="C136" s="93"/>
      <c r="D136" s="112"/>
      <c r="E136" s="112"/>
      <c r="F136" s="112"/>
      <c r="G136" s="112"/>
      <c r="H136" s="112"/>
      <c r="I136" s="94"/>
      <c r="J136" s="94"/>
      <c r="K136" s="94"/>
    </row>
    <row r="137" spans="2:11">
      <c r="B137" s="93"/>
      <c r="C137" s="93"/>
      <c r="D137" s="112"/>
      <c r="E137" s="112"/>
      <c r="F137" s="112"/>
      <c r="G137" s="112"/>
      <c r="H137" s="112"/>
      <c r="I137" s="94"/>
      <c r="J137" s="94"/>
      <c r="K137" s="94"/>
    </row>
    <row r="138" spans="2:11">
      <c r="B138" s="93"/>
      <c r="C138" s="93"/>
      <c r="D138" s="112"/>
      <c r="E138" s="112"/>
      <c r="F138" s="112"/>
      <c r="G138" s="112"/>
      <c r="H138" s="112"/>
      <c r="I138" s="94"/>
      <c r="J138" s="94"/>
      <c r="K138" s="94"/>
    </row>
    <row r="139" spans="2:11">
      <c r="B139" s="93"/>
      <c r="C139" s="93"/>
      <c r="D139" s="112"/>
      <c r="E139" s="112"/>
      <c r="F139" s="112"/>
      <c r="G139" s="112"/>
      <c r="H139" s="112"/>
      <c r="I139" s="94"/>
      <c r="J139" s="94"/>
      <c r="K139" s="94"/>
    </row>
    <row r="140" spans="2:11">
      <c r="B140" s="93"/>
      <c r="C140" s="93"/>
      <c r="D140" s="112"/>
      <c r="E140" s="112"/>
      <c r="F140" s="112"/>
      <c r="G140" s="112"/>
      <c r="H140" s="112"/>
      <c r="I140" s="94"/>
      <c r="J140" s="94"/>
      <c r="K140" s="94"/>
    </row>
    <row r="141" spans="2:11">
      <c r="B141" s="93"/>
      <c r="C141" s="93"/>
      <c r="D141" s="112"/>
      <c r="E141" s="112"/>
      <c r="F141" s="112"/>
      <c r="G141" s="112"/>
      <c r="H141" s="112"/>
      <c r="I141" s="94"/>
      <c r="J141" s="94"/>
      <c r="K141" s="94"/>
    </row>
    <row r="142" spans="2:11">
      <c r="B142" s="93"/>
      <c r="C142" s="93"/>
      <c r="D142" s="112"/>
      <c r="E142" s="112"/>
      <c r="F142" s="112"/>
      <c r="G142" s="112"/>
      <c r="H142" s="112"/>
      <c r="I142" s="94"/>
      <c r="J142" s="94"/>
      <c r="K142" s="94"/>
    </row>
    <row r="143" spans="2:11">
      <c r="B143" s="93"/>
      <c r="C143" s="93"/>
      <c r="D143" s="112"/>
      <c r="E143" s="112"/>
      <c r="F143" s="112"/>
      <c r="G143" s="112"/>
      <c r="H143" s="112"/>
      <c r="I143" s="94"/>
      <c r="J143" s="94"/>
      <c r="K143" s="94"/>
    </row>
    <row r="144" spans="2:11">
      <c r="B144" s="93"/>
      <c r="C144" s="93"/>
      <c r="D144" s="112"/>
      <c r="E144" s="112"/>
      <c r="F144" s="112"/>
      <c r="G144" s="112"/>
      <c r="H144" s="112"/>
      <c r="I144" s="94"/>
      <c r="J144" s="94"/>
      <c r="K144" s="94"/>
    </row>
    <row r="145" spans="2:11">
      <c r="B145" s="93"/>
      <c r="C145" s="93"/>
      <c r="D145" s="112"/>
      <c r="E145" s="112"/>
      <c r="F145" s="112"/>
      <c r="G145" s="112"/>
      <c r="H145" s="112"/>
      <c r="I145" s="94"/>
      <c r="J145" s="94"/>
      <c r="K145" s="94"/>
    </row>
    <row r="146" spans="2:11">
      <c r="B146" s="93"/>
      <c r="C146" s="93"/>
      <c r="D146" s="112"/>
      <c r="E146" s="112"/>
      <c r="F146" s="112"/>
      <c r="G146" s="112"/>
      <c r="H146" s="112"/>
      <c r="I146" s="94"/>
      <c r="J146" s="94"/>
      <c r="K146" s="94"/>
    </row>
    <row r="147" spans="2:11">
      <c r="B147" s="93"/>
      <c r="C147" s="93"/>
      <c r="D147" s="112"/>
      <c r="E147" s="112"/>
      <c r="F147" s="112"/>
      <c r="G147" s="112"/>
      <c r="H147" s="112"/>
      <c r="I147" s="94"/>
      <c r="J147" s="94"/>
      <c r="K147" s="94"/>
    </row>
    <row r="148" spans="2:11">
      <c r="B148" s="93"/>
      <c r="C148" s="93"/>
      <c r="D148" s="112"/>
      <c r="E148" s="112"/>
      <c r="F148" s="112"/>
      <c r="G148" s="112"/>
      <c r="H148" s="112"/>
      <c r="I148" s="94"/>
      <c r="J148" s="94"/>
      <c r="K148" s="94"/>
    </row>
    <row r="149" spans="2:11">
      <c r="B149" s="93"/>
      <c r="C149" s="93"/>
      <c r="D149" s="112"/>
      <c r="E149" s="112"/>
      <c r="F149" s="112"/>
      <c r="G149" s="112"/>
      <c r="H149" s="112"/>
      <c r="I149" s="94"/>
      <c r="J149" s="94"/>
      <c r="K149" s="94"/>
    </row>
    <row r="150" spans="2:11">
      <c r="B150" s="93"/>
      <c r="C150" s="93"/>
      <c r="D150" s="112"/>
      <c r="E150" s="112"/>
      <c r="F150" s="112"/>
      <c r="G150" s="112"/>
      <c r="H150" s="112"/>
      <c r="I150" s="94"/>
      <c r="J150" s="94"/>
      <c r="K150" s="94"/>
    </row>
    <row r="151" spans="2:11">
      <c r="B151" s="93"/>
      <c r="C151" s="93"/>
      <c r="D151" s="112"/>
      <c r="E151" s="112"/>
      <c r="F151" s="112"/>
      <c r="G151" s="112"/>
      <c r="H151" s="112"/>
      <c r="I151" s="94"/>
      <c r="J151" s="94"/>
      <c r="K151" s="94"/>
    </row>
    <row r="152" spans="2:11">
      <c r="B152" s="93"/>
      <c r="C152" s="93"/>
      <c r="D152" s="112"/>
      <c r="E152" s="112"/>
      <c r="F152" s="112"/>
      <c r="G152" s="112"/>
      <c r="H152" s="112"/>
      <c r="I152" s="94"/>
      <c r="J152" s="94"/>
      <c r="K152" s="94"/>
    </row>
    <row r="153" spans="2:11">
      <c r="B153" s="93"/>
      <c r="C153" s="93"/>
      <c r="D153" s="112"/>
      <c r="E153" s="112"/>
      <c r="F153" s="112"/>
      <c r="G153" s="112"/>
      <c r="H153" s="112"/>
      <c r="I153" s="94"/>
      <c r="J153" s="94"/>
      <c r="K153" s="94"/>
    </row>
    <row r="154" spans="2:11">
      <c r="B154" s="93"/>
      <c r="C154" s="93"/>
      <c r="D154" s="112"/>
      <c r="E154" s="112"/>
      <c r="F154" s="112"/>
      <c r="G154" s="112"/>
      <c r="H154" s="112"/>
      <c r="I154" s="94"/>
      <c r="J154" s="94"/>
      <c r="K154" s="94"/>
    </row>
    <row r="155" spans="2:11">
      <c r="B155" s="93"/>
      <c r="C155" s="93"/>
      <c r="D155" s="112"/>
      <c r="E155" s="112"/>
      <c r="F155" s="112"/>
      <c r="G155" s="112"/>
      <c r="H155" s="112"/>
      <c r="I155" s="94"/>
      <c r="J155" s="94"/>
      <c r="K155" s="94"/>
    </row>
    <row r="156" spans="2:11">
      <c r="B156" s="93"/>
      <c r="C156" s="93"/>
      <c r="D156" s="112"/>
      <c r="E156" s="112"/>
      <c r="F156" s="112"/>
      <c r="G156" s="112"/>
      <c r="H156" s="112"/>
      <c r="I156" s="94"/>
      <c r="J156" s="94"/>
      <c r="K156" s="94"/>
    </row>
    <row r="157" spans="2:11">
      <c r="B157" s="93"/>
      <c r="C157" s="93"/>
      <c r="D157" s="112"/>
      <c r="E157" s="112"/>
      <c r="F157" s="112"/>
      <c r="G157" s="112"/>
      <c r="H157" s="112"/>
      <c r="I157" s="94"/>
      <c r="J157" s="94"/>
      <c r="K157" s="94"/>
    </row>
    <row r="158" spans="2:11">
      <c r="B158" s="93"/>
      <c r="C158" s="93"/>
      <c r="D158" s="112"/>
      <c r="E158" s="112"/>
      <c r="F158" s="112"/>
      <c r="G158" s="112"/>
      <c r="H158" s="112"/>
      <c r="I158" s="94"/>
      <c r="J158" s="94"/>
      <c r="K158" s="94"/>
    </row>
    <row r="159" spans="2:11">
      <c r="B159" s="93"/>
      <c r="C159" s="93"/>
      <c r="D159" s="112"/>
      <c r="E159" s="112"/>
      <c r="F159" s="112"/>
      <c r="G159" s="112"/>
      <c r="H159" s="112"/>
      <c r="I159" s="94"/>
      <c r="J159" s="94"/>
      <c r="K159" s="94"/>
    </row>
    <row r="160" spans="2:11">
      <c r="B160" s="93"/>
      <c r="C160" s="93"/>
      <c r="D160" s="112"/>
      <c r="E160" s="112"/>
      <c r="F160" s="112"/>
      <c r="G160" s="112"/>
      <c r="H160" s="112"/>
      <c r="I160" s="94"/>
      <c r="J160" s="94"/>
      <c r="K160" s="94"/>
    </row>
    <row r="161" spans="2:11">
      <c r="B161" s="93"/>
      <c r="C161" s="93"/>
      <c r="D161" s="112"/>
      <c r="E161" s="112"/>
      <c r="F161" s="112"/>
      <c r="G161" s="112"/>
      <c r="H161" s="112"/>
      <c r="I161" s="94"/>
      <c r="J161" s="94"/>
      <c r="K161" s="94"/>
    </row>
    <row r="162" spans="2:11">
      <c r="B162" s="93"/>
      <c r="C162" s="93"/>
      <c r="D162" s="112"/>
      <c r="E162" s="112"/>
      <c r="F162" s="112"/>
      <c r="G162" s="112"/>
      <c r="H162" s="112"/>
      <c r="I162" s="94"/>
      <c r="J162" s="94"/>
      <c r="K162" s="94"/>
    </row>
    <row r="163" spans="2:11">
      <c r="B163" s="93"/>
      <c r="C163" s="93"/>
      <c r="D163" s="112"/>
      <c r="E163" s="112"/>
      <c r="F163" s="112"/>
      <c r="G163" s="112"/>
      <c r="H163" s="112"/>
      <c r="I163" s="94"/>
      <c r="J163" s="94"/>
      <c r="K163" s="94"/>
    </row>
    <row r="164" spans="2:11">
      <c r="B164" s="93"/>
      <c r="C164" s="93"/>
      <c r="D164" s="112"/>
      <c r="E164" s="112"/>
      <c r="F164" s="112"/>
      <c r="G164" s="112"/>
      <c r="H164" s="112"/>
      <c r="I164" s="94"/>
      <c r="J164" s="94"/>
      <c r="K164" s="94"/>
    </row>
    <row r="165" spans="2:11">
      <c r="B165" s="93"/>
      <c r="C165" s="93"/>
      <c r="D165" s="112"/>
      <c r="E165" s="112"/>
      <c r="F165" s="112"/>
      <c r="G165" s="112"/>
      <c r="H165" s="112"/>
      <c r="I165" s="94"/>
      <c r="J165" s="94"/>
      <c r="K165" s="94"/>
    </row>
    <row r="166" spans="2:11">
      <c r="B166" s="93"/>
      <c r="C166" s="93"/>
      <c r="D166" s="112"/>
      <c r="E166" s="112"/>
      <c r="F166" s="112"/>
      <c r="G166" s="112"/>
      <c r="H166" s="112"/>
      <c r="I166" s="94"/>
      <c r="J166" s="94"/>
      <c r="K166" s="94"/>
    </row>
    <row r="167" spans="2:11">
      <c r="B167" s="93"/>
      <c r="C167" s="93"/>
      <c r="D167" s="112"/>
      <c r="E167" s="112"/>
      <c r="F167" s="112"/>
      <c r="G167" s="112"/>
      <c r="H167" s="112"/>
      <c r="I167" s="94"/>
      <c r="J167" s="94"/>
      <c r="K167" s="94"/>
    </row>
    <row r="168" spans="2:11">
      <c r="B168" s="93"/>
      <c r="C168" s="93"/>
      <c r="D168" s="112"/>
      <c r="E168" s="112"/>
      <c r="F168" s="112"/>
      <c r="G168" s="112"/>
      <c r="H168" s="112"/>
      <c r="I168" s="94"/>
      <c r="J168" s="94"/>
      <c r="K168" s="94"/>
    </row>
    <row r="169" spans="2:11">
      <c r="B169" s="93"/>
      <c r="C169" s="93"/>
      <c r="D169" s="112"/>
      <c r="E169" s="112"/>
      <c r="F169" s="112"/>
      <c r="G169" s="112"/>
      <c r="H169" s="112"/>
      <c r="I169" s="94"/>
      <c r="J169" s="94"/>
      <c r="K169" s="94"/>
    </row>
    <row r="170" spans="2:11">
      <c r="B170" s="93"/>
      <c r="C170" s="93"/>
      <c r="D170" s="112"/>
      <c r="E170" s="112"/>
      <c r="F170" s="112"/>
      <c r="G170" s="112"/>
      <c r="H170" s="112"/>
      <c r="I170" s="94"/>
      <c r="J170" s="94"/>
      <c r="K170" s="94"/>
    </row>
    <row r="171" spans="2:11">
      <c r="B171" s="93"/>
      <c r="C171" s="93"/>
      <c r="D171" s="112"/>
      <c r="E171" s="112"/>
      <c r="F171" s="112"/>
      <c r="G171" s="112"/>
      <c r="H171" s="112"/>
      <c r="I171" s="94"/>
      <c r="J171" s="94"/>
      <c r="K171" s="94"/>
    </row>
    <row r="172" spans="2:11">
      <c r="B172" s="93"/>
      <c r="C172" s="93"/>
      <c r="D172" s="112"/>
      <c r="E172" s="112"/>
      <c r="F172" s="112"/>
      <c r="G172" s="112"/>
      <c r="H172" s="112"/>
      <c r="I172" s="94"/>
      <c r="J172" s="94"/>
      <c r="K172" s="94"/>
    </row>
    <row r="173" spans="2:11">
      <c r="B173" s="93"/>
      <c r="C173" s="93"/>
      <c r="D173" s="112"/>
      <c r="E173" s="112"/>
      <c r="F173" s="112"/>
      <c r="G173" s="112"/>
      <c r="H173" s="112"/>
      <c r="I173" s="94"/>
      <c r="J173" s="94"/>
      <c r="K173" s="94"/>
    </row>
    <row r="174" spans="2:11">
      <c r="B174" s="93"/>
      <c r="C174" s="93"/>
      <c r="D174" s="112"/>
      <c r="E174" s="112"/>
      <c r="F174" s="112"/>
      <c r="G174" s="112"/>
      <c r="H174" s="112"/>
      <c r="I174" s="94"/>
      <c r="J174" s="94"/>
      <c r="K174" s="94"/>
    </row>
    <row r="175" spans="2:11">
      <c r="B175" s="93"/>
      <c r="C175" s="93"/>
      <c r="D175" s="112"/>
      <c r="E175" s="112"/>
      <c r="F175" s="112"/>
      <c r="G175" s="112"/>
      <c r="H175" s="112"/>
      <c r="I175" s="94"/>
      <c r="J175" s="94"/>
      <c r="K175" s="94"/>
    </row>
    <row r="176" spans="2:11">
      <c r="B176" s="93"/>
      <c r="C176" s="93"/>
      <c r="D176" s="112"/>
      <c r="E176" s="112"/>
      <c r="F176" s="112"/>
      <c r="G176" s="112"/>
      <c r="H176" s="112"/>
      <c r="I176" s="94"/>
      <c r="J176" s="94"/>
      <c r="K176" s="94"/>
    </row>
    <row r="177" spans="2:11">
      <c r="B177" s="93"/>
      <c r="C177" s="93"/>
      <c r="D177" s="112"/>
      <c r="E177" s="112"/>
      <c r="F177" s="112"/>
      <c r="G177" s="112"/>
      <c r="H177" s="112"/>
      <c r="I177" s="94"/>
      <c r="J177" s="94"/>
      <c r="K177" s="94"/>
    </row>
    <row r="178" spans="2:11">
      <c r="B178" s="93"/>
      <c r="C178" s="93"/>
      <c r="D178" s="112"/>
      <c r="E178" s="112"/>
      <c r="F178" s="112"/>
      <c r="G178" s="112"/>
      <c r="H178" s="112"/>
      <c r="I178" s="94"/>
      <c r="J178" s="94"/>
      <c r="K178" s="94"/>
    </row>
    <row r="179" spans="2:11">
      <c r="B179" s="93"/>
      <c r="C179" s="93"/>
      <c r="D179" s="112"/>
      <c r="E179" s="112"/>
      <c r="F179" s="112"/>
      <c r="G179" s="112"/>
      <c r="H179" s="112"/>
      <c r="I179" s="94"/>
      <c r="J179" s="94"/>
      <c r="K179" s="94"/>
    </row>
    <row r="180" spans="2:11">
      <c r="B180" s="93"/>
      <c r="C180" s="93"/>
      <c r="D180" s="112"/>
      <c r="E180" s="112"/>
      <c r="F180" s="112"/>
      <c r="G180" s="112"/>
      <c r="H180" s="112"/>
      <c r="I180" s="94"/>
      <c r="J180" s="94"/>
      <c r="K180" s="94"/>
    </row>
    <row r="181" spans="2:11">
      <c r="B181" s="93"/>
      <c r="C181" s="93"/>
      <c r="D181" s="112"/>
      <c r="E181" s="112"/>
      <c r="F181" s="112"/>
      <c r="G181" s="112"/>
      <c r="H181" s="112"/>
      <c r="I181" s="94"/>
      <c r="J181" s="94"/>
      <c r="K181" s="94"/>
    </row>
    <row r="182" spans="2:11">
      <c r="B182" s="93"/>
      <c r="C182" s="93"/>
      <c r="D182" s="112"/>
      <c r="E182" s="112"/>
      <c r="F182" s="112"/>
      <c r="G182" s="112"/>
      <c r="H182" s="112"/>
      <c r="I182" s="94"/>
      <c r="J182" s="94"/>
      <c r="K182" s="94"/>
    </row>
    <row r="183" spans="2:11">
      <c r="B183" s="93"/>
      <c r="C183" s="93"/>
      <c r="D183" s="112"/>
      <c r="E183" s="112"/>
      <c r="F183" s="112"/>
      <c r="G183" s="112"/>
      <c r="H183" s="112"/>
      <c r="I183" s="94"/>
      <c r="J183" s="94"/>
      <c r="K183" s="94"/>
    </row>
    <row r="184" spans="2:11">
      <c r="B184" s="93"/>
      <c r="C184" s="93"/>
      <c r="D184" s="112"/>
      <c r="E184" s="112"/>
      <c r="F184" s="112"/>
      <c r="G184" s="112"/>
      <c r="H184" s="112"/>
      <c r="I184" s="94"/>
      <c r="J184" s="94"/>
      <c r="K184" s="94"/>
    </row>
    <row r="185" spans="2:11">
      <c r="B185" s="93"/>
      <c r="C185" s="93"/>
      <c r="D185" s="112"/>
      <c r="E185" s="112"/>
      <c r="F185" s="112"/>
      <c r="G185" s="112"/>
      <c r="H185" s="112"/>
      <c r="I185" s="94"/>
      <c r="J185" s="94"/>
      <c r="K185" s="94"/>
    </row>
    <row r="186" spans="2:11">
      <c r="B186" s="93"/>
      <c r="C186" s="93"/>
      <c r="D186" s="112"/>
      <c r="E186" s="112"/>
      <c r="F186" s="112"/>
      <c r="G186" s="112"/>
      <c r="H186" s="112"/>
      <c r="I186" s="94"/>
      <c r="J186" s="94"/>
      <c r="K186" s="94"/>
    </row>
    <row r="187" spans="2:11">
      <c r="B187" s="93"/>
      <c r="C187" s="93"/>
      <c r="D187" s="112"/>
      <c r="E187" s="112"/>
      <c r="F187" s="112"/>
      <c r="G187" s="112"/>
      <c r="H187" s="112"/>
      <c r="I187" s="94"/>
      <c r="J187" s="94"/>
      <c r="K187" s="94"/>
    </row>
    <row r="188" spans="2:11">
      <c r="B188" s="93"/>
      <c r="C188" s="93"/>
      <c r="D188" s="112"/>
      <c r="E188" s="112"/>
      <c r="F188" s="112"/>
      <c r="G188" s="112"/>
      <c r="H188" s="112"/>
      <c r="I188" s="94"/>
      <c r="J188" s="94"/>
      <c r="K188" s="94"/>
    </row>
    <row r="189" spans="2:11">
      <c r="B189" s="93"/>
      <c r="C189" s="93"/>
      <c r="D189" s="112"/>
      <c r="E189" s="112"/>
      <c r="F189" s="112"/>
      <c r="G189" s="112"/>
      <c r="H189" s="112"/>
      <c r="I189" s="94"/>
      <c r="J189" s="94"/>
      <c r="K189" s="94"/>
    </row>
    <row r="190" spans="2:11">
      <c r="B190" s="93"/>
      <c r="C190" s="93"/>
      <c r="D190" s="112"/>
      <c r="E190" s="112"/>
      <c r="F190" s="112"/>
      <c r="G190" s="112"/>
      <c r="H190" s="112"/>
      <c r="I190" s="94"/>
      <c r="J190" s="94"/>
      <c r="K190" s="94"/>
    </row>
    <row r="191" spans="2:11">
      <c r="B191" s="93"/>
      <c r="C191" s="93"/>
      <c r="D191" s="112"/>
      <c r="E191" s="112"/>
      <c r="F191" s="112"/>
      <c r="G191" s="112"/>
      <c r="H191" s="112"/>
      <c r="I191" s="94"/>
      <c r="J191" s="94"/>
      <c r="K191" s="94"/>
    </row>
    <row r="192" spans="2:11">
      <c r="B192" s="93"/>
      <c r="C192" s="93"/>
      <c r="D192" s="112"/>
      <c r="E192" s="112"/>
      <c r="F192" s="112"/>
      <c r="G192" s="112"/>
      <c r="H192" s="112"/>
      <c r="I192" s="94"/>
      <c r="J192" s="94"/>
      <c r="K192" s="94"/>
    </row>
    <row r="193" spans="2:11">
      <c r="B193" s="93"/>
      <c r="C193" s="93"/>
      <c r="D193" s="112"/>
      <c r="E193" s="112"/>
      <c r="F193" s="112"/>
      <c r="G193" s="112"/>
      <c r="H193" s="112"/>
      <c r="I193" s="94"/>
      <c r="J193" s="94"/>
      <c r="K193" s="94"/>
    </row>
    <row r="194" spans="2:11">
      <c r="B194" s="93"/>
      <c r="C194" s="93"/>
      <c r="D194" s="112"/>
      <c r="E194" s="112"/>
      <c r="F194" s="112"/>
      <c r="G194" s="112"/>
      <c r="H194" s="112"/>
      <c r="I194" s="94"/>
      <c r="J194" s="94"/>
      <c r="K194" s="94"/>
    </row>
    <row r="195" spans="2:11">
      <c r="B195" s="93"/>
      <c r="C195" s="93"/>
      <c r="D195" s="112"/>
      <c r="E195" s="112"/>
      <c r="F195" s="112"/>
      <c r="G195" s="112"/>
      <c r="H195" s="112"/>
      <c r="I195" s="94"/>
      <c r="J195" s="94"/>
      <c r="K195" s="94"/>
    </row>
    <row r="196" spans="2:11">
      <c r="B196" s="93"/>
      <c r="C196" s="93"/>
      <c r="D196" s="112"/>
      <c r="E196" s="112"/>
      <c r="F196" s="112"/>
      <c r="G196" s="112"/>
      <c r="H196" s="112"/>
      <c r="I196" s="94"/>
      <c r="J196" s="94"/>
      <c r="K196" s="94"/>
    </row>
    <row r="197" spans="2:11">
      <c r="B197" s="93"/>
      <c r="C197" s="93"/>
      <c r="D197" s="112"/>
      <c r="E197" s="112"/>
      <c r="F197" s="112"/>
      <c r="G197" s="112"/>
      <c r="H197" s="112"/>
      <c r="I197" s="94"/>
      <c r="J197" s="94"/>
      <c r="K197" s="94"/>
    </row>
    <row r="198" spans="2:11">
      <c r="B198" s="93"/>
      <c r="C198" s="93"/>
      <c r="D198" s="112"/>
      <c r="E198" s="112"/>
      <c r="F198" s="112"/>
      <c r="G198" s="112"/>
      <c r="H198" s="112"/>
      <c r="I198" s="94"/>
      <c r="J198" s="94"/>
      <c r="K198" s="94"/>
    </row>
    <row r="199" spans="2:11">
      <c r="B199" s="93"/>
      <c r="C199" s="93"/>
      <c r="D199" s="112"/>
      <c r="E199" s="112"/>
      <c r="F199" s="112"/>
      <c r="G199" s="112"/>
      <c r="H199" s="112"/>
      <c r="I199" s="94"/>
      <c r="J199" s="94"/>
      <c r="K199" s="94"/>
    </row>
    <row r="200" spans="2:11">
      <c r="B200" s="93"/>
      <c r="C200" s="93"/>
      <c r="D200" s="112"/>
      <c r="E200" s="112"/>
      <c r="F200" s="112"/>
      <c r="G200" s="112"/>
      <c r="H200" s="112"/>
      <c r="I200" s="94"/>
      <c r="J200" s="94"/>
      <c r="K200" s="94"/>
    </row>
    <row r="201" spans="2:11">
      <c r="B201" s="93"/>
      <c r="C201" s="93"/>
      <c r="D201" s="112"/>
      <c r="E201" s="112"/>
      <c r="F201" s="112"/>
      <c r="G201" s="112"/>
      <c r="H201" s="112"/>
      <c r="I201" s="94"/>
      <c r="J201" s="94"/>
      <c r="K201" s="94"/>
    </row>
    <row r="202" spans="2:11">
      <c r="B202" s="93"/>
      <c r="C202" s="93"/>
      <c r="D202" s="112"/>
      <c r="E202" s="112"/>
      <c r="F202" s="112"/>
      <c r="G202" s="112"/>
      <c r="H202" s="112"/>
      <c r="I202" s="94"/>
      <c r="J202" s="94"/>
      <c r="K202" s="94"/>
    </row>
    <row r="203" spans="2:11">
      <c r="B203" s="93"/>
      <c r="C203" s="93"/>
      <c r="D203" s="112"/>
      <c r="E203" s="112"/>
      <c r="F203" s="112"/>
      <c r="G203" s="112"/>
      <c r="H203" s="112"/>
      <c r="I203" s="94"/>
      <c r="J203" s="94"/>
      <c r="K203" s="94"/>
    </row>
    <row r="204" spans="2:11">
      <c r="B204" s="93"/>
      <c r="C204" s="93"/>
      <c r="D204" s="112"/>
      <c r="E204" s="112"/>
      <c r="F204" s="112"/>
      <c r="G204" s="112"/>
      <c r="H204" s="112"/>
      <c r="I204" s="94"/>
      <c r="J204" s="94"/>
      <c r="K204" s="94"/>
    </row>
    <row r="205" spans="2:11">
      <c r="B205" s="93"/>
      <c r="C205" s="93"/>
      <c r="D205" s="112"/>
      <c r="E205" s="112"/>
      <c r="F205" s="112"/>
      <c r="G205" s="112"/>
      <c r="H205" s="112"/>
      <c r="I205" s="94"/>
      <c r="J205" s="94"/>
      <c r="K205" s="94"/>
    </row>
    <row r="206" spans="2:11">
      <c r="B206" s="93"/>
      <c r="C206" s="93"/>
      <c r="D206" s="112"/>
      <c r="E206" s="112"/>
      <c r="F206" s="112"/>
      <c r="G206" s="112"/>
      <c r="H206" s="112"/>
      <c r="I206" s="94"/>
      <c r="J206" s="94"/>
      <c r="K206" s="94"/>
    </row>
    <row r="207" spans="2:11">
      <c r="B207" s="93"/>
      <c r="C207" s="93"/>
      <c r="D207" s="112"/>
      <c r="E207" s="112"/>
      <c r="F207" s="112"/>
      <c r="G207" s="112"/>
      <c r="H207" s="112"/>
      <c r="I207" s="94"/>
      <c r="J207" s="94"/>
      <c r="K207" s="94"/>
    </row>
    <row r="208" spans="2:11">
      <c r="B208" s="93"/>
      <c r="C208" s="93"/>
      <c r="D208" s="112"/>
      <c r="E208" s="112"/>
      <c r="F208" s="112"/>
      <c r="G208" s="112"/>
      <c r="H208" s="112"/>
      <c r="I208" s="94"/>
      <c r="J208" s="94"/>
      <c r="K208" s="94"/>
    </row>
    <row r="209" spans="2:11">
      <c r="B209" s="93"/>
      <c r="C209" s="93"/>
      <c r="D209" s="112"/>
      <c r="E209" s="112"/>
      <c r="F209" s="112"/>
      <c r="G209" s="112"/>
      <c r="H209" s="112"/>
      <c r="I209" s="94"/>
      <c r="J209" s="94"/>
      <c r="K209" s="94"/>
    </row>
    <row r="210" spans="2:11">
      <c r="B210" s="93"/>
      <c r="C210" s="93"/>
      <c r="D210" s="112"/>
      <c r="E210" s="112"/>
      <c r="F210" s="112"/>
      <c r="G210" s="112"/>
      <c r="H210" s="112"/>
      <c r="I210" s="94"/>
      <c r="J210" s="94"/>
      <c r="K210" s="94"/>
    </row>
    <row r="211" spans="2:11">
      <c r="B211" s="93"/>
      <c r="C211" s="93"/>
      <c r="D211" s="112"/>
      <c r="E211" s="112"/>
      <c r="F211" s="112"/>
      <c r="G211" s="112"/>
      <c r="H211" s="112"/>
      <c r="I211" s="94"/>
      <c r="J211" s="94"/>
      <c r="K211" s="94"/>
    </row>
    <row r="212" spans="2:11">
      <c r="B212" s="93"/>
      <c r="C212" s="93"/>
      <c r="D212" s="112"/>
      <c r="E212" s="112"/>
      <c r="F212" s="112"/>
      <c r="G212" s="112"/>
      <c r="H212" s="112"/>
      <c r="I212" s="94"/>
      <c r="J212" s="94"/>
      <c r="K212" s="94"/>
    </row>
    <row r="213" spans="2:11">
      <c r="B213" s="93"/>
      <c r="C213" s="93"/>
      <c r="D213" s="112"/>
      <c r="E213" s="112"/>
      <c r="F213" s="112"/>
      <c r="G213" s="112"/>
      <c r="H213" s="112"/>
      <c r="I213" s="94"/>
      <c r="J213" s="94"/>
      <c r="K213" s="94"/>
    </row>
    <row r="214" spans="2:11">
      <c r="B214" s="93"/>
      <c r="C214" s="93"/>
      <c r="D214" s="112"/>
      <c r="E214" s="112"/>
      <c r="F214" s="112"/>
      <c r="G214" s="112"/>
      <c r="H214" s="112"/>
      <c r="I214" s="94"/>
      <c r="J214" s="94"/>
      <c r="K214" s="94"/>
    </row>
    <row r="215" spans="2:11">
      <c r="B215" s="93"/>
      <c r="C215" s="93"/>
      <c r="D215" s="112"/>
      <c r="E215" s="112"/>
      <c r="F215" s="112"/>
      <c r="G215" s="112"/>
      <c r="H215" s="112"/>
      <c r="I215" s="94"/>
      <c r="J215" s="94"/>
      <c r="K215" s="94"/>
    </row>
    <row r="216" spans="2:11">
      <c r="B216" s="93"/>
      <c r="C216" s="93"/>
      <c r="D216" s="112"/>
      <c r="E216" s="112"/>
      <c r="F216" s="112"/>
      <c r="G216" s="112"/>
      <c r="H216" s="112"/>
      <c r="I216" s="94"/>
      <c r="J216" s="94"/>
      <c r="K216" s="94"/>
    </row>
    <row r="217" spans="2:11">
      <c r="B217" s="93"/>
      <c r="C217" s="93"/>
      <c r="D217" s="112"/>
      <c r="E217" s="112"/>
      <c r="F217" s="112"/>
      <c r="G217" s="112"/>
      <c r="H217" s="112"/>
      <c r="I217" s="94"/>
      <c r="J217" s="94"/>
      <c r="K217" s="94"/>
    </row>
    <row r="218" spans="2:11">
      <c r="B218" s="93"/>
      <c r="C218" s="93"/>
      <c r="D218" s="112"/>
      <c r="E218" s="112"/>
      <c r="F218" s="112"/>
      <c r="G218" s="112"/>
      <c r="H218" s="112"/>
      <c r="I218" s="94"/>
      <c r="J218" s="94"/>
      <c r="K218" s="94"/>
    </row>
    <row r="219" spans="2:11">
      <c r="B219" s="93"/>
      <c r="C219" s="93"/>
      <c r="D219" s="112"/>
      <c r="E219" s="112"/>
      <c r="F219" s="112"/>
      <c r="G219" s="112"/>
      <c r="H219" s="112"/>
      <c r="I219" s="94"/>
      <c r="J219" s="94"/>
      <c r="K219" s="94"/>
    </row>
    <row r="220" spans="2:11">
      <c r="B220" s="93"/>
      <c r="C220" s="93"/>
      <c r="D220" s="112"/>
      <c r="E220" s="112"/>
      <c r="F220" s="112"/>
      <c r="G220" s="112"/>
      <c r="H220" s="112"/>
      <c r="I220" s="94"/>
      <c r="J220" s="94"/>
      <c r="K220" s="94"/>
    </row>
    <row r="221" spans="2:11">
      <c r="B221" s="93"/>
      <c r="C221" s="93"/>
      <c r="D221" s="112"/>
      <c r="E221" s="112"/>
      <c r="F221" s="112"/>
      <c r="G221" s="112"/>
      <c r="H221" s="112"/>
      <c r="I221" s="94"/>
      <c r="J221" s="94"/>
      <c r="K221" s="94"/>
    </row>
    <row r="222" spans="2:11">
      <c r="B222" s="93"/>
      <c r="C222" s="93"/>
      <c r="D222" s="112"/>
      <c r="E222" s="112"/>
      <c r="F222" s="112"/>
      <c r="G222" s="112"/>
      <c r="H222" s="112"/>
      <c r="I222" s="94"/>
      <c r="J222" s="94"/>
      <c r="K222" s="94"/>
    </row>
    <row r="223" spans="2:11">
      <c r="B223" s="93"/>
      <c r="C223" s="93"/>
      <c r="D223" s="112"/>
      <c r="E223" s="112"/>
      <c r="F223" s="112"/>
      <c r="G223" s="112"/>
      <c r="H223" s="112"/>
      <c r="I223" s="94"/>
      <c r="J223" s="94"/>
      <c r="K223" s="94"/>
    </row>
    <row r="224" spans="2:11">
      <c r="B224" s="93"/>
      <c r="C224" s="93"/>
      <c r="D224" s="112"/>
      <c r="E224" s="112"/>
      <c r="F224" s="112"/>
      <c r="G224" s="112"/>
      <c r="H224" s="112"/>
      <c r="I224" s="94"/>
      <c r="J224" s="94"/>
      <c r="K224" s="94"/>
    </row>
    <row r="225" spans="2:11">
      <c r="B225" s="93"/>
      <c r="C225" s="93"/>
      <c r="D225" s="112"/>
      <c r="E225" s="112"/>
      <c r="F225" s="112"/>
      <c r="G225" s="112"/>
      <c r="H225" s="112"/>
      <c r="I225" s="94"/>
      <c r="J225" s="94"/>
      <c r="K225" s="94"/>
    </row>
    <row r="226" spans="2:11">
      <c r="B226" s="93"/>
      <c r="C226" s="93"/>
      <c r="D226" s="112"/>
      <c r="E226" s="112"/>
      <c r="F226" s="112"/>
      <c r="G226" s="112"/>
      <c r="H226" s="112"/>
      <c r="I226" s="94"/>
      <c r="J226" s="94"/>
      <c r="K226" s="94"/>
    </row>
    <row r="227" spans="2:11">
      <c r="B227" s="93"/>
      <c r="C227" s="93"/>
      <c r="D227" s="112"/>
      <c r="E227" s="112"/>
      <c r="F227" s="112"/>
      <c r="G227" s="112"/>
      <c r="H227" s="112"/>
      <c r="I227" s="94"/>
      <c r="J227" s="94"/>
      <c r="K227" s="94"/>
    </row>
    <row r="228" spans="2:11">
      <c r="B228" s="93"/>
      <c r="C228" s="93"/>
      <c r="D228" s="112"/>
      <c r="E228" s="112"/>
      <c r="F228" s="112"/>
      <c r="G228" s="112"/>
      <c r="H228" s="112"/>
      <c r="I228" s="94"/>
      <c r="J228" s="94"/>
      <c r="K228" s="94"/>
    </row>
    <row r="229" spans="2:11">
      <c r="B229" s="93"/>
      <c r="C229" s="93"/>
      <c r="D229" s="112"/>
      <c r="E229" s="112"/>
      <c r="F229" s="112"/>
      <c r="G229" s="112"/>
      <c r="H229" s="112"/>
      <c r="I229" s="94"/>
      <c r="J229" s="94"/>
      <c r="K229" s="94"/>
    </row>
    <row r="230" spans="2:11">
      <c r="B230" s="93"/>
      <c r="C230" s="93"/>
      <c r="D230" s="112"/>
      <c r="E230" s="112"/>
      <c r="F230" s="112"/>
      <c r="G230" s="112"/>
      <c r="H230" s="112"/>
      <c r="I230" s="94"/>
      <c r="J230" s="94"/>
      <c r="K230" s="94"/>
    </row>
    <row r="231" spans="2:11">
      <c r="B231" s="93"/>
      <c r="C231" s="93"/>
      <c r="D231" s="112"/>
      <c r="E231" s="112"/>
      <c r="F231" s="112"/>
      <c r="G231" s="112"/>
      <c r="H231" s="112"/>
      <c r="I231" s="94"/>
      <c r="J231" s="94"/>
      <c r="K231" s="94"/>
    </row>
    <row r="232" spans="2:11">
      <c r="B232" s="93"/>
      <c r="C232" s="93"/>
      <c r="D232" s="112"/>
      <c r="E232" s="112"/>
      <c r="F232" s="112"/>
      <c r="G232" s="112"/>
      <c r="H232" s="112"/>
      <c r="I232" s="94"/>
      <c r="J232" s="94"/>
      <c r="K232" s="94"/>
    </row>
    <row r="233" spans="2:11">
      <c r="B233" s="93"/>
      <c r="C233" s="93"/>
      <c r="D233" s="112"/>
      <c r="E233" s="112"/>
      <c r="F233" s="112"/>
      <c r="G233" s="112"/>
      <c r="H233" s="112"/>
      <c r="I233" s="94"/>
      <c r="J233" s="94"/>
      <c r="K233" s="94"/>
    </row>
    <row r="234" spans="2:11">
      <c r="B234" s="93"/>
      <c r="C234" s="93"/>
      <c r="D234" s="112"/>
      <c r="E234" s="112"/>
      <c r="F234" s="112"/>
      <c r="G234" s="112"/>
      <c r="H234" s="112"/>
      <c r="I234" s="94"/>
      <c r="J234" s="94"/>
      <c r="K234" s="94"/>
    </row>
    <row r="235" spans="2:11">
      <c r="B235" s="93"/>
      <c r="C235" s="93"/>
      <c r="D235" s="112"/>
      <c r="E235" s="112"/>
      <c r="F235" s="112"/>
      <c r="G235" s="112"/>
      <c r="H235" s="112"/>
      <c r="I235" s="94"/>
      <c r="J235" s="94"/>
      <c r="K235" s="94"/>
    </row>
    <row r="236" spans="2:11">
      <c r="B236" s="93"/>
      <c r="C236" s="93"/>
      <c r="D236" s="112"/>
      <c r="E236" s="112"/>
      <c r="F236" s="112"/>
      <c r="G236" s="112"/>
      <c r="H236" s="112"/>
      <c r="I236" s="94"/>
      <c r="J236" s="94"/>
      <c r="K236" s="94"/>
    </row>
    <row r="237" spans="2:11">
      <c r="B237" s="93"/>
      <c r="C237" s="93"/>
      <c r="D237" s="112"/>
      <c r="E237" s="112"/>
      <c r="F237" s="112"/>
      <c r="G237" s="112"/>
      <c r="H237" s="112"/>
      <c r="I237" s="94"/>
      <c r="J237" s="94"/>
      <c r="K237" s="94"/>
    </row>
    <row r="238" spans="2:11">
      <c r="B238" s="93"/>
      <c r="C238" s="93"/>
      <c r="D238" s="112"/>
      <c r="E238" s="112"/>
      <c r="F238" s="112"/>
      <c r="G238" s="112"/>
      <c r="H238" s="112"/>
      <c r="I238" s="94"/>
      <c r="J238" s="94"/>
      <c r="K238" s="94"/>
    </row>
    <row r="239" spans="2:11">
      <c r="B239" s="93"/>
      <c r="C239" s="93"/>
      <c r="D239" s="112"/>
      <c r="E239" s="112"/>
      <c r="F239" s="112"/>
      <c r="G239" s="112"/>
      <c r="H239" s="112"/>
      <c r="I239" s="94"/>
      <c r="J239" s="94"/>
      <c r="K239" s="94"/>
    </row>
    <row r="240" spans="2:11">
      <c r="B240" s="93"/>
      <c r="C240" s="93"/>
      <c r="D240" s="112"/>
      <c r="E240" s="112"/>
      <c r="F240" s="112"/>
      <c r="G240" s="112"/>
      <c r="H240" s="112"/>
      <c r="I240" s="94"/>
      <c r="J240" s="94"/>
      <c r="K240" s="94"/>
    </row>
    <row r="241" spans="2:11">
      <c r="B241" s="93"/>
      <c r="C241" s="93"/>
      <c r="D241" s="112"/>
      <c r="E241" s="112"/>
      <c r="F241" s="112"/>
      <c r="G241" s="112"/>
      <c r="H241" s="112"/>
      <c r="I241" s="94"/>
      <c r="J241" s="94"/>
      <c r="K241" s="94"/>
    </row>
    <row r="242" spans="2:11">
      <c r="B242" s="93"/>
      <c r="C242" s="93"/>
      <c r="D242" s="112"/>
      <c r="E242" s="112"/>
      <c r="F242" s="112"/>
      <c r="G242" s="112"/>
      <c r="H242" s="112"/>
      <c r="I242" s="94"/>
      <c r="J242" s="94"/>
      <c r="K242" s="94"/>
    </row>
    <row r="243" spans="2:11">
      <c r="B243" s="93"/>
      <c r="C243" s="93"/>
      <c r="D243" s="112"/>
      <c r="E243" s="112"/>
      <c r="F243" s="112"/>
      <c r="G243" s="112"/>
      <c r="H243" s="112"/>
      <c r="I243" s="94"/>
      <c r="J243" s="94"/>
      <c r="K243" s="94"/>
    </row>
    <row r="244" spans="2:11">
      <c r="B244" s="93"/>
      <c r="C244" s="93"/>
      <c r="D244" s="112"/>
      <c r="E244" s="112"/>
      <c r="F244" s="112"/>
      <c r="G244" s="112"/>
      <c r="H244" s="112"/>
      <c r="I244" s="94"/>
      <c r="J244" s="94"/>
      <c r="K244" s="94"/>
    </row>
    <row r="245" spans="2:11">
      <c r="B245" s="93"/>
      <c r="C245" s="93"/>
      <c r="D245" s="112"/>
      <c r="E245" s="112"/>
      <c r="F245" s="112"/>
      <c r="G245" s="112"/>
      <c r="H245" s="112"/>
      <c r="I245" s="94"/>
      <c r="J245" s="94"/>
      <c r="K245" s="94"/>
    </row>
    <row r="246" spans="2:11">
      <c r="B246" s="93"/>
      <c r="C246" s="93"/>
      <c r="D246" s="112"/>
      <c r="E246" s="112"/>
      <c r="F246" s="112"/>
      <c r="G246" s="112"/>
      <c r="H246" s="112"/>
      <c r="I246" s="94"/>
      <c r="J246" s="94"/>
      <c r="K246" s="94"/>
    </row>
    <row r="247" spans="2:11">
      <c r="B247" s="93"/>
      <c r="C247" s="93"/>
      <c r="D247" s="112"/>
      <c r="E247" s="112"/>
      <c r="F247" s="112"/>
      <c r="G247" s="112"/>
      <c r="H247" s="112"/>
      <c r="I247" s="94"/>
      <c r="J247" s="94"/>
      <c r="K247" s="94"/>
    </row>
    <row r="248" spans="2:11">
      <c r="B248" s="93"/>
      <c r="C248" s="93"/>
      <c r="D248" s="112"/>
      <c r="E248" s="112"/>
      <c r="F248" s="112"/>
      <c r="G248" s="112"/>
      <c r="H248" s="112"/>
      <c r="I248" s="94"/>
      <c r="J248" s="94"/>
      <c r="K248" s="94"/>
    </row>
    <row r="249" spans="2:11">
      <c r="B249" s="93"/>
      <c r="C249" s="93"/>
      <c r="D249" s="112"/>
      <c r="E249" s="112"/>
      <c r="F249" s="112"/>
      <c r="G249" s="112"/>
      <c r="H249" s="112"/>
      <c r="I249" s="94"/>
      <c r="J249" s="94"/>
      <c r="K249" s="94"/>
    </row>
    <row r="250" spans="2:11">
      <c r="B250" s="93"/>
      <c r="C250" s="93"/>
      <c r="D250" s="112"/>
      <c r="E250" s="112"/>
      <c r="F250" s="112"/>
      <c r="G250" s="112"/>
      <c r="H250" s="112"/>
      <c r="I250" s="94"/>
      <c r="J250" s="94"/>
      <c r="K250" s="94"/>
    </row>
    <row r="251" spans="2:11">
      <c r="B251" s="93"/>
      <c r="C251" s="93"/>
      <c r="D251" s="112"/>
      <c r="E251" s="112"/>
      <c r="F251" s="112"/>
      <c r="G251" s="112"/>
      <c r="H251" s="112"/>
      <c r="I251" s="94"/>
      <c r="J251" s="94"/>
      <c r="K251" s="94"/>
    </row>
    <row r="252" spans="2:11">
      <c r="B252" s="93"/>
      <c r="C252" s="93"/>
      <c r="D252" s="112"/>
      <c r="E252" s="112"/>
      <c r="F252" s="112"/>
      <c r="G252" s="112"/>
      <c r="H252" s="112"/>
      <c r="I252" s="94"/>
      <c r="J252" s="94"/>
      <c r="K252" s="94"/>
    </row>
    <row r="253" spans="2:11">
      <c r="B253" s="93"/>
      <c r="C253" s="93"/>
      <c r="D253" s="112"/>
      <c r="E253" s="112"/>
      <c r="F253" s="112"/>
      <c r="G253" s="112"/>
      <c r="H253" s="112"/>
      <c r="I253" s="94"/>
      <c r="J253" s="94"/>
      <c r="K253" s="94"/>
    </row>
    <row r="254" spans="2:11">
      <c r="B254" s="93"/>
      <c r="C254" s="93"/>
      <c r="D254" s="112"/>
      <c r="E254" s="112"/>
      <c r="F254" s="112"/>
      <c r="G254" s="112"/>
      <c r="H254" s="112"/>
      <c r="I254" s="94"/>
      <c r="J254" s="94"/>
      <c r="K254" s="94"/>
    </row>
    <row r="255" spans="2:11">
      <c r="B255" s="93"/>
      <c r="C255" s="93"/>
      <c r="D255" s="112"/>
      <c r="E255" s="112"/>
      <c r="F255" s="112"/>
      <c r="G255" s="112"/>
      <c r="H255" s="112"/>
      <c r="I255" s="94"/>
      <c r="J255" s="94"/>
      <c r="K255" s="94"/>
    </row>
    <row r="256" spans="2:11">
      <c r="B256" s="93"/>
      <c r="C256" s="93"/>
      <c r="D256" s="112"/>
      <c r="E256" s="112"/>
      <c r="F256" s="112"/>
      <c r="G256" s="112"/>
      <c r="H256" s="112"/>
      <c r="I256" s="94"/>
      <c r="J256" s="94"/>
      <c r="K256" s="94"/>
    </row>
    <row r="257" spans="2:11">
      <c r="B257" s="93"/>
      <c r="C257" s="93"/>
      <c r="D257" s="112"/>
      <c r="E257" s="112"/>
      <c r="F257" s="112"/>
      <c r="G257" s="112"/>
      <c r="H257" s="112"/>
      <c r="I257" s="94"/>
      <c r="J257" s="94"/>
      <c r="K257" s="94"/>
    </row>
    <row r="258" spans="2:11">
      <c r="B258" s="93"/>
      <c r="C258" s="93"/>
      <c r="D258" s="112"/>
      <c r="E258" s="112"/>
      <c r="F258" s="112"/>
      <c r="G258" s="112"/>
      <c r="H258" s="112"/>
      <c r="I258" s="94"/>
      <c r="J258" s="94"/>
      <c r="K258" s="94"/>
    </row>
    <row r="259" spans="2:11">
      <c r="B259" s="93"/>
      <c r="C259" s="93"/>
      <c r="D259" s="112"/>
      <c r="E259" s="112"/>
      <c r="F259" s="112"/>
      <c r="G259" s="112"/>
      <c r="H259" s="112"/>
      <c r="I259" s="94"/>
      <c r="J259" s="94"/>
      <c r="K259" s="94"/>
    </row>
    <row r="260" spans="2:11">
      <c r="B260" s="93"/>
      <c r="C260" s="93"/>
      <c r="D260" s="112"/>
      <c r="E260" s="112"/>
      <c r="F260" s="112"/>
      <c r="G260" s="112"/>
      <c r="H260" s="112"/>
      <c r="I260" s="94"/>
      <c r="J260" s="94"/>
      <c r="K260" s="94"/>
    </row>
    <row r="261" spans="2:11">
      <c r="B261" s="93"/>
      <c r="C261" s="93"/>
      <c r="D261" s="112"/>
      <c r="E261" s="112"/>
      <c r="F261" s="112"/>
      <c r="G261" s="112"/>
      <c r="H261" s="112"/>
      <c r="I261" s="94"/>
      <c r="J261" s="94"/>
      <c r="K261" s="94"/>
    </row>
    <row r="262" spans="2:11">
      <c r="B262" s="93"/>
      <c r="C262" s="93"/>
      <c r="D262" s="112"/>
      <c r="E262" s="112"/>
      <c r="F262" s="112"/>
      <c r="G262" s="112"/>
      <c r="H262" s="112"/>
      <c r="I262" s="94"/>
      <c r="J262" s="94"/>
      <c r="K262" s="94"/>
    </row>
    <row r="263" spans="2:11">
      <c r="B263" s="93"/>
      <c r="C263" s="93"/>
      <c r="D263" s="112"/>
      <c r="E263" s="112"/>
      <c r="F263" s="112"/>
      <c r="G263" s="112"/>
      <c r="H263" s="112"/>
      <c r="I263" s="94"/>
      <c r="J263" s="94"/>
      <c r="K263" s="94"/>
    </row>
    <row r="264" spans="2:11">
      <c r="B264" s="93"/>
      <c r="C264" s="93"/>
      <c r="D264" s="112"/>
      <c r="E264" s="112"/>
      <c r="F264" s="112"/>
      <c r="G264" s="112"/>
      <c r="H264" s="112"/>
      <c r="I264" s="94"/>
      <c r="J264" s="94"/>
      <c r="K264" s="94"/>
    </row>
    <row r="265" spans="2:11">
      <c r="B265" s="93"/>
      <c r="C265" s="93"/>
      <c r="D265" s="112"/>
      <c r="E265" s="112"/>
      <c r="F265" s="112"/>
      <c r="G265" s="112"/>
      <c r="H265" s="112"/>
      <c r="I265" s="94"/>
      <c r="J265" s="94"/>
      <c r="K265" s="94"/>
    </row>
    <row r="266" spans="2:11">
      <c r="B266" s="93"/>
      <c r="C266" s="93"/>
      <c r="D266" s="112"/>
      <c r="E266" s="112"/>
      <c r="F266" s="112"/>
      <c r="G266" s="112"/>
      <c r="H266" s="112"/>
      <c r="I266" s="94"/>
      <c r="J266" s="94"/>
      <c r="K266" s="94"/>
    </row>
    <row r="267" spans="2:11">
      <c r="B267" s="93"/>
      <c r="C267" s="93"/>
      <c r="D267" s="112"/>
      <c r="E267" s="112"/>
      <c r="F267" s="112"/>
      <c r="G267" s="112"/>
      <c r="H267" s="112"/>
      <c r="I267" s="94"/>
      <c r="J267" s="94"/>
      <c r="K267" s="94"/>
    </row>
    <row r="268" spans="2:11">
      <c r="B268" s="93"/>
      <c r="C268" s="93"/>
      <c r="D268" s="112"/>
      <c r="E268" s="112"/>
      <c r="F268" s="112"/>
      <c r="G268" s="112"/>
      <c r="H268" s="112"/>
      <c r="I268" s="94"/>
      <c r="J268" s="94"/>
      <c r="K268" s="94"/>
    </row>
    <row r="269" spans="2:11">
      <c r="B269" s="93"/>
      <c r="C269" s="93"/>
      <c r="D269" s="112"/>
      <c r="E269" s="112"/>
      <c r="F269" s="112"/>
      <c r="G269" s="112"/>
      <c r="H269" s="112"/>
      <c r="I269" s="94"/>
      <c r="J269" s="94"/>
      <c r="K269" s="94"/>
    </row>
    <row r="270" spans="2:11">
      <c r="B270" s="93"/>
      <c r="C270" s="93"/>
      <c r="D270" s="112"/>
      <c r="E270" s="112"/>
      <c r="F270" s="112"/>
      <c r="G270" s="112"/>
      <c r="H270" s="112"/>
      <c r="I270" s="94"/>
      <c r="J270" s="94"/>
      <c r="K270" s="94"/>
    </row>
    <row r="271" spans="2:11">
      <c r="B271" s="93"/>
      <c r="C271" s="93"/>
      <c r="D271" s="112"/>
      <c r="E271" s="112"/>
      <c r="F271" s="112"/>
      <c r="G271" s="112"/>
      <c r="H271" s="112"/>
      <c r="I271" s="94"/>
      <c r="J271" s="94"/>
      <c r="K271" s="94"/>
    </row>
    <row r="272" spans="2:11">
      <c r="B272" s="93"/>
      <c r="C272" s="93"/>
      <c r="D272" s="112"/>
      <c r="E272" s="112"/>
      <c r="F272" s="112"/>
      <c r="G272" s="112"/>
      <c r="H272" s="112"/>
      <c r="I272" s="94"/>
      <c r="J272" s="94"/>
      <c r="K272" s="94"/>
    </row>
    <row r="273" spans="2:11">
      <c r="B273" s="93"/>
      <c r="C273" s="93"/>
      <c r="D273" s="112"/>
      <c r="E273" s="112"/>
      <c r="F273" s="112"/>
      <c r="G273" s="112"/>
      <c r="H273" s="112"/>
      <c r="I273" s="94"/>
      <c r="J273" s="94"/>
      <c r="K273" s="94"/>
    </row>
    <row r="274" spans="2:11">
      <c r="B274" s="93"/>
      <c r="C274" s="93"/>
      <c r="D274" s="112"/>
      <c r="E274" s="112"/>
      <c r="F274" s="112"/>
      <c r="G274" s="112"/>
      <c r="H274" s="112"/>
      <c r="I274" s="94"/>
      <c r="J274" s="94"/>
      <c r="K274" s="94"/>
    </row>
    <row r="275" spans="2:11">
      <c r="B275" s="93"/>
      <c r="C275" s="93"/>
      <c r="D275" s="112"/>
      <c r="E275" s="112"/>
      <c r="F275" s="112"/>
      <c r="G275" s="112"/>
      <c r="H275" s="112"/>
      <c r="I275" s="94"/>
      <c r="J275" s="94"/>
      <c r="K275" s="94"/>
    </row>
    <row r="276" spans="2:11">
      <c r="B276" s="93"/>
      <c r="C276" s="93"/>
      <c r="D276" s="112"/>
      <c r="E276" s="112"/>
      <c r="F276" s="112"/>
      <c r="G276" s="112"/>
      <c r="H276" s="112"/>
      <c r="I276" s="94"/>
      <c r="J276" s="94"/>
      <c r="K276" s="94"/>
    </row>
    <row r="277" spans="2:11">
      <c r="B277" s="93"/>
      <c r="C277" s="93"/>
      <c r="D277" s="112"/>
      <c r="E277" s="112"/>
      <c r="F277" s="112"/>
      <c r="G277" s="112"/>
      <c r="H277" s="112"/>
      <c r="I277" s="94"/>
      <c r="J277" s="94"/>
      <c r="K277" s="94"/>
    </row>
    <row r="278" spans="2:11">
      <c r="B278" s="93"/>
      <c r="C278" s="93"/>
      <c r="D278" s="112"/>
      <c r="E278" s="112"/>
      <c r="F278" s="112"/>
      <c r="G278" s="112"/>
      <c r="H278" s="112"/>
      <c r="I278" s="94"/>
      <c r="J278" s="94"/>
      <c r="K278" s="94"/>
    </row>
    <row r="279" spans="2:11">
      <c r="B279" s="93"/>
      <c r="C279" s="93"/>
      <c r="D279" s="112"/>
      <c r="E279" s="112"/>
      <c r="F279" s="112"/>
      <c r="G279" s="112"/>
      <c r="H279" s="112"/>
      <c r="I279" s="94"/>
      <c r="J279" s="94"/>
      <c r="K279" s="94"/>
    </row>
    <row r="280" spans="2:11">
      <c r="B280" s="93"/>
      <c r="C280" s="93"/>
      <c r="D280" s="112"/>
      <c r="E280" s="112"/>
      <c r="F280" s="112"/>
      <c r="G280" s="112"/>
      <c r="H280" s="112"/>
      <c r="I280" s="94"/>
      <c r="J280" s="94"/>
      <c r="K280" s="94"/>
    </row>
    <row r="281" spans="2:11">
      <c r="B281" s="93"/>
      <c r="C281" s="93"/>
      <c r="D281" s="112"/>
      <c r="E281" s="112"/>
      <c r="F281" s="112"/>
      <c r="G281" s="112"/>
      <c r="H281" s="112"/>
      <c r="I281" s="94"/>
      <c r="J281" s="94"/>
      <c r="K281" s="94"/>
    </row>
    <row r="282" spans="2:11">
      <c r="B282" s="93"/>
      <c r="C282" s="93"/>
      <c r="D282" s="112"/>
      <c r="E282" s="112"/>
      <c r="F282" s="112"/>
      <c r="G282" s="112"/>
      <c r="H282" s="112"/>
      <c r="I282" s="94"/>
      <c r="J282" s="94"/>
      <c r="K282" s="94"/>
    </row>
    <row r="283" spans="2:11">
      <c r="B283" s="93"/>
      <c r="C283" s="93"/>
      <c r="D283" s="112"/>
      <c r="E283" s="112"/>
      <c r="F283" s="112"/>
      <c r="G283" s="112"/>
      <c r="H283" s="112"/>
      <c r="I283" s="94"/>
      <c r="J283" s="94"/>
      <c r="K283" s="94"/>
    </row>
    <row r="284" spans="2:11">
      <c r="B284" s="93"/>
      <c r="C284" s="93"/>
      <c r="D284" s="112"/>
      <c r="E284" s="112"/>
      <c r="F284" s="112"/>
      <c r="G284" s="112"/>
      <c r="H284" s="112"/>
      <c r="I284" s="94"/>
      <c r="J284" s="94"/>
      <c r="K284" s="94"/>
    </row>
    <row r="285" spans="2:11">
      <c r="B285" s="93"/>
      <c r="C285" s="93"/>
      <c r="D285" s="112"/>
      <c r="E285" s="112"/>
      <c r="F285" s="112"/>
      <c r="G285" s="112"/>
      <c r="H285" s="112"/>
      <c r="I285" s="94"/>
      <c r="J285" s="94"/>
      <c r="K285" s="94"/>
    </row>
    <row r="286" spans="2:11">
      <c r="B286" s="93"/>
      <c r="C286" s="93"/>
      <c r="D286" s="112"/>
      <c r="E286" s="112"/>
      <c r="F286" s="112"/>
      <c r="G286" s="112"/>
      <c r="H286" s="112"/>
      <c r="I286" s="94"/>
      <c r="J286" s="94"/>
      <c r="K286" s="94"/>
    </row>
    <row r="287" spans="2:11">
      <c r="B287" s="93"/>
      <c r="C287" s="93"/>
      <c r="D287" s="112"/>
      <c r="E287" s="112"/>
      <c r="F287" s="112"/>
      <c r="G287" s="112"/>
      <c r="H287" s="112"/>
      <c r="I287" s="94"/>
      <c r="J287" s="94"/>
      <c r="K287" s="94"/>
    </row>
    <row r="288" spans="2:11">
      <c r="B288" s="93"/>
      <c r="C288" s="93"/>
      <c r="D288" s="112"/>
      <c r="E288" s="112"/>
      <c r="F288" s="112"/>
      <c r="G288" s="112"/>
      <c r="H288" s="112"/>
      <c r="I288" s="94"/>
      <c r="J288" s="94"/>
      <c r="K288" s="94"/>
    </row>
    <row r="289" spans="2:11">
      <c r="B289" s="93"/>
      <c r="C289" s="93"/>
      <c r="D289" s="112"/>
      <c r="E289" s="112"/>
      <c r="F289" s="112"/>
      <c r="G289" s="112"/>
      <c r="H289" s="112"/>
      <c r="I289" s="94"/>
      <c r="J289" s="94"/>
      <c r="K289" s="94"/>
    </row>
    <row r="290" spans="2:11">
      <c r="B290" s="93"/>
      <c r="C290" s="93"/>
      <c r="D290" s="112"/>
      <c r="E290" s="112"/>
      <c r="F290" s="112"/>
      <c r="G290" s="112"/>
      <c r="H290" s="112"/>
      <c r="I290" s="94"/>
      <c r="J290" s="94"/>
      <c r="K290" s="94"/>
    </row>
    <row r="291" spans="2:11">
      <c r="B291" s="93"/>
      <c r="C291" s="93"/>
      <c r="D291" s="112"/>
      <c r="E291" s="112"/>
      <c r="F291" s="112"/>
      <c r="G291" s="112"/>
      <c r="H291" s="112"/>
      <c r="I291" s="94"/>
      <c r="J291" s="94"/>
      <c r="K291" s="94"/>
    </row>
    <row r="292" spans="2:11">
      <c r="B292" s="93"/>
      <c r="C292" s="93"/>
      <c r="D292" s="112"/>
      <c r="E292" s="112"/>
      <c r="F292" s="112"/>
      <c r="G292" s="112"/>
      <c r="H292" s="112"/>
      <c r="I292" s="94"/>
      <c r="J292" s="94"/>
      <c r="K292" s="94"/>
    </row>
    <row r="293" spans="2:11">
      <c r="B293" s="93"/>
      <c r="C293" s="93"/>
      <c r="D293" s="112"/>
      <c r="E293" s="112"/>
      <c r="F293" s="112"/>
      <c r="G293" s="112"/>
      <c r="H293" s="112"/>
      <c r="I293" s="94"/>
      <c r="J293" s="94"/>
      <c r="K293" s="94"/>
    </row>
    <row r="294" spans="2:11">
      <c r="B294" s="93"/>
      <c r="C294" s="93"/>
      <c r="D294" s="112"/>
      <c r="E294" s="112"/>
      <c r="F294" s="112"/>
      <c r="G294" s="112"/>
      <c r="H294" s="112"/>
      <c r="I294" s="94"/>
      <c r="J294" s="94"/>
      <c r="K294" s="94"/>
    </row>
    <row r="295" spans="2:11">
      <c r="B295" s="93"/>
      <c r="C295" s="93"/>
      <c r="D295" s="112"/>
      <c r="E295" s="112"/>
      <c r="F295" s="112"/>
      <c r="G295" s="112"/>
      <c r="H295" s="112"/>
      <c r="I295" s="94"/>
      <c r="J295" s="94"/>
      <c r="K295" s="94"/>
    </row>
    <row r="296" spans="2:11">
      <c r="B296" s="93"/>
      <c r="C296" s="93"/>
      <c r="D296" s="112"/>
      <c r="E296" s="112"/>
      <c r="F296" s="112"/>
      <c r="G296" s="112"/>
      <c r="H296" s="112"/>
      <c r="I296" s="94"/>
      <c r="J296" s="94"/>
      <c r="K296" s="94"/>
    </row>
    <row r="297" spans="2:11">
      <c r="B297" s="93"/>
      <c r="C297" s="93"/>
      <c r="D297" s="112"/>
      <c r="E297" s="112"/>
      <c r="F297" s="112"/>
      <c r="G297" s="112"/>
      <c r="H297" s="112"/>
      <c r="I297" s="94"/>
      <c r="J297" s="94"/>
      <c r="K297" s="94"/>
    </row>
    <row r="298" spans="2:11">
      <c r="B298" s="93"/>
      <c r="C298" s="93"/>
      <c r="D298" s="112"/>
      <c r="E298" s="112"/>
      <c r="F298" s="112"/>
      <c r="G298" s="112"/>
      <c r="H298" s="112"/>
      <c r="I298" s="94"/>
      <c r="J298" s="94"/>
      <c r="K298" s="94"/>
    </row>
    <row r="299" spans="2:11">
      <c r="B299" s="93"/>
      <c r="C299" s="93"/>
      <c r="D299" s="112"/>
      <c r="E299" s="112"/>
      <c r="F299" s="112"/>
      <c r="G299" s="112"/>
      <c r="H299" s="112"/>
      <c r="I299" s="94"/>
      <c r="J299" s="94"/>
      <c r="K299" s="94"/>
    </row>
    <row r="300" spans="2:11">
      <c r="B300" s="93"/>
      <c r="C300" s="93"/>
      <c r="D300" s="112"/>
      <c r="E300" s="112"/>
      <c r="F300" s="112"/>
      <c r="G300" s="112"/>
      <c r="H300" s="112"/>
      <c r="I300" s="94"/>
      <c r="J300" s="94"/>
      <c r="K300" s="94"/>
    </row>
    <row r="301" spans="2:11">
      <c r="B301" s="93"/>
      <c r="C301" s="93"/>
      <c r="D301" s="112"/>
      <c r="E301" s="112"/>
      <c r="F301" s="112"/>
      <c r="G301" s="112"/>
      <c r="H301" s="112"/>
      <c r="I301" s="94"/>
      <c r="J301" s="94"/>
      <c r="K301" s="94"/>
    </row>
    <row r="302" spans="2:11">
      <c r="B302" s="93"/>
      <c r="C302" s="93"/>
      <c r="D302" s="112"/>
      <c r="E302" s="112"/>
      <c r="F302" s="112"/>
      <c r="G302" s="112"/>
      <c r="H302" s="112"/>
      <c r="I302" s="94"/>
      <c r="J302" s="94"/>
      <c r="K302" s="94"/>
    </row>
    <row r="303" spans="2:11">
      <c r="B303" s="93"/>
      <c r="C303" s="93"/>
      <c r="D303" s="112"/>
      <c r="E303" s="112"/>
      <c r="F303" s="112"/>
      <c r="G303" s="112"/>
      <c r="H303" s="112"/>
      <c r="I303" s="94"/>
      <c r="J303" s="94"/>
      <c r="K303" s="94"/>
    </row>
    <row r="304" spans="2:11">
      <c r="B304" s="93"/>
      <c r="C304" s="93"/>
      <c r="D304" s="112"/>
      <c r="E304" s="112"/>
      <c r="F304" s="112"/>
      <c r="G304" s="112"/>
      <c r="H304" s="112"/>
      <c r="I304" s="94"/>
      <c r="J304" s="94"/>
      <c r="K304" s="94"/>
    </row>
    <row r="305" spans="2:11">
      <c r="B305" s="93"/>
      <c r="C305" s="93"/>
      <c r="D305" s="112"/>
      <c r="E305" s="112"/>
      <c r="F305" s="112"/>
      <c r="G305" s="112"/>
      <c r="H305" s="112"/>
      <c r="I305" s="94"/>
      <c r="J305" s="94"/>
      <c r="K305" s="94"/>
    </row>
    <row r="306" spans="2:11">
      <c r="B306" s="93"/>
      <c r="C306" s="93"/>
      <c r="D306" s="112"/>
      <c r="E306" s="112"/>
      <c r="F306" s="112"/>
      <c r="G306" s="112"/>
      <c r="H306" s="112"/>
      <c r="I306" s="94"/>
      <c r="J306" s="94"/>
      <c r="K306" s="94"/>
    </row>
    <row r="307" spans="2:11">
      <c r="B307" s="93"/>
      <c r="C307" s="93"/>
      <c r="D307" s="112"/>
      <c r="E307" s="112"/>
      <c r="F307" s="112"/>
      <c r="G307" s="112"/>
      <c r="H307" s="112"/>
      <c r="I307" s="94"/>
      <c r="J307" s="94"/>
      <c r="K307" s="94"/>
    </row>
    <row r="308" spans="2:11">
      <c r="B308" s="93"/>
      <c r="C308" s="93"/>
      <c r="D308" s="112"/>
      <c r="E308" s="112"/>
      <c r="F308" s="112"/>
      <c r="G308" s="112"/>
      <c r="H308" s="112"/>
      <c r="I308" s="94"/>
      <c r="J308" s="94"/>
      <c r="K308" s="94"/>
    </row>
    <row r="309" spans="2:11">
      <c r="B309" s="93"/>
      <c r="C309" s="93"/>
      <c r="D309" s="112"/>
      <c r="E309" s="112"/>
      <c r="F309" s="112"/>
      <c r="G309" s="112"/>
      <c r="H309" s="112"/>
      <c r="I309" s="94"/>
      <c r="J309" s="94"/>
      <c r="K309" s="94"/>
    </row>
    <row r="310" spans="2:11">
      <c r="B310" s="93"/>
      <c r="C310" s="93"/>
      <c r="D310" s="112"/>
      <c r="E310" s="112"/>
      <c r="F310" s="112"/>
      <c r="G310" s="112"/>
      <c r="H310" s="112"/>
      <c r="I310" s="94"/>
      <c r="J310" s="94"/>
      <c r="K310" s="94"/>
    </row>
    <row r="311" spans="2:11">
      <c r="B311" s="93"/>
      <c r="C311" s="93"/>
      <c r="D311" s="112"/>
      <c r="E311" s="112"/>
      <c r="F311" s="112"/>
      <c r="G311" s="112"/>
      <c r="H311" s="112"/>
      <c r="I311" s="94"/>
      <c r="J311" s="94"/>
      <c r="K311" s="94"/>
    </row>
    <row r="312" spans="2:11">
      <c r="B312" s="93"/>
      <c r="C312" s="93"/>
      <c r="D312" s="112"/>
      <c r="E312" s="112"/>
      <c r="F312" s="112"/>
      <c r="G312" s="112"/>
      <c r="H312" s="112"/>
      <c r="I312" s="94"/>
      <c r="J312" s="94"/>
      <c r="K312" s="94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K611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31.28515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10.85546875" style="1" customWidth="1"/>
    <col min="12" max="16384" width="9.140625" style="1"/>
  </cols>
  <sheetData>
    <row r="1" spans="2:11">
      <c r="B1" s="46" t="s">
        <v>144</v>
      </c>
      <c r="C1" s="46" t="s" vm="1">
        <v>225</v>
      </c>
    </row>
    <row r="2" spans="2:11">
      <c r="B2" s="46" t="s">
        <v>143</v>
      </c>
      <c r="C2" s="46" t="s">
        <v>226</v>
      </c>
    </row>
    <row r="3" spans="2:11">
      <c r="B3" s="46" t="s">
        <v>145</v>
      </c>
      <c r="C3" s="46" t="s">
        <v>227</v>
      </c>
    </row>
    <row r="4" spans="2:11">
      <c r="B4" s="46" t="s">
        <v>146</v>
      </c>
      <c r="C4" s="46">
        <v>414</v>
      </c>
    </row>
    <row r="6" spans="2:11" ht="26.25" customHeight="1">
      <c r="B6" s="145" t="s">
        <v>177</v>
      </c>
      <c r="C6" s="146"/>
      <c r="D6" s="146"/>
      <c r="E6" s="146"/>
      <c r="F6" s="146"/>
      <c r="G6" s="146"/>
      <c r="H6" s="146"/>
      <c r="I6" s="146"/>
      <c r="J6" s="146"/>
      <c r="K6" s="147"/>
    </row>
    <row r="7" spans="2:11" s="3" customFormat="1" ht="63">
      <c r="B7" s="47" t="s">
        <v>114</v>
      </c>
      <c r="C7" s="49" t="s">
        <v>44</v>
      </c>
      <c r="D7" s="49" t="s">
        <v>14</v>
      </c>
      <c r="E7" s="49" t="s">
        <v>15</v>
      </c>
      <c r="F7" s="49" t="s">
        <v>57</v>
      </c>
      <c r="G7" s="49" t="s">
        <v>101</v>
      </c>
      <c r="H7" s="49" t="s">
        <v>54</v>
      </c>
      <c r="I7" s="49" t="s">
        <v>109</v>
      </c>
      <c r="J7" s="49" t="s">
        <v>147</v>
      </c>
      <c r="K7" s="51" t="s">
        <v>148</v>
      </c>
    </row>
    <row r="8" spans="2:11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205</v>
      </c>
      <c r="J8" s="31" t="s">
        <v>19</v>
      </c>
      <c r="K8" s="16" t="s">
        <v>19</v>
      </c>
    </row>
    <row r="9" spans="2:11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1" s="4" customFormat="1" ht="18" customHeight="1">
      <c r="B10" s="104" t="s">
        <v>2687</v>
      </c>
      <c r="C10" s="87"/>
      <c r="D10" s="87"/>
      <c r="E10" s="87"/>
      <c r="F10" s="87"/>
      <c r="G10" s="87"/>
      <c r="H10" s="87"/>
      <c r="I10" s="105">
        <f>I11</f>
        <v>-77.477348387999996</v>
      </c>
      <c r="J10" s="106">
        <f>IFERROR(I10/#REF!,0)</f>
        <v>0</v>
      </c>
      <c r="K10" s="106">
        <f>I10/'סכום נכסי הקרן'!$C$42</f>
        <v>-3.933397578647856E-5</v>
      </c>
    </row>
    <row r="11" spans="2:11" s="4" customFormat="1" ht="18" customHeight="1">
      <c r="B11" s="132" t="s">
        <v>195</v>
      </c>
      <c r="C11" s="87"/>
      <c r="D11" s="87"/>
      <c r="E11" s="87"/>
      <c r="F11" s="87"/>
      <c r="G11" s="87"/>
      <c r="H11" s="87"/>
      <c r="I11" s="105">
        <f>SUM(I12:I13)</f>
        <v>-77.477348387999996</v>
      </c>
      <c r="J11" s="106">
        <f>IFERROR(I11/#REF!,0)</f>
        <v>0</v>
      </c>
      <c r="K11" s="106">
        <f>I11/'סכום נכסי הקרן'!$C$42</f>
        <v>-3.933397578647856E-5</v>
      </c>
    </row>
    <row r="12" spans="2:11" ht="21" customHeight="1">
      <c r="B12" s="133" t="s">
        <v>480</v>
      </c>
      <c r="C12" s="133" t="s">
        <v>481</v>
      </c>
      <c r="D12" s="133" t="s">
        <v>483</v>
      </c>
      <c r="E12" s="133"/>
      <c r="F12" s="134">
        <v>0</v>
      </c>
      <c r="G12" s="133" t="s">
        <v>131</v>
      </c>
      <c r="H12" s="134">
        <v>0</v>
      </c>
      <c r="I12" s="90">
        <v>-53.342677702000003</v>
      </c>
      <c r="J12" s="106">
        <f>IFERROR(I12/#REF!,0)</f>
        <v>0</v>
      </c>
      <c r="K12" s="106">
        <f>I12/'סכום נכסי הקרן'!$C$42</f>
        <v>-2.7081200334953284E-5</v>
      </c>
    </row>
    <row r="13" spans="2:11">
      <c r="B13" s="133" t="s">
        <v>1001</v>
      </c>
      <c r="C13" s="87" t="s">
        <v>1002</v>
      </c>
      <c r="D13" s="133" t="s">
        <v>483</v>
      </c>
      <c r="E13" s="133"/>
      <c r="F13" s="134">
        <v>0</v>
      </c>
      <c r="G13" s="133" t="s">
        <v>131</v>
      </c>
      <c r="H13" s="134">
        <v>0</v>
      </c>
      <c r="I13" s="90">
        <v>-24.134670685999996</v>
      </c>
      <c r="J13" s="106">
        <f>IFERROR(I13/#REF!,0)</f>
        <v>0</v>
      </c>
      <c r="K13" s="106">
        <f>I13/'סכום נכסי הקרן'!$C$42</f>
        <v>-1.2252775451525275E-5</v>
      </c>
    </row>
    <row r="14" spans="2:11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1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93"/>
      <c r="C108" s="94"/>
      <c r="D108" s="112"/>
      <c r="E108" s="112"/>
      <c r="F108" s="112"/>
      <c r="G108" s="112"/>
      <c r="H108" s="112"/>
      <c r="I108" s="94"/>
      <c r="J108" s="94"/>
      <c r="K108" s="94"/>
    </row>
    <row r="109" spans="2:11">
      <c r="B109" s="93"/>
      <c r="C109" s="94"/>
      <c r="D109" s="112"/>
      <c r="E109" s="112"/>
      <c r="F109" s="112"/>
      <c r="G109" s="112"/>
      <c r="H109" s="112"/>
      <c r="I109" s="94"/>
      <c r="J109" s="94"/>
      <c r="K109" s="94"/>
    </row>
    <row r="110" spans="2:11">
      <c r="B110" s="93"/>
      <c r="C110" s="94"/>
      <c r="D110" s="112"/>
      <c r="E110" s="112"/>
      <c r="F110" s="112"/>
      <c r="G110" s="112"/>
      <c r="H110" s="112"/>
      <c r="I110" s="94"/>
      <c r="J110" s="94"/>
      <c r="K110" s="94"/>
    </row>
    <row r="111" spans="2:11">
      <c r="B111" s="93"/>
      <c r="C111" s="94"/>
      <c r="D111" s="112"/>
      <c r="E111" s="112"/>
      <c r="F111" s="112"/>
      <c r="G111" s="112"/>
      <c r="H111" s="112"/>
      <c r="I111" s="94"/>
      <c r="J111" s="94"/>
      <c r="K111" s="94"/>
    </row>
    <row r="112" spans="2:11">
      <c r="B112" s="93"/>
      <c r="C112" s="94"/>
      <c r="D112" s="112"/>
      <c r="E112" s="112"/>
      <c r="F112" s="112"/>
      <c r="G112" s="112"/>
      <c r="H112" s="112"/>
      <c r="I112" s="94"/>
      <c r="J112" s="94"/>
      <c r="K112" s="94"/>
    </row>
    <row r="113" spans="2:11">
      <c r="B113" s="93"/>
      <c r="C113" s="94"/>
      <c r="D113" s="112"/>
      <c r="E113" s="112"/>
      <c r="F113" s="112"/>
      <c r="G113" s="112"/>
      <c r="H113" s="112"/>
      <c r="I113" s="94"/>
      <c r="J113" s="94"/>
      <c r="K113" s="94"/>
    </row>
    <row r="114" spans="2:11">
      <c r="B114" s="93"/>
      <c r="C114" s="94"/>
      <c r="D114" s="112"/>
      <c r="E114" s="112"/>
      <c r="F114" s="112"/>
      <c r="G114" s="112"/>
      <c r="H114" s="112"/>
      <c r="I114" s="94"/>
      <c r="J114" s="94"/>
      <c r="K114" s="94"/>
    </row>
    <row r="115" spans="2:11">
      <c r="B115" s="93"/>
      <c r="C115" s="94"/>
      <c r="D115" s="112"/>
      <c r="E115" s="112"/>
      <c r="F115" s="112"/>
      <c r="G115" s="112"/>
      <c r="H115" s="112"/>
      <c r="I115" s="94"/>
      <c r="J115" s="94"/>
      <c r="K115" s="94"/>
    </row>
    <row r="116" spans="2:11">
      <c r="B116" s="93"/>
      <c r="C116" s="94"/>
      <c r="D116" s="112"/>
      <c r="E116" s="112"/>
      <c r="F116" s="112"/>
      <c r="G116" s="112"/>
      <c r="H116" s="112"/>
      <c r="I116" s="94"/>
      <c r="J116" s="94"/>
      <c r="K116" s="94"/>
    </row>
    <row r="117" spans="2:11">
      <c r="B117" s="93"/>
      <c r="C117" s="94"/>
      <c r="D117" s="112"/>
      <c r="E117" s="112"/>
      <c r="F117" s="112"/>
      <c r="G117" s="112"/>
      <c r="H117" s="112"/>
      <c r="I117" s="94"/>
      <c r="J117" s="94"/>
      <c r="K117" s="94"/>
    </row>
    <row r="118" spans="2:11">
      <c r="B118" s="93"/>
      <c r="C118" s="94"/>
      <c r="D118" s="112"/>
      <c r="E118" s="112"/>
      <c r="F118" s="112"/>
      <c r="G118" s="112"/>
      <c r="H118" s="112"/>
      <c r="I118" s="94"/>
      <c r="J118" s="94"/>
      <c r="K118" s="94"/>
    </row>
    <row r="119" spans="2:11">
      <c r="B119" s="93"/>
      <c r="C119" s="94"/>
      <c r="D119" s="112"/>
      <c r="E119" s="112"/>
      <c r="F119" s="112"/>
      <c r="G119" s="112"/>
      <c r="H119" s="112"/>
      <c r="I119" s="94"/>
      <c r="J119" s="94"/>
      <c r="K119" s="94"/>
    </row>
    <row r="120" spans="2:11">
      <c r="B120" s="93"/>
      <c r="C120" s="94"/>
      <c r="D120" s="112"/>
      <c r="E120" s="112"/>
      <c r="F120" s="112"/>
      <c r="G120" s="112"/>
      <c r="H120" s="112"/>
      <c r="I120" s="94"/>
      <c r="J120" s="94"/>
      <c r="K120" s="94"/>
    </row>
    <row r="121" spans="2:11">
      <c r="B121" s="93"/>
      <c r="C121" s="94"/>
      <c r="D121" s="112"/>
      <c r="E121" s="112"/>
      <c r="F121" s="112"/>
      <c r="G121" s="112"/>
      <c r="H121" s="112"/>
      <c r="I121" s="94"/>
      <c r="J121" s="94"/>
      <c r="K121" s="94"/>
    </row>
    <row r="122" spans="2:11">
      <c r="B122" s="93"/>
      <c r="C122" s="94"/>
      <c r="D122" s="112"/>
      <c r="E122" s="112"/>
      <c r="F122" s="112"/>
      <c r="G122" s="112"/>
      <c r="H122" s="112"/>
      <c r="I122" s="94"/>
      <c r="J122" s="94"/>
      <c r="K122" s="94"/>
    </row>
    <row r="123" spans="2:11">
      <c r="B123" s="93"/>
      <c r="C123" s="94"/>
      <c r="D123" s="112"/>
      <c r="E123" s="112"/>
      <c r="F123" s="112"/>
      <c r="G123" s="112"/>
      <c r="H123" s="112"/>
      <c r="I123" s="94"/>
      <c r="J123" s="94"/>
      <c r="K123" s="94"/>
    </row>
    <row r="124" spans="2:11">
      <c r="B124" s="93"/>
      <c r="C124" s="94"/>
      <c r="D124" s="112"/>
      <c r="E124" s="112"/>
      <c r="F124" s="112"/>
      <c r="G124" s="112"/>
      <c r="H124" s="112"/>
      <c r="I124" s="94"/>
      <c r="J124" s="94"/>
      <c r="K124" s="94"/>
    </row>
    <row r="125" spans="2:11">
      <c r="B125" s="93"/>
      <c r="C125" s="94"/>
      <c r="D125" s="112"/>
      <c r="E125" s="112"/>
      <c r="F125" s="112"/>
      <c r="G125" s="112"/>
      <c r="H125" s="112"/>
      <c r="I125" s="94"/>
      <c r="J125" s="94"/>
      <c r="K125" s="94"/>
    </row>
    <row r="126" spans="2:11">
      <c r="B126" s="93"/>
      <c r="C126" s="94"/>
      <c r="D126" s="112"/>
      <c r="E126" s="112"/>
      <c r="F126" s="112"/>
      <c r="G126" s="112"/>
      <c r="H126" s="112"/>
      <c r="I126" s="94"/>
      <c r="J126" s="94"/>
      <c r="K126" s="94"/>
    </row>
    <row r="127" spans="2:11">
      <c r="B127" s="93"/>
      <c r="C127" s="94"/>
      <c r="D127" s="112"/>
      <c r="E127" s="112"/>
      <c r="F127" s="112"/>
      <c r="G127" s="112"/>
      <c r="H127" s="112"/>
      <c r="I127" s="94"/>
      <c r="J127" s="94"/>
      <c r="K127" s="94"/>
    </row>
    <row r="128" spans="2:11">
      <c r="B128" s="93"/>
      <c r="C128" s="94"/>
      <c r="D128" s="112"/>
      <c r="E128" s="112"/>
      <c r="F128" s="112"/>
      <c r="G128" s="112"/>
      <c r="H128" s="112"/>
      <c r="I128" s="94"/>
      <c r="J128" s="94"/>
      <c r="K128" s="94"/>
    </row>
    <row r="129" spans="2:11">
      <c r="B129" s="93"/>
      <c r="C129" s="94"/>
      <c r="D129" s="112"/>
      <c r="E129" s="112"/>
      <c r="F129" s="112"/>
      <c r="G129" s="112"/>
      <c r="H129" s="112"/>
      <c r="I129" s="94"/>
      <c r="J129" s="94"/>
      <c r="K129" s="94"/>
    </row>
    <row r="130" spans="2:11">
      <c r="B130" s="93"/>
      <c r="C130" s="94"/>
      <c r="D130" s="112"/>
      <c r="E130" s="112"/>
      <c r="F130" s="112"/>
      <c r="G130" s="112"/>
      <c r="H130" s="112"/>
      <c r="I130" s="94"/>
      <c r="J130" s="94"/>
      <c r="K130" s="94"/>
    </row>
    <row r="131" spans="2:11">
      <c r="B131" s="93"/>
      <c r="C131" s="94"/>
      <c r="D131" s="112"/>
      <c r="E131" s="112"/>
      <c r="F131" s="112"/>
      <c r="G131" s="112"/>
      <c r="H131" s="112"/>
      <c r="I131" s="94"/>
      <c r="J131" s="94"/>
      <c r="K131" s="94"/>
    </row>
    <row r="132" spans="2:11">
      <c r="B132" s="93"/>
      <c r="C132" s="94"/>
      <c r="D132" s="112"/>
      <c r="E132" s="112"/>
      <c r="F132" s="112"/>
      <c r="G132" s="112"/>
      <c r="H132" s="112"/>
      <c r="I132" s="94"/>
      <c r="J132" s="94"/>
      <c r="K132" s="94"/>
    </row>
    <row r="133" spans="2:11">
      <c r="B133" s="93"/>
      <c r="C133" s="94"/>
      <c r="D133" s="112"/>
      <c r="E133" s="112"/>
      <c r="F133" s="112"/>
      <c r="G133" s="112"/>
      <c r="H133" s="112"/>
      <c r="I133" s="94"/>
      <c r="J133" s="94"/>
      <c r="K133" s="94"/>
    </row>
    <row r="134" spans="2:11">
      <c r="B134" s="93"/>
      <c r="C134" s="94"/>
      <c r="D134" s="112"/>
      <c r="E134" s="112"/>
      <c r="F134" s="112"/>
      <c r="G134" s="112"/>
      <c r="H134" s="112"/>
      <c r="I134" s="94"/>
      <c r="J134" s="94"/>
      <c r="K134" s="94"/>
    </row>
    <row r="135" spans="2:11">
      <c r="B135" s="93"/>
      <c r="C135" s="94"/>
      <c r="D135" s="112"/>
      <c r="E135" s="112"/>
      <c r="F135" s="112"/>
      <c r="G135" s="112"/>
      <c r="H135" s="112"/>
      <c r="I135" s="94"/>
      <c r="J135" s="94"/>
      <c r="K135" s="94"/>
    </row>
    <row r="136" spans="2:11">
      <c r="B136" s="93"/>
      <c r="C136" s="94"/>
      <c r="D136" s="112"/>
      <c r="E136" s="112"/>
      <c r="F136" s="112"/>
      <c r="G136" s="112"/>
      <c r="H136" s="112"/>
      <c r="I136" s="94"/>
      <c r="J136" s="94"/>
      <c r="K136" s="94"/>
    </row>
    <row r="137" spans="2:11">
      <c r="B137" s="93"/>
      <c r="C137" s="94"/>
      <c r="D137" s="112"/>
      <c r="E137" s="112"/>
      <c r="F137" s="112"/>
      <c r="G137" s="112"/>
      <c r="H137" s="112"/>
      <c r="I137" s="94"/>
      <c r="J137" s="94"/>
      <c r="K137" s="94"/>
    </row>
    <row r="138" spans="2:11">
      <c r="B138" s="93"/>
      <c r="C138" s="94"/>
      <c r="D138" s="112"/>
      <c r="E138" s="112"/>
      <c r="F138" s="112"/>
      <c r="G138" s="112"/>
      <c r="H138" s="112"/>
      <c r="I138" s="94"/>
      <c r="J138" s="94"/>
      <c r="K138" s="94"/>
    </row>
    <row r="139" spans="2:11">
      <c r="B139" s="93"/>
      <c r="C139" s="94"/>
      <c r="D139" s="112"/>
      <c r="E139" s="112"/>
      <c r="F139" s="112"/>
      <c r="G139" s="112"/>
      <c r="H139" s="112"/>
      <c r="I139" s="94"/>
      <c r="J139" s="94"/>
      <c r="K139" s="94"/>
    </row>
    <row r="140" spans="2:11">
      <c r="B140" s="93"/>
      <c r="C140" s="94"/>
      <c r="D140" s="112"/>
      <c r="E140" s="112"/>
      <c r="F140" s="112"/>
      <c r="G140" s="112"/>
      <c r="H140" s="112"/>
      <c r="I140" s="94"/>
      <c r="J140" s="94"/>
      <c r="K140" s="94"/>
    </row>
    <row r="141" spans="2:11">
      <c r="B141" s="93"/>
      <c r="C141" s="94"/>
      <c r="D141" s="112"/>
      <c r="E141" s="112"/>
      <c r="F141" s="112"/>
      <c r="G141" s="112"/>
      <c r="H141" s="112"/>
      <c r="I141" s="94"/>
      <c r="J141" s="94"/>
      <c r="K141" s="94"/>
    </row>
    <row r="142" spans="2:11">
      <c r="B142" s="93"/>
      <c r="C142" s="94"/>
      <c r="D142" s="112"/>
      <c r="E142" s="112"/>
      <c r="F142" s="112"/>
      <c r="G142" s="112"/>
      <c r="H142" s="112"/>
      <c r="I142" s="94"/>
      <c r="J142" s="94"/>
      <c r="K142" s="94"/>
    </row>
    <row r="143" spans="2:11">
      <c r="B143" s="93"/>
      <c r="C143" s="94"/>
      <c r="D143" s="112"/>
      <c r="E143" s="112"/>
      <c r="F143" s="112"/>
      <c r="G143" s="112"/>
      <c r="H143" s="112"/>
      <c r="I143" s="94"/>
      <c r="J143" s="94"/>
      <c r="K143" s="94"/>
    </row>
    <row r="144" spans="2:11">
      <c r="B144" s="93"/>
      <c r="C144" s="94"/>
      <c r="D144" s="112"/>
      <c r="E144" s="112"/>
      <c r="F144" s="112"/>
      <c r="G144" s="112"/>
      <c r="H144" s="112"/>
      <c r="I144" s="94"/>
      <c r="J144" s="94"/>
      <c r="K144" s="94"/>
    </row>
    <row r="145" spans="2:11">
      <c r="B145" s="93"/>
      <c r="C145" s="94"/>
      <c r="D145" s="112"/>
      <c r="E145" s="112"/>
      <c r="F145" s="112"/>
      <c r="G145" s="112"/>
      <c r="H145" s="112"/>
      <c r="I145" s="94"/>
      <c r="J145" s="94"/>
      <c r="K145" s="94"/>
    </row>
    <row r="146" spans="2:11">
      <c r="B146" s="93"/>
      <c r="C146" s="94"/>
      <c r="D146" s="112"/>
      <c r="E146" s="112"/>
      <c r="F146" s="112"/>
      <c r="G146" s="112"/>
      <c r="H146" s="112"/>
      <c r="I146" s="94"/>
      <c r="J146" s="94"/>
      <c r="K146" s="94"/>
    </row>
    <row r="147" spans="2:11">
      <c r="B147" s="93"/>
      <c r="C147" s="94"/>
      <c r="D147" s="112"/>
      <c r="E147" s="112"/>
      <c r="F147" s="112"/>
      <c r="G147" s="112"/>
      <c r="H147" s="112"/>
      <c r="I147" s="94"/>
      <c r="J147" s="94"/>
      <c r="K147" s="94"/>
    </row>
    <row r="148" spans="2:11">
      <c r="B148" s="93"/>
      <c r="C148" s="94"/>
      <c r="D148" s="112"/>
      <c r="E148" s="112"/>
      <c r="F148" s="112"/>
      <c r="G148" s="112"/>
      <c r="H148" s="112"/>
      <c r="I148" s="94"/>
      <c r="J148" s="94"/>
      <c r="K148" s="94"/>
    </row>
    <row r="149" spans="2:11">
      <c r="B149" s="93"/>
      <c r="C149" s="94"/>
      <c r="D149" s="112"/>
      <c r="E149" s="112"/>
      <c r="F149" s="112"/>
      <c r="G149" s="112"/>
      <c r="H149" s="112"/>
      <c r="I149" s="94"/>
      <c r="J149" s="94"/>
      <c r="K149" s="94"/>
    </row>
    <row r="150" spans="2:11">
      <c r="B150" s="93"/>
      <c r="C150" s="94"/>
      <c r="D150" s="112"/>
      <c r="E150" s="112"/>
      <c r="F150" s="112"/>
      <c r="G150" s="112"/>
      <c r="H150" s="112"/>
      <c r="I150" s="94"/>
      <c r="J150" s="94"/>
      <c r="K150" s="94"/>
    </row>
    <row r="151" spans="2:11">
      <c r="B151" s="93"/>
      <c r="C151" s="94"/>
      <c r="D151" s="112"/>
      <c r="E151" s="112"/>
      <c r="F151" s="112"/>
      <c r="G151" s="112"/>
      <c r="H151" s="112"/>
      <c r="I151" s="94"/>
      <c r="J151" s="94"/>
      <c r="K151" s="94"/>
    </row>
    <row r="152" spans="2:11">
      <c r="B152" s="93"/>
      <c r="C152" s="94"/>
      <c r="D152" s="112"/>
      <c r="E152" s="112"/>
      <c r="F152" s="112"/>
      <c r="G152" s="112"/>
      <c r="H152" s="112"/>
      <c r="I152" s="94"/>
      <c r="J152" s="94"/>
      <c r="K152" s="94"/>
    </row>
    <row r="153" spans="2:11">
      <c r="B153" s="93"/>
      <c r="C153" s="94"/>
      <c r="D153" s="112"/>
      <c r="E153" s="112"/>
      <c r="F153" s="112"/>
      <c r="G153" s="112"/>
      <c r="H153" s="112"/>
      <c r="I153" s="94"/>
      <c r="J153" s="94"/>
      <c r="K153" s="94"/>
    </row>
    <row r="154" spans="2:11">
      <c r="B154" s="93"/>
      <c r="C154" s="94"/>
      <c r="D154" s="112"/>
      <c r="E154" s="112"/>
      <c r="F154" s="112"/>
      <c r="G154" s="112"/>
      <c r="H154" s="112"/>
      <c r="I154" s="94"/>
      <c r="J154" s="94"/>
      <c r="K154" s="94"/>
    </row>
    <row r="155" spans="2:11">
      <c r="B155" s="93"/>
      <c r="C155" s="94"/>
      <c r="D155" s="112"/>
      <c r="E155" s="112"/>
      <c r="F155" s="112"/>
      <c r="G155" s="112"/>
      <c r="H155" s="112"/>
      <c r="I155" s="94"/>
      <c r="J155" s="94"/>
      <c r="K155" s="94"/>
    </row>
    <row r="156" spans="2:11">
      <c r="B156" s="93"/>
      <c r="C156" s="94"/>
      <c r="D156" s="112"/>
      <c r="E156" s="112"/>
      <c r="F156" s="112"/>
      <c r="G156" s="112"/>
      <c r="H156" s="112"/>
      <c r="I156" s="94"/>
      <c r="J156" s="94"/>
      <c r="K156" s="94"/>
    </row>
    <row r="157" spans="2:11">
      <c r="B157" s="93"/>
      <c r="C157" s="94"/>
      <c r="D157" s="112"/>
      <c r="E157" s="112"/>
      <c r="F157" s="112"/>
      <c r="G157" s="112"/>
      <c r="H157" s="112"/>
      <c r="I157" s="94"/>
      <c r="J157" s="94"/>
      <c r="K157" s="94"/>
    </row>
    <row r="158" spans="2:11">
      <c r="B158" s="93"/>
      <c r="C158" s="94"/>
      <c r="D158" s="112"/>
      <c r="E158" s="112"/>
      <c r="F158" s="112"/>
      <c r="G158" s="112"/>
      <c r="H158" s="112"/>
      <c r="I158" s="94"/>
      <c r="J158" s="94"/>
      <c r="K158" s="94"/>
    </row>
    <row r="159" spans="2:11">
      <c r="B159" s="93"/>
      <c r="C159" s="94"/>
      <c r="D159" s="112"/>
      <c r="E159" s="112"/>
      <c r="F159" s="112"/>
      <c r="G159" s="112"/>
      <c r="H159" s="112"/>
      <c r="I159" s="94"/>
      <c r="J159" s="94"/>
      <c r="K159" s="94"/>
    </row>
    <row r="160" spans="2:11">
      <c r="B160" s="93"/>
      <c r="C160" s="94"/>
      <c r="D160" s="112"/>
      <c r="E160" s="112"/>
      <c r="F160" s="112"/>
      <c r="G160" s="112"/>
      <c r="H160" s="112"/>
      <c r="I160" s="94"/>
      <c r="J160" s="94"/>
      <c r="K160" s="94"/>
    </row>
    <row r="161" spans="2:11">
      <c r="B161" s="93"/>
      <c r="C161" s="94"/>
      <c r="D161" s="112"/>
      <c r="E161" s="112"/>
      <c r="F161" s="112"/>
      <c r="G161" s="112"/>
      <c r="H161" s="112"/>
      <c r="I161" s="94"/>
      <c r="J161" s="94"/>
      <c r="K161" s="94"/>
    </row>
    <row r="162" spans="2:11">
      <c r="B162" s="93"/>
      <c r="C162" s="94"/>
      <c r="D162" s="112"/>
      <c r="E162" s="112"/>
      <c r="F162" s="112"/>
      <c r="G162" s="112"/>
      <c r="H162" s="112"/>
      <c r="I162" s="94"/>
      <c r="J162" s="94"/>
      <c r="K162" s="94"/>
    </row>
    <row r="163" spans="2:11">
      <c r="B163" s="93"/>
      <c r="C163" s="94"/>
      <c r="D163" s="112"/>
      <c r="E163" s="112"/>
      <c r="F163" s="112"/>
      <c r="G163" s="112"/>
      <c r="H163" s="112"/>
      <c r="I163" s="94"/>
      <c r="J163" s="94"/>
      <c r="K163" s="94"/>
    </row>
    <row r="164" spans="2:11">
      <c r="B164" s="93"/>
      <c r="C164" s="94"/>
      <c r="D164" s="112"/>
      <c r="E164" s="112"/>
      <c r="F164" s="112"/>
      <c r="G164" s="112"/>
      <c r="H164" s="112"/>
      <c r="I164" s="94"/>
      <c r="J164" s="94"/>
      <c r="K164" s="94"/>
    </row>
    <row r="165" spans="2:11">
      <c r="B165" s="93"/>
      <c r="C165" s="94"/>
      <c r="D165" s="112"/>
      <c r="E165" s="112"/>
      <c r="F165" s="112"/>
      <c r="G165" s="112"/>
      <c r="H165" s="112"/>
      <c r="I165" s="94"/>
      <c r="J165" s="94"/>
      <c r="K165" s="94"/>
    </row>
    <row r="166" spans="2:11">
      <c r="B166" s="93"/>
      <c r="C166" s="94"/>
      <c r="D166" s="112"/>
      <c r="E166" s="112"/>
      <c r="F166" s="112"/>
      <c r="G166" s="112"/>
      <c r="H166" s="112"/>
      <c r="I166" s="94"/>
      <c r="J166" s="94"/>
      <c r="K166" s="94"/>
    </row>
    <row r="167" spans="2:11">
      <c r="B167" s="93"/>
      <c r="C167" s="94"/>
      <c r="D167" s="112"/>
      <c r="E167" s="112"/>
      <c r="F167" s="112"/>
      <c r="G167" s="112"/>
      <c r="H167" s="112"/>
      <c r="I167" s="94"/>
      <c r="J167" s="94"/>
      <c r="K167" s="94"/>
    </row>
    <row r="168" spans="2:11">
      <c r="B168" s="93"/>
      <c r="C168" s="94"/>
      <c r="D168" s="112"/>
      <c r="E168" s="112"/>
      <c r="F168" s="112"/>
      <c r="G168" s="112"/>
      <c r="H168" s="112"/>
      <c r="I168" s="94"/>
      <c r="J168" s="94"/>
      <c r="K168" s="94"/>
    </row>
    <row r="169" spans="2:11">
      <c r="B169" s="93"/>
      <c r="C169" s="94"/>
      <c r="D169" s="112"/>
      <c r="E169" s="112"/>
      <c r="F169" s="112"/>
      <c r="G169" s="112"/>
      <c r="H169" s="112"/>
      <c r="I169" s="94"/>
      <c r="J169" s="94"/>
      <c r="K169" s="94"/>
    </row>
    <row r="170" spans="2:11">
      <c r="B170" s="93"/>
      <c r="C170" s="94"/>
      <c r="D170" s="112"/>
      <c r="E170" s="112"/>
      <c r="F170" s="112"/>
      <c r="G170" s="112"/>
      <c r="H170" s="112"/>
      <c r="I170" s="94"/>
      <c r="J170" s="94"/>
      <c r="K170" s="94"/>
    </row>
    <row r="171" spans="2:11">
      <c r="B171" s="93"/>
      <c r="C171" s="94"/>
      <c r="D171" s="112"/>
      <c r="E171" s="112"/>
      <c r="F171" s="112"/>
      <c r="G171" s="112"/>
      <c r="H171" s="112"/>
      <c r="I171" s="94"/>
      <c r="J171" s="94"/>
      <c r="K171" s="94"/>
    </row>
    <row r="172" spans="2:11">
      <c r="B172" s="93"/>
      <c r="C172" s="94"/>
      <c r="D172" s="112"/>
      <c r="E172" s="112"/>
      <c r="F172" s="112"/>
      <c r="G172" s="112"/>
      <c r="H172" s="112"/>
      <c r="I172" s="94"/>
      <c r="J172" s="94"/>
      <c r="K172" s="94"/>
    </row>
    <row r="173" spans="2:11">
      <c r="B173" s="93"/>
      <c r="C173" s="94"/>
      <c r="D173" s="112"/>
      <c r="E173" s="112"/>
      <c r="F173" s="112"/>
      <c r="G173" s="112"/>
      <c r="H173" s="112"/>
      <c r="I173" s="94"/>
      <c r="J173" s="94"/>
      <c r="K173" s="94"/>
    </row>
    <row r="174" spans="2:11">
      <c r="B174" s="93"/>
      <c r="C174" s="94"/>
      <c r="D174" s="112"/>
      <c r="E174" s="112"/>
      <c r="F174" s="112"/>
      <c r="G174" s="112"/>
      <c r="H174" s="112"/>
      <c r="I174" s="94"/>
      <c r="J174" s="94"/>
      <c r="K174" s="94"/>
    </row>
    <row r="175" spans="2:11">
      <c r="B175" s="93"/>
      <c r="C175" s="94"/>
      <c r="D175" s="112"/>
      <c r="E175" s="112"/>
      <c r="F175" s="112"/>
      <c r="G175" s="112"/>
      <c r="H175" s="112"/>
      <c r="I175" s="94"/>
      <c r="J175" s="94"/>
      <c r="K175" s="94"/>
    </row>
    <row r="176" spans="2:11">
      <c r="B176" s="93"/>
      <c r="C176" s="94"/>
      <c r="D176" s="112"/>
      <c r="E176" s="112"/>
      <c r="F176" s="112"/>
      <c r="G176" s="112"/>
      <c r="H176" s="112"/>
      <c r="I176" s="94"/>
      <c r="J176" s="94"/>
      <c r="K176" s="94"/>
    </row>
    <row r="177" spans="2:11">
      <c r="B177" s="93"/>
      <c r="C177" s="94"/>
      <c r="D177" s="112"/>
      <c r="E177" s="112"/>
      <c r="F177" s="112"/>
      <c r="G177" s="112"/>
      <c r="H177" s="112"/>
      <c r="I177" s="94"/>
      <c r="J177" s="94"/>
      <c r="K177" s="94"/>
    </row>
    <row r="178" spans="2:11">
      <c r="B178" s="93"/>
      <c r="C178" s="94"/>
      <c r="D178" s="112"/>
      <c r="E178" s="112"/>
      <c r="F178" s="112"/>
      <c r="G178" s="112"/>
      <c r="H178" s="112"/>
      <c r="I178" s="94"/>
      <c r="J178" s="94"/>
      <c r="K178" s="94"/>
    </row>
    <row r="179" spans="2:11">
      <c r="B179" s="93"/>
      <c r="C179" s="94"/>
      <c r="D179" s="112"/>
      <c r="E179" s="112"/>
      <c r="F179" s="112"/>
      <c r="G179" s="112"/>
      <c r="H179" s="112"/>
      <c r="I179" s="94"/>
      <c r="J179" s="94"/>
      <c r="K179" s="94"/>
    </row>
    <row r="180" spans="2:11">
      <c r="B180" s="93"/>
      <c r="C180" s="94"/>
      <c r="D180" s="112"/>
      <c r="E180" s="112"/>
      <c r="F180" s="112"/>
      <c r="G180" s="112"/>
      <c r="H180" s="112"/>
      <c r="I180" s="94"/>
      <c r="J180" s="94"/>
      <c r="K180" s="94"/>
    </row>
    <row r="181" spans="2:11">
      <c r="B181" s="93"/>
      <c r="C181" s="94"/>
      <c r="D181" s="112"/>
      <c r="E181" s="112"/>
      <c r="F181" s="112"/>
      <c r="G181" s="112"/>
      <c r="H181" s="112"/>
      <c r="I181" s="94"/>
      <c r="J181" s="94"/>
      <c r="K181" s="94"/>
    </row>
    <row r="182" spans="2:11">
      <c r="B182" s="93"/>
      <c r="C182" s="94"/>
      <c r="D182" s="112"/>
      <c r="E182" s="112"/>
      <c r="F182" s="112"/>
      <c r="G182" s="112"/>
      <c r="H182" s="112"/>
      <c r="I182" s="94"/>
      <c r="J182" s="94"/>
      <c r="K182" s="94"/>
    </row>
    <row r="183" spans="2:11">
      <c r="B183" s="93"/>
      <c r="C183" s="94"/>
      <c r="D183" s="112"/>
      <c r="E183" s="112"/>
      <c r="F183" s="112"/>
      <c r="G183" s="112"/>
      <c r="H183" s="112"/>
      <c r="I183" s="94"/>
      <c r="J183" s="94"/>
      <c r="K183" s="94"/>
    </row>
    <row r="184" spans="2:11">
      <c r="B184" s="93"/>
      <c r="C184" s="94"/>
      <c r="D184" s="112"/>
      <c r="E184" s="112"/>
      <c r="F184" s="112"/>
      <c r="G184" s="112"/>
      <c r="H184" s="112"/>
      <c r="I184" s="94"/>
      <c r="J184" s="94"/>
      <c r="K184" s="94"/>
    </row>
    <row r="185" spans="2:11">
      <c r="B185" s="93"/>
      <c r="C185" s="94"/>
      <c r="D185" s="112"/>
      <c r="E185" s="112"/>
      <c r="F185" s="112"/>
      <c r="G185" s="112"/>
      <c r="H185" s="112"/>
      <c r="I185" s="94"/>
      <c r="J185" s="94"/>
      <c r="K185" s="94"/>
    </row>
    <row r="186" spans="2:11">
      <c r="B186" s="93"/>
      <c r="C186" s="94"/>
      <c r="D186" s="112"/>
      <c r="E186" s="112"/>
      <c r="F186" s="112"/>
      <c r="G186" s="112"/>
      <c r="H186" s="112"/>
      <c r="I186" s="94"/>
      <c r="J186" s="94"/>
      <c r="K186" s="94"/>
    </row>
    <row r="187" spans="2:11">
      <c r="B187" s="93"/>
      <c r="C187" s="94"/>
      <c r="D187" s="112"/>
      <c r="E187" s="112"/>
      <c r="F187" s="112"/>
      <c r="G187" s="112"/>
      <c r="H187" s="112"/>
      <c r="I187" s="94"/>
      <c r="J187" s="94"/>
      <c r="K187" s="94"/>
    </row>
    <row r="188" spans="2:11">
      <c r="B188" s="93"/>
      <c r="C188" s="94"/>
      <c r="D188" s="112"/>
      <c r="E188" s="112"/>
      <c r="F188" s="112"/>
      <c r="G188" s="112"/>
      <c r="H188" s="112"/>
      <c r="I188" s="94"/>
      <c r="J188" s="94"/>
      <c r="K188" s="94"/>
    </row>
    <row r="189" spans="2:11">
      <c r="B189" s="93"/>
      <c r="C189" s="94"/>
      <c r="D189" s="112"/>
      <c r="E189" s="112"/>
      <c r="F189" s="112"/>
      <c r="G189" s="112"/>
      <c r="H189" s="112"/>
      <c r="I189" s="94"/>
      <c r="J189" s="94"/>
      <c r="K189" s="94"/>
    </row>
    <row r="190" spans="2:11">
      <c r="B190" s="93"/>
      <c r="C190" s="94"/>
      <c r="D190" s="112"/>
      <c r="E190" s="112"/>
      <c r="F190" s="112"/>
      <c r="G190" s="112"/>
      <c r="H190" s="112"/>
      <c r="I190" s="94"/>
      <c r="J190" s="94"/>
      <c r="K190" s="94"/>
    </row>
    <row r="191" spans="2:11">
      <c r="B191" s="93"/>
      <c r="C191" s="94"/>
      <c r="D191" s="112"/>
      <c r="E191" s="112"/>
      <c r="F191" s="112"/>
      <c r="G191" s="112"/>
      <c r="H191" s="112"/>
      <c r="I191" s="94"/>
      <c r="J191" s="94"/>
      <c r="K191" s="94"/>
    </row>
    <row r="192" spans="2:11">
      <c r="B192" s="93"/>
      <c r="C192" s="94"/>
      <c r="D192" s="112"/>
      <c r="E192" s="112"/>
      <c r="F192" s="112"/>
      <c r="G192" s="112"/>
      <c r="H192" s="112"/>
      <c r="I192" s="94"/>
      <c r="J192" s="94"/>
      <c r="K192" s="94"/>
    </row>
    <row r="193" spans="2:11">
      <c r="B193" s="93"/>
      <c r="C193" s="94"/>
      <c r="D193" s="112"/>
      <c r="E193" s="112"/>
      <c r="F193" s="112"/>
      <c r="G193" s="112"/>
      <c r="H193" s="112"/>
      <c r="I193" s="94"/>
      <c r="J193" s="94"/>
      <c r="K193" s="94"/>
    </row>
    <row r="194" spans="2:11">
      <c r="B194" s="93"/>
      <c r="C194" s="94"/>
      <c r="D194" s="112"/>
      <c r="E194" s="112"/>
      <c r="F194" s="112"/>
      <c r="G194" s="112"/>
      <c r="H194" s="112"/>
      <c r="I194" s="94"/>
      <c r="J194" s="94"/>
      <c r="K194" s="94"/>
    </row>
    <row r="195" spans="2:11">
      <c r="B195" s="93"/>
      <c r="C195" s="94"/>
      <c r="D195" s="112"/>
      <c r="E195" s="112"/>
      <c r="F195" s="112"/>
      <c r="G195" s="112"/>
      <c r="H195" s="112"/>
      <c r="I195" s="94"/>
      <c r="J195" s="94"/>
      <c r="K195" s="94"/>
    </row>
    <row r="196" spans="2:11">
      <c r="B196" s="93"/>
      <c r="C196" s="94"/>
      <c r="D196" s="112"/>
      <c r="E196" s="112"/>
      <c r="F196" s="112"/>
      <c r="G196" s="112"/>
      <c r="H196" s="112"/>
      <c r="I196" s="94"/>
      <c r="J196" s="94"/>
      <c r="K196" s="94"/>
    </row>
    <row r="197" spans="2:11">
      <c r="B197" s="93"/>
      <c r="C197" s="94"/>
      <c r="D197" s="112"/>
      <c r="E197" s="112"/>
      <c r="F197" s="112"/>
      <c r="G197" s="112"/>
      <c r="H197" s="112"/>
      <c r="I197" s="94"/>
      <c r="J197" s="94"/>
      <c r="K197" s="94"/>
    </row>
    <row r="198" spans="2:11">
      <c r="B198" s="93"/>
      <c r="C198" s="94"/>
      <c r="D198" s="112"/>
      <c r="E198" s="112"/>
      <c r="F198" s="112"/>
      <c r="G198" s="112"/>
      <c r="H198" s="112"/>
      <c r="I198" s="94"/>
      <c r="J198" s="94"/>
      <c r="K198" s="94"/>
    </row>
    <row r="199" spans="2:11">
      <c r="B199" s="93"/>
      <c r="C199" s="94"/>
      <c r="D199" s="112"/>
      <c r="E199" s="112"/>
      <c r="F199" s="112"/>
      <c r="G199" s="112"/>
      <c r="H199" s="112"/>
      <c r="I199" s="94"/>
      <c r="J199" s="94"/>
      <c r="K199" s="94"/>
    </row>
    <row r="200" spans="2:11">
      <c r="B200" s="93"/>
      <c r="C200" s="94"/>
      <c r="D200" s="112"/>
      <c r="E200" s="112"/>
      <c r="F200" s="112"/>
      <c r="G200" s="112"/>
      <c r="H200" s="112"/>
      <c r="I200" s="94"/>
      <c r="J200" s="94"/>
      <c r="K200" s="94"/>
    </row>
    <row r="201" spans="2:11">
      <c r="B201" s="93"/>
      <c r="C201" s="94"/>
      <c r="D201" s="112"/>
      <c r="E201" s="112"/>
      <c r="F201" s="112"/>
      <c r="G201" s="112"/>
      <c r="H201" s="112"/>
      <c r="I201" s="94"/>
      <c r="J201" s="94"/>
      <c r="K201" s="94"/>
    </row>
    <row r="202" spans="2:11">
      <c r="B202" s="93"/>
      <c r="C202" s="94"/>
      <c r="D202" s="112"/>
      <c r="E202" s="112"/>
      <c r="F202" s="112"/>
      <c r="G202" s="112"/>
      <c r="H202" s="112"/>
      <c r="I202" s="94"/>
      <c r="J202" s="94"/>
      <c r="K202" s="94"/>
    </row>
    <row r="203" spans="2:11">
      <c r="B203" s="93"/>
      <c r="C203" s="94"/>
      <c r="D203" s="112"/>
      <c r="E203" s="112"/>
      <c r="F203" s="112"/>
      <c r="G203" s="112"/>
      <c r="H203" s="112"/>
      <c r="I203" s="94"/>
      <c r="J203" s="94"/>
      <c r="K203" s="94"/>
    </row>
    <row r="204" spans="2:11">
      <c r="B204" s="93"/>
      <c r="C204" s="94"/>
      <c r="D204" s="112"/>
      <c r="E204" s="112"/>
      <c r="F204" s="112"/>
      <c r="G204" s="112"/>
      <c r="H204" s="112"/>
      <c r="I204" s="94"/>
      <c r="J204" s="94"/>
      <c r="K204" s="94"/>
    </row>
    <row r="205" spans="2:11">
      <c r="B205" s="93"/>
      <c r="C205" s="94"/>
      <c r="D205" s="112"/>
      <c r="E205" s="112"/>
      <c r="F205" s="112"/>
      <c r="G205" s="112"/>
      <c r="H205" s="112"/>
      <c r="I205" s="94"/>
      <c r="J205" s="94"/>
      <c r="K205" s="94"/>
    </row>
    <row r="206" spans="2:11">
      <c r="B206" s="93"/>
      <c r="C206" s="94"/>
      <c r="D206" s="112"/>
      <c r="E206" s="112"/>
      <c r="F206" s="112"/>
      <c r="G206" s="112"/>
      <c r="H206" s="112"/>
      <c r="I206" s="94"/>
      <c r="J206" s="94"/>
      <c r="K206" s="94"/>
    </row>
    <row r="207" spans="2:11">
      <c r="B207" s="93"/>
      <c r="C207" s="94"/>
      <c r="D207" s="112"/>
      <c r="E207" s="112"/>
      <c r="F207" s="112"/>
      <c r="G207" s="112"/>
      <c r="H207" s="112"/>
      <c r="I207" s="94"/>
      <c r="J207" s="94"/>
      <c r="K207" s="94"/>
    </row>
    <row r="208" spans="2:11">
      <c r="B208" s="93"/>
      <c r="C208" s="94"/>
      <c r="D208" s="112"/>
      <c r="E208" s="112"/>
      <c r="F208" s="112"/>
      <c r="G208" s="112"/>
      <c r="H208" s="112"/>
      <c r="I208" s="94"/>
      <c r="J208" s="94"/>
      <c r="K208" s="94"/>
    </row>
    <row r="209" spans="2:11">
      <c r="B209" s="93"/>
      <c r="C209" s="94"/>
      <c r="D209" s="112"/>
      <c r="E209" s="112"/>
      <c r="F209" s="112"/>
      <c r="G209" s="112"/>
      <c r="H209" s="112"/>
      <c r="I209" s="94"/>
      <c r="J209" s="94"/>
      <c r="K209" s="94"/>
    </row>
    <row r="210" spans="2:11">
      <c r="B210" s="93"/>
      <c r="C210" s="94"/>
      <c r="D210" s="112"/>
      <c r="E210" s="112"/>
      <c r="F210" s="112"/>
      <c r="G210" s="112"/>
      <c r="H210" s="112"/>
      <c r="I210" s="94"/>
      <c r="J210" s="94"/>
      <c r="K210" s="94"/>
    </row>
    <row r="211" spans="2:11">
      <c r="B211" s="93"/>
      <c r="C211" s="94"/>
      <c r="D211" s="112"/>
      <c r="E211" s="112"/>
      <c r="F211" s="112"/>
      <c r="G211" s="112"/>
      <c r="H211" s="112"/>
      <c r="I211" s="94"/>
      <c r="J211" s="94"/>
      <c r="K211" s="94"/>
    </row>
    <row r="212" spans="2:11">
      <c r="B212" s="93"/>
      <c r="C212" s="94"/>
      <c r="D212" s="112"/>
      <c r="E212" s="112"/>
      <c r="F212" s="112"/>
      <c r="G212" s="112"/>
      <c r="H212" s="112"/>
      <c r="I212" s="94"/>
      <c r="J212" s="94"/>
      <c r="K212" s="94"/>
    </row>
    <row r="213" spans="2:11">
      <c r="B213" s="93"/>
      <c r="C213" s="94"/>
      <c r="D213" s="112"/>
      <c r="E213" s="112"/>
      <c r="F213" s="112"/>
      <c r="G213" s="112"/>
      <c r="H213" s="112"/>
      <c r="I213" s="94"/>
      <c r="J213" s="94"/>
      <c r="K213" s="94"/>
    </row>
    <row r="214" spans="2:11">
      <c r="B214" s="93"/>
      <c r="C214" s="94"/>
      <c r="D214" s="112"/>
      <c r="E214" s="112"/>
      <c r="F214" s="112"/>
      <c r="G214" s="112"/>
      <c r="H214" s="112"/>
      <c r="I214" s="94"/>
      <c r="J214" s="94"/>
      <c r="K214" s="94"/>
    </row>
    <row r="215" spans="2:11">
      <c r="B215" s="93"/>
      <c r="C215" s="94"/>
      <c r="D215" s="112"/>
      <c r="E215" s="112"/>
      <c r="F215" s="112"/>
      <c r="G215" s="112"/>
      <c r="H215" s="112"/>
      <c r="I215" s="94"/>
      <c r="J215" s="94"/>
      <c r="K215" s="94"/>
    </row>
    <row r="216" spans="2:11">
      <c r="B216" s="93"/>
      <c r="C216" s="94"/>
      <c r="D216" s="112"/>
      <c r="E216" s="112"/>
      <c r="F216" s="112"/>
      <c r="G216" s="112"/>
      <c r="H216" s="112"/>
      <c r="I216" s="94"/>
      <c r="J216" s="94"/>
      <c r="K216" s="94"/>
    </row>
    <row r="217" spans="2:11">
      <c r="B217" s="93"/>
      <c r="C217" s="94"/>
      <c r="D217" s="112"/>
      <c r="E217" s="112"/>
      <c r="F217" s="112"/>
      <c r="G217" s="112"/>
      <c r="H217" s="112"/>
      <c r="I217" s="94"/>
      <c r="J217" s="94"/>
      <c r="K217" s="94"/>
    </row>
    <row r="218" spans="2:11">
      <c r="B218" s="93"/>
      <c r="C218" s="94"/>
      <c r="D218" s="112"/>
      <c r="E218" s="112"/>
      <c r="F218" s="112"/>
      <c r="G218" s="112"/>
      <c r="H218" s="112"/>
      <c r="I218" s="94"/>
      <c r="J218" s="94"/>
      <c r="K218" s="94"/>
    </row>
    <row r="219" spans="2:11">
      <c r="B219" s="93"/>
      <c r="C219" s="94"/>
      <c r="D219" s="112"/>
      <c r="E219" s="112"/>
      <c r="F219" s="112"/>
      <c r="G219" s="112"/>
      <c r="H219" s="112"/>
      <c r="I219" s="94"/>
      <c r="J219" s="94"/>
      <c r="K219" s="94"/>
    </row>
    <row r="220" spans="2:11">
      <c r="B220" s="93"/>
      <c r="C220" s="94"/>
      <c r="D220" s="112"/>
      <c r="E220" s="112"/>
      <c r="F220" s="112"/>
      <c r="G220" s="112"/>
      <c r="H220" s="112"/>
      <c r="I220" s="94"/>
      <c r="J220" s="94"/>
      <c r="K220" s="94"/>
    </row>
    <row r="221" spans="2:11">
      <c r="B221" s="93"/>
      <c r="C221" s="94"/>
      <c r="D221" s="112"/>
      <c r="E221" s="112"/>
      <c r="F221" s="112"/>
      <c r="G221" s="112"/>
      <c r="H221" s="112"/>
      <c r="I221" s="94"/>
      <c r="J221" s="94"/>
      <c r="K221" s="94"/>
    </row>
    <row r="222" spans="2:11">
      <c r="B222" s="93"/>
      <c r="C222" s="94"/>
      <c r="D222" s="112"/>
      <c r="E222" s="112"/>
      <c r="F222" s="112"/>
      <c r="G222" s="112"/>
      <c r="H222" s="112"/>
      <c r="I222" s="94"/>
      <c r="J222" s="94"/>
      <c r="K222" s="94"/>
    </row>
    <row r="223" spans="2:11">
      <c r="B223" s="93"/>
      <c r="C223" s="94"/>
      <c r="D223" s="112"/>
      <c r="E223" s="112"/>
      <c r="F223" s="112"/>
      <c r="G223" s="112"/>
      <c r="H223" s="112"/>
      <c r="I223" s="94"/>
      <c r="J223" s="94"/>
      <c r="K223" s="94"/>
    </row>
    <row r="224" spans="2:11">
      <c r="B224" s="93"/>
      <c r="C224" s="94"/>
      <c r="D224" s="112"/>
      <c r="E224" s="112"/>
      <c r="F224" s="112"/>
      <c r="G224" s="112"/>
      <c r="H224" s="112"/>
      <c r="I224" s="94"/>
      <c r="J224" s="94"/>
      <c r="K224" s="94"/>
    </row>
    <row r="225" spans="2:11">
      <c r="B225" s="93"/>
      <c r="C225" s="94"/>
      <c r="D225" s="112"/>
      <c r="E225" s="112"/>
      <c r="F225" s="112"/>
      <c r="G225" s="112"/>
      <c r="H225" s="112"/>
      <c r="I225" s="94"/>
      <c r="J225" s="94"/>
      <c r="K225" s="94"/>
    </row>
    <row r="226" spans="2:11">
      <c r="B226" s="93"/>
      <c r="C226" s="94"/>
      <c r="D226" s="112"/>
      <c r="E226" s="112"/>
      <c r="F226" s="112"/>
      <c r="G226" s="112"/>
      <c r="H226" s="112"/>
      <c r="I226" s="94"/>
      <c r="J226" s="94"/>
      <c r="K226" s="94"/>
    </row>
    <row r="227" spans="2:11">
      <c r="B227" s="93"/>
      <c r="C227" s="94"/>
      <c r="D227" s="112"/>
      <c r="E227" s="112"/>
      <c r="F227" s="112"/>
      <c r="G227" s="112"/>
      <c r="H227" s="112"/>
      <c r="I227" s="94"/>
      <c r="J227" s="94"/>
      <c r="K227" s="94"/>
    </row>
    <row r="228" spans="2:11">
      <c r="B228" s="93"/>
      <c r="C228" s="94"/>
      <c r="D228" s="112"/>
      <c r="E228" s="112"/>
      <c r="F228" s="112"/>
      <c r="G228" s="112"/>
      <c r="H228" s="112"/>
      <c r="I228" s="94"/>
      <c r="J228" s="94"/>
      <c r="K228" s="94"/>
    </row>
    <row r="229" spans="2:11">
      <c r="B229" s="93"/>
      <c r="C229" s="94"/>
      <c r="D229" s="112"/>
      <c r="E229" s="112"/>
      <c r="F229" s="112"/>
      <c r="G229" s="112"/>
      <c r="H229" s="112"/>
      <c r="I229" s="94"/>
      <c r="J229" s="94"/>
      <c r="K229" s="94"/>
    </row>
    <row r="230" spans="2:11">
      <c r="B230" s="93"/>
      <c r="C230" s="94"/>
      <c r="D230" s="112"/>
      <c r="E230" s="112"/>
      <c r="F230" s="112"/>
      <c r="G230" s="112"/>
      <c r="H230" s="112"/>
      <c r="I230" s="94"/>
      <c r="J230" s="94"/>
      <c r="K230" s="94"/>
    </row>
    <row r="231" spans="2:11">
      <c r="B231" s="93"/>
      <c r="C231" s="94"/>
      <c r="D231" s="112"/>
      <c r="E231" s="112"/>
      <c r="F231" s="112"/>
      <c r="G231" s="112"/>
      <c r="H231" s="112"/>
      <c r="I231" s="94"/>
      <c r="J231" s="94"/>
      <c r="K231" s="94"/>
    </row>
    <row r="232" spans="2:11">
      <c r="B232" s="93"/>
      <c r="C232" s="94"/>
      <c r="D232" s="112"/>
      <c r="E232" s="112"/>
      <c r="F232" s="112"/>
      <c r="G232" s="112"/>
      <c r="H232" s="112"/>
      <c r="I232" s="94"/>
      <c r="J232" s="94"/>
      <c r="K232" s="94"/>
    </row>
    <row r="233" spans="2:11">
      <c r="B233" s="93"/>
      <c r="C233" s="94"/>
      <c r="D233" s="112"/>
      <c r="E233" s="112"/>
      <c r="F233" s="112"/>
      <c r="G233" s="112"/>
      <c r="H233" s="112"/>
      <c r="I233" s="94"/>
      <c r="J233" s="94"/>
      <c r="K233" s="94"/>
    </row>
    <row r="234" spans="2:11">
      <c r="B234" s="93"/>
      <c r="C234" s="94"/>
      <c r="D234" s="112"/>
      <c r="E234" s="112"/>
      <c r="F234" s="112"/>
      <c r="G234" s="112"/>
      <c r="H234" s="112"/>
      <c r="I234" s="94"/>
      <c r="J234" s="94"/>
      <c r="K234" s="94"/>
    </row>
    <row r="235" spans="2:11">
      <c r="B235" s="93"/>
      <c r="C235" s="94"/>
      <c r="D235" s="112"/>
      <c r="E235" s="112"/>
      <c r="F235" s="112"/>
      <c r="G235" s="112"/>
      <c r="H235" s="112"/>
      <c r="I235" s="94"/>
      <c r="J235" s="94"/>
      <c r="K235" s="94"/>
    </row>
    <row r="236" spans="2:11">
      <c r="B236" s="93"/>
      <c r="C236" s="94"/>
      <c r="D236" s="112"/>
      <c r="E236" s="112"/>
      <c r="F236" s="112"/>
      <c r="G236" s="112"/>
      <c r="H236" s="112"/>
      <c r="I236" s="94"/>
      <c r="J236" s="94"/>
      <c r="K236" s="94"/>
    </row>
    <row r="237" spans="2:11">
      <c r="B237" s="93"/>
      <c r="C237" s="94"/>
      <c r="D237" s="112"/>
      <c r="E237" s="112"/>
      <c r="F237" s="112"/>
      <c r="G237" s="112"/>
      <c r="H237" s="112"/>
      <c r="I237" s="94"/>
      <c r="J237" s="94"/>
      <c r="K237" s="94"/>
    </row>
    <row r="238" spans="2:11">
      <c r="B238" s="93"/>
      <c r="C238" s="94"/>
      <c r="D238" s="112"/>
      <c r="E238" s="112"/>
      <c r="F238" s="112"/>
      <c r="G238" s="112"/>
      <c r="H238" s="112"/>
      <c r="I238" s="94"/>
      <c r="J238" s="94"/>
      <c r="K238" s="94"/>
    </row>
    <row r="239" spans="2:11">
      <c r="B239" s="93"/>
      <c r="C239" s="94"/>
      <c r="D239" s="112"/>
      <c r="E239" s="112"/>
      <c r="F239" s="112"/>
      <c r="G239" s="112"/>
      <c r="H239" s="112"/>
      <c r="I239" s="94"/>
      <c r="J239" s="94"/>
      <c r="K239" s="94"/>
    </row>
    <row r="240" spans="2:11">
      <c r="B240" s="93"/>
      <c r="C240" s="94"/>
      <c r="D240" s="112"/>
      <c r="E240" s="112"/>
      <c r="F240" s="112"/>
      <c r="G240" s="112"/>
      <c r="H240" s="112"/>
      <c r="I240" s="94"/>
      <c r="J240" s="94"/>
      <c r="K240" s="94"/>
    </row>
    <row r="241" spans="2:11">
      <c r="B241" s="93"/>
      <c r="C241" s="94"/>
      <c r="D241" s="112"/>
      <c r="E241" s="112"/>
      <c r="F241" s="112"/>
      <c r="G241" s="112"/>
      <c r="H241" s="112"/>
      <c r="I241" s="94"/>
      <c r="J241" s="94"/>
      <c r="K241" s="94"/>
    </row>
    <row r="242" spans="2:11">
      <c r="B242" s="93"/>
      <c r="C242" s="94"/>
      <c r="D242" s="112"/>
      <c r="E242" s="112"/>
      <c r="F242" s="112"/>
      <c r="G242" s="112"/>
      <c r="H242" s="112"/>
      <c r="I242" s="94"/>
      <c r="J242" s="94"/>
      <c r="K242" s="94"/>
    </row>
    <row r="243" spans="2:11">
      <c r="B243" s="93"/>
      <c r="C243" s="94"/>
      <c r="D243" s="112"/>
      <c r="E243" s="112"/>
      <c r="F243" s="112"/>
      <c r="G243" s="112"/>
      <c r="H243" s="112"/>
      <c r="I243" s="94"/>
      <c r="J243" s="94"/>
      <c r="K243" s="94"/>
    </row>
    <row r="244" spans="2:11">
      <c r="B244" s="93"/>
      <c r="C244" s="94"/>
      <c r="D244" s="112"/>
      <c r="E244" s="112"/>
      <c r="F244" s="112"/>
      <c r="G244" s="112"/>
      <c r="H244" s="112"/>
      <c r="I244" s="94"/>
      <c r="J244" s="94"/>
      <c r="K244" s="94"/>
    </row>
    <row r="245" spans="2:11">
      <c r="B245" s="93"/>
      <c r="C245" s="94"/>
      <c r="D245" s="112"/>
      <c r="E245" s="112"/>
      <c r="F245" s="112"/>
      <c r="G245" s="112"/>
      <c r="H245" s="112"/>
      <c r="I245" s="94"/>
      <c r="J245" s="94"/>
      <c r="K245" s="94"/>
    </row>
    <row r="246" spans="2:11">
      <c r="B246" s="93"/>
      <c r="C246" s="94"/>
      <c r="D246" s="112"/>
      <c r="E246" s="112"/>
      <c r="F246" s="112"/>
      <c r="G246" s="112"/>
      <c r="H246" s="112"/>
      <c r="I246" s="94"/>
      <c r="J246" s="94"/>
      <c r="K246" s="94"/>
    </row>
    <row r="247" spans="2:11">
      <c r="B247" s="93"/>
      <c r="C247" s="94"/>
      <c r="D247" s="112"/>
      <c r="E247" s="112"/>
      <c r="F247" s="112"/>
      <c r="G247" s="112"/>
      <c r="H247" s="112"/>
      <c r="I247" s="94"/>
      <c r="J247" s="94"/>
      <c r="K247" s="94"/>
    </row>
    <row r="248" spans="2:11">
      <c r="B248" s="93"/>
      <c r="C248" s="94"/>
      <c r="D248" s="112"/>
      <c r="E248" s="112"/>
      <c r="F248" s="112"/>
      <c r="G248" s="112"/>
      <c r="H248" s="112"/>
      <c r="I248" s="94"/>
      <c r="J248" s="94"/>
      <c r="K248" s="94"/>
    </row>
    <row r="249" spans="2:11">
      <c r="B249" s="93"/>
      <c r="C249" s="94"/>
      <c r="D249" s="112"/>
      <c r="E249" s="112"/>
      <c r="F249" s="112"/>
      <c r="G249" s="112"/>
      <c r="H249" s="112"/>
      <c r="I249" s="94"/>
      <c r="J249" s="94"/>
      <c r="K249" s="94"/>
    </row>
    <row r="250" spans="2:11">
      <c r="B250" s="93"/>
      <c r="C250" s="94"/>
      <c r="D250" s="112"/>
      <c r="E250" s="112"/>
      <c r="F250" s="112"/>
      <c r="G250" s="112"/>
      <c r="H250" s="112"/>
      <c r="I250" s="94"/>
      <c r="J250" s="94"/>
      <c r="K250" s="94"/>
    </row>
    <row r="251" spans="2:11">
      <c r="B251" s="93"/>
      <c r="C251" s="94"/>
      <c r="D251" s="112"/>
      <c r="E251" s="112"/>
      <c r="F251" s="112"/>
      <c r="G251" s="112"/>
      <c r="H251" s="112"/>
      <c r="I251" s="94"/>
      <c r="J251" s="94"/>
      <c r="K251" s="94"/>
    </row>
    <row r="252" spans="2:11">
      <c r="B252" s="93"/>
      <c r="C252" s="94"/>
      <c r="D252" s="112"/>
      <c r="E252" s="112"/>
      <c r="F252" s="112"/>
      <c r="G252" s="112"/>
      <c r="H252" s="112"/>
      <c r="I252" s="94"/>
      <c r="J252" s="94"/>
      <c r="K252" s="94"/>
    </row>
    <row r="253" spans="2:11">
      <c r="B253" s="93"/>
      <c r="C253" s="94"/>
      <c r="D253" s="112"/>
      <c r="E253" s="112"/>
      <c r="F253" s="112"/>
      <c r="G253" s="112"/>
      <c r="H253" s="112"/>
      <c r="I253" s="94"/>
      <c r="J253" s="94"/>
      <c r="K253" s="94"/>
    </row>
    <row r="254" spans="2:11">
      <c r="B254" s="93"/>
      <c r="C254" s="94"/>
      <c r="D254" s="112"/>
      <c r="E254" s="112"/>
      <c r="F254" s="112"/>
      <c r="G254" s="112"/>
      <c r="H254" s="112"/>
      <c r="I254" s="94"/>
      <c r="J254" s="94"/>
      <c r="K254" s="94"/>
    </row>
    <row r="255" spans="2:11">
      <c r="B255" s="93"/>
      <c r="C255" s="94"/>
      <c r="D255" s="112"/>
      <c r="E255" s="112"/>
      <c r="F255" s="112"/>
      <c r="G255" s="112"/>
      <c r="H255" s="112"/>
      <c r="I255" s="94"/>
      <c r="J255" s="94"/>
      <c r="K255" s="94"/>
    </row>
    <row r="256" spans="2:11">
      <c r="B256" s="93"/>
      <c r="C256" s="94"/>
      <c r="D256" s="112"/>
      <c r="E256" s="112"/>
      <c r="F256" s="112"/>
      <c r="G256" s="112"/>
      <c r="H256" s="112"/>
      <c r="I256" s="94"/>
      <c r="J256" s="94"/>
      <c r="K256" s="94"/>
    </row>
    <row r="257" spans="2:11">
      <c r="B257" s="93"/>
      <c r="C257" s="94"/>
      <c r="D257" s="112"/>
      <c r="E257" s="112"/>
      <c r="F257" s="112"/>
      <c r="G257" s="112"/>
      <c r="H257" s="112"/>
      <c r="I257" s="94"/>
      <c r="J257" s="94"/>
      <c r="K257" s="94"/>
    </row>
    <row r="258" spans="2:11">
      <c r="B258" s="93"/>
      <c r="C258" s="94"/>
      <c r="D258" s="112"/>
      <c r="E258" s="112"/>
      <c r="F258" s="112"/>
      <c r="G258" s="112"/>
      <c r="H258" s="112"/>
      <c r="I258" s="94"/>
      <c r="J258" s="94"/>
      <c r="K258" s="94"/>
    </row>
    <row r="259" spans="2:11">
      <c r="B259" s="93"/>
      <c r="C259" s="94"/>
      <c r="D259" s="112"/>
      <c r="E259" s="112"/>
      <c r="F259" s="112"/>
      <c r="G259" s="112"/>
      <c r="H259" s="112"/>
      <c r="I259" s="94"/>
      <c r="J259" s="94"/>
      <c r="K259" s="94"/>
    </row>
    <row r="260" spans="2:11">
      <c r="B260" s="93"/>
      <c r="C260" s="94"/>
      <c r="D260" s="112"/>
      <c r="E260" s="112"/>
      <c r="F260" s="112"/>
      <c r="G260" s="112"/>
      <c r="H260" s="112"/>
      <c r="I260" s="94"/>
      <c r="J260" s="94"/>
      <c r="K260" s="94"/>
    </row>
    <row r="261" spans="2:11">
      <c r="B261" s="93"/>
      <c r="C261" s="94"/>
      <c r="D261" s="112"/>
      <c r="E261" s="112"/>
      <c r="F261" s="112"/>
      <c r="G261" s="112"/>
      <c r="H261" s="112"/>
      <c r="I261" s="94"/>
      <c r="J261" s="94"/>
      <c r="K261" s="94"/>
    </row>
    <row r="262" spans="2:11">
      <c r="B262" s="93"/>
      <c r="C262" s="94"/>
      <c r="D262" s="112"/>
      <c r="E262" s="112"/>
      <c r="F262" s="112"/>
      <c r="G262" s="112"/>
      <c r="H262" s="112"/>
      <c r="I262" s="94"/>
      <c r="J262" s="94"/>
      <c r="K262" s="94"/>
    </row>
    <row r="263" spans="2:11">
      <c r="B263" s="93"/>
      <c r="C263" s="94"/>
      <c r="D263" s="112"/>
      <c r="E263" s="112"/>
      <c r="F263" s="112"/>
      <c r="G263" s="112"/>
      <c r="H263" s="112"/>
      <c r="I263" s="94"/>
      <c r="J263" s="94"/>
      <c r="K263" s="94"/>
    </row>
    <row r="264" spans="2:11">
      <c r="B264" s="93"/>
      <c r="C264" s="94"/>
      <c r="D264" s="112"/>
      <c r="E264" s="112"/>
      <c r="F264" s="112"/>
      <c r="G264" s="112"/>
      <c r="H264" s="112"/>
      <c r="I264" s="94"/>
      <c r="J264" s="94"/>
      <c r="K264" s="94"/>
    </row>
    <row r="265" spans="2:11">
      <c r="B265" s="93"/>
      <c r="C265" s="94"/>
      <c r="D265" s="112"/>
      <c r="E265" s="112"/>
      <c r="F265" s="112"/>
      <c r="G265" s="112"/>
      <c r="H265" s="112"/>
      <c r="I265" s="94"/>
      <c r="J265" s="94"/>
      <c r="K265" s="94"/>
    </row>
    <row r="266" spans="2:11">
      <c r="B266" s="93"/>
      <c r="C266" s="94"/>
      <c r="D266" s="112"/>
      <c r="E266" s="112"/>
      <c r="F266" s="112"/>
      <c r="G266" s="112"/>
      <c r="H266" s="112"/>
      <c r="I266" s="94"/>
      <c r="J266" s="94"/>
      <c r="K266" s="94"/>
    </row>
    <row r="267" spans="2:11">
      <c r="B267" s="93"/>
      <c r="C267" s="94"/>
      <c r="D267" s="112"/>
      <c r="E267" s="112"/>
      <c r="F267" s="112"/>
      <c r="G267" s="112"/>
      <c r="H267" s="112"/>
      <c r="I267" s="94"/>
      <c r="J267" s="94"/>
      <c r="K267" s="94"/>
    </row>
    <row r="268" spans="2:11">
      <c r="B268" s="93"/>
      <c r="C268" s="94"/>
      <c r="D268" s="112"/>
      <c r="E268" s="112"/>
      <c r="F268" s="112"/>
      <c r="G268" s="112"/>
      <c r="H268" s="112"/>
      <c r="I268" s="94"/>
      <c r="J268" s="94"/>
      <c r="K268" s="94"/>
    </row>
    <row r="269" spans="2:11">
      <c r="B269" s="93"/>
      <c r="C269" s="94"/>
      <c r="D269" s="112"/>
      <c r="E269" s="112"/>
      <c r="F269" s="112"/>
      <c r="G269" s="112"/>
      <c r="H269" s="112"/>
      <c r="I269" s="94"/>
      <c r="J269" s="94"/>
      <c r="K269" s="94"/>
    </row>
    <row r="270" spans="2:11">
      <c r="B270" s="93"/>
      <c r="C270" s="94"/>
      <c r="D270" s="112"/>
      <c r="E270" s="112"/>
      <c r="F270" s="112"/>
      <c r="G270" s="112"/>
      <c r="H270" s="112"/>
      <c r="I270" s="94"/>
      <c r="J270" s="94"/>
      <c r="K270" s="94"/>
    </row>
    <row r="271" spans="2:11">
      <c r="B271" s="93"/>
      <c r="C271" s="94"/>
      <c r="D271" s="112"/>
      <c r="E271" s="112"/>
      <c r="F271" s="112"/>
      <c r="G271" s="112"/>
      <c r="H271" s="112"/>
      <c r="I271" s="94"/>
      <c r="J271" s="94"/>
      <c r="K271" s="94"/>
    </row>
    <row r="272" spans="2:11">
      <c r="B272" s="93"/>
      <c r="C272" s="94"/>
      <c r="D272" s="112"/>
      <c r="E272" s="112"/>
      <c r="F272" s="112"/>
      <c r="G272" s="112"/>
      <c r="H272" s="112"/>
      <c r="I272" s="94"/>
      <c r="J272" s="94"/>
      <c r="K272" s="94"/>
    </row>
    <row r="273" spans="2:11">
      <c r="B273" s="93"/>
      <c r="C273" s="94"/>
      <c r="D273" s="112"/>
      <c r="E273" s="112"/>
      <c r="F273" s="112"/>
      <c r="G273" s="112"/>
      <c r="H273" s="112"/>
      <c r="I273" s="94"/>
      <c r="J273" s="94"/>
      <c r="K273" s="94"/>
    </row>
    <row r="274" spans="2:11">
      <c r="B274" s="93"/>
      <c r="C274" s="94"/>
      <c r="D274" s="112"/>
      <c r="E274" s="112"/>
      <c r="F274" s="112"/>
      <c r="G274" s="112"/>
      <c r="H274" s="112"/>
      <c r="I274" s="94"/>
      <c r="J274" s="94"/>
      <c r="K274" s="94"/>
    </row>
    <row r="275" spans="2:11">
      <c r="B275" s="93"/>
      <c r="C275" s="94"/>
      <c r="D275" s="112"/>
      <c r="E275" s="112"/>
      <c r="F275" s="112"/>
      <c r="G275" s="112"/>
      <c r="H275" s="112"/>
      <c r="I275" s="94"/>
      <c r="J275" s="94"/>
      <c r="K275" s="94"/>
    </row>
    <row r="276" spans="2:11">
      <c r="B276" s="93"/>
      <c r="C276" s="94"/>
      <c r="D276" s="112"/>
      <c r="E276" s="112"/>
      <c r="F276" s="112"/>
      <c r="G276" s="112"/>
      <c r="H276" s="112"/>
      <c r="I276" s="94"/>
      <c r="J276" s="94"/>
      <c r="K276" s="94"/>
    </row>
    <row r="277" spans="2:11">
      <c r="B277" s="93"/>
      <c r="C277" s="94"/>
      <c r="D277" s="112"/>
      <c r="E277" s="112"/>
      <c r="F277" s="112"/>
      <c r="G277" s="112"/>
      <c r="H277" s="112"/>
      <c r="I277" s="94"/>
      <c r="J277" s="94"/>
      <c r="K277" s="94"/>
    </row>
    <row r="278" spans="2:11">
      <c r="B278" s="93"/>
      <c r="C278" s="94"/>
      <c r="D278" s="112"/>
      <c r="E278" s="112"/>
      <c r="F278" s="112"/>
      <c r="G278" s="112"/>
      <c r="H278" s="112"/>
      <c r="I278" s="94"/>
      <c r="J278" s="94"/>
      <c r="K278" s="94"/>
    </row>
    <row r="279" spans="2:11">
      <c r="B279" s="93"/>
      <c r="C279" s="94"/>
      <c r="D279" s="112"/>
      <c r="E279" s="112"/>
      <c r="F279" s="112"/>
      <c r="G279" s="112"/>
      <c r="H279" s="112"/>
      <c r="I279" s="94"/>
      <c r="J279" s="94"/>
      <c r="K279" s="94"/>
    </row>
    <row r="280" spans="2:11">
      <c r="B280" s="93"/>
      <c r="C280" s="94"/>
      <c r="D280" s="112"/>
      <c r="E280" s="112"/>
      <c r="F280" s="112"/>
      <c r="G280" s="112"/>
      <c r="H280" s="112"/>
      <c r="I280" s="94"/>
      <c r="J280" s="94"/>
      <c r="K280" s="94"/>
    </row>
    <row r="281" spans="2:11">
      <c r="B281" s="93"/>
      <c r="C281" s="94"/>
      <c r="D281" s="112"/>
      <c r="E281" s="112"/>
      <c r="F281" s="112"/>
      <c r="G281" s="112"/>
      <c r="H281" s="112"/>
      <c r="I281" s="94"/>
      <c r="J281" s="94"/>
      <c r="K281" s="94"/>
    </row>
    <row r="282" spans="2:11">
      <c r="B282" s="93"/>
      <c r="C282" s="94"/>
      <c r="D282" s="112"/>
      <c r="E282" s="112"/>
      <c r="F282" s="112"/>
      <c r="G282" s="112"/>
      <c r="H282" s="112"/>
      <c r="I282" s="94"/>
      <c r="J282" s="94"/>
      <c r="K282" s="94"/>
    </row>
    <row r="283" spans="2:11">
      <c r="B283" s="93"/>
      <c r="C283" s="94"/>
      <c r="D283" s="112"/>
      <c r="E283" s="112"/>
      <c r="F283" s="112"/>
      <c r="G283" s="112"/>
      <c r="H283" s="112"/>
      <c r="I283" s="94"/>
      <c r="J283" s="94"/>
      <c r="K283" s="94"/>
    </row>
    <row r="284" spans="2:11">
      <c r="B284" s="93"/>
      <c r="C284" s="94"/>
      <c r="D284" s="112"/>
      <c r="E284" s="112"/>
      <c r="F284" s="112"/>
      <c r="G284" s="112"/>
      <c r="H284" s="112"/>
      <c r="I284" s="94"/>
      <c r="J284" s="94"/>
      <c r="K284" s="94"/>
    </row>
    <row r="285" spans="2:11">
      <c r="B285" s="93"/>
      <c r="C285" s="94"/>
      <c r="D285" s="112"/>
      <c r="E285" s="112"/>
      <c r="F285" s="112"/>
      <c r="G285" s="112"/>
      <c r="H285" s="112"/>
      <c r="I285" s="94"/>
      <c r="J285" s="94"/>
      <c r="K285" s="94"/>
    </row>
    <row r="286" spans="2:11">
      <c r="B286" s="93"/>
      <c r="C286" s="94"/>
      <c r="D286" s="112"/>
      <c r="E286" s="112"/>
      <c r="F286" s="112"/>
      <c r="G286" s="112"/>
      <c r="H286" s="112"/>
      <c r="I286" s="94"/>
      <c r="J286" s="94"/>
      <c r="K286" s="94"/>
    </row>
    <row r="287" spans="2:11">
      <c r="B287" s="93"/>
      <c r="C287" s="94"/>
      <c r="D287" s="112"/>
      <c r="E287" s="112"/>
      <c r="F287" s="112"/>
      <c r="G287" s="112"/>
      <c r="H287" s="112"/>
      <c r="I287" s="94"/>
      <c r="J287" s="94"/>
      <c r="K287" s="94"/>
    </row>
    <row r="288" spans="2:11">
      <c r="B288" s="93"/>
      <c r="C288" s="94"/>
      <c r="D288" s="112"/>
      <c r="E288" s="112"/>
      <c r="F288" s="112"/>
      <c r="G288" s="112"/>
      <c r="H288" s="112"/>
      <c r="I288" s="94"/>
      <c r="J288" s="94"/>
      <c r="K288" s="94"/>
    </row>
    <row r="289" spans="2:11">
      <c r="B289" s="93"/>
      <c r="C289" s="94"/>
      <c r="D289" s="112"/>
      <c r="E289" s="112"/>
      <c r="F289" s="112"/>
      <c r="G289" s="112"/>
      <c r="H289" s="112"/>
      <c r="I289" s="94"/>
      <c r="J289" s="94"/>
      <c r="K289" s="94"/>
    </row>
    <row r="290" spans="2:11">
      <c r="B290" s="93"/>
      <c r="C290" s="94"/>
      <c r="D290" s="112"/>
      <c r="E290" s="112"/>
      <c r="F290" s="112"/>
      <c r="G290" s="112"/>
      <c r="H290" s="112"/>
      <c r="I290" s="94"/>
      <c r="J290" s="94"/>
      <c r="K290" s="94"/>
    </row>
    <row r="291" spans="2:11">
      <c r="B291" s="93"/>
      <c r="C291" s="94"/>
      <c r="D291" s="112"/>
      <c r="E291" s="112"/>
      <c r="F291" s="112"/>
      <c r="G291" s="112"/>
      <c r="H291" s="112"/>
      <c r="I291" s="94"/>
      <c r="J291" s="94"/>
      <c r="K291" s="94"/>
    </row>
    <row r="292" spans="2:11">
      <c r="B292" s="93"/>
      <c r="C292" s="94"/>
      <c r="D292" s="112"/>
      <c r="E292" s="112"/>
      <c r="F292" s="112"/>
      <c r="G292" s="112"/>
      <c r="H292" s="112"/>
      <c r="I292" s="94"/>
      <c r="J292" s="94"/>
      <c r="K292" s="94"/>
    </row>
    <row r="293" spans="2:11">
      <c r="B293" s="93"/>
      <c r="C293" s="94"/>
      <c r="D293" s="112"/>
      <c r="E293" s="112"/>
      <c r="F293" s="112"/>
      <c r="G293" s="112"/>
      <c r="H293" s="112"/>
      <c r="I293" s="94"/>
      <c r="J293" s="94"/>
      <c r="K293" s="94"/>
    </row>
    <row r="294" spans="2:11">
      <c r="B294" s="93"/>
      <c r="C294" s="94"/>
      <c r="D294" s="112"/>
      <c r="E294" s="112"/>
      <c r="F294" s="112"/>
      <c r="G294" s="112"/>
      <c r="H294" s="112"/>
      <c r="I294" s="94"/>
      <c r="J294" s="94"/>
      <c r="K294" s="94"/>
    </row>
    <row r="295" spans="2:11">
      <c r="B295" s="93"/>
      <c r="C295" s="94"/>
      <c r="D295" s="112"/>
      <c r="E295" s="112"/>
      <c r="F295" s="112"/>
      <c r="G295" s="112"/>
      <c r="H295" s="112"/>
      <c r="I295" s="94"/>
      <c r="J295" s="94"/>
      <c r="K295" s="94"/>
    </row>
    <row r="296" spans="2:11">
      <c r="B296" s="93"/>
      <c r="C296" s="94"/>
      <c r="D296" s="112"/>
      <c r="E296" s="112"/>
      <c r="F296" s="112"/>
      <c r="G296" s="112"/>
      <c r="H296" s="112"/>
      <c r="I296" s="94"/>
      <c r="J296" s="94"/>
      <c r="K296" s="94"/>
    </row>
    <row r="297" spans="2:11">
      <c r="B297" s="93"/>
      <c r="C297" s="94"/>
      <c r="D297" s="112"/>
      <c r="E297" s="112"/>
      <c r="F297" s="112"/>
      <c r="G297" s="112"/>
      <c r="H297" s="112"/>
      <c r="I297" s="94"/>
      <c r="J297" s="94"/>
      <c r="K297" s="94"/>
    </row>
    <row r="298" spans="2:11">
      <c r="B298" s="93"/>
      <c r="C298" s="94"/>
      <c r="D298" s="112"/>
      <c r="E298" s="112"/>
      <c r="F298" s="112"/>
      <c r="G298" s="112"/>
      <c r="H298" s="112"/>
      <c r="I298" s="94"/>
      <c r="J298" s="94"/>
      <c r="K298" s="94"/>
    </row>
    <row r="299" spans="2:11">
      <c r="B299" s="93"/>
      <c r="C299" s="94"/>
      <c r="D299" s="112"/>
      <c r="E299" s="112"/>
      <c r="F299" s="112"/>
      <c r="G299" s="112"/>
      <c r="H299" s="112"/>
      <c r="I299" s="94"/>
      <c r="J299" s="94"/>
      <c r="K299" s="94"/>
    </row>
    <row r="300" spans="2:11">
      <c r="B300" s="93"/>
      <c r="C300" s="94"/>
      <c r="D300" s="112"/>
      <c r="E300" s="112"/>
      <c r="F300" s="112"/>
      <c r="G300" s="112"/>
      <c r="H300" s="112"/>
      <c r="I300" s="94"/>
      <c r="J300" s="94"/>
      <c r="K300" s="94"/>
    </row>
    <row r="301" spans="2:11">
      <c r="B301" s="93"/>
      <c r="C301" s="94"/>
      <c r="D301" s="112"/>
      <c r="E301" s="112"/>
      <c r="F301" s="112"/>
      <c r="G301" s="112"/>
      <c r="H301" s="112"/>
      <c r="I301" s="94"/>
      <c r="J301" s="94"/>
      <c r="K301" s="94"/>
    </row>
    <row r="302" spans="2:11">
      <c r="B302" s="93"/>
      <c r="C302" s="94"/>
      <c r="D302" s="112"/>
      <c r="E302" s="112"/>
      <c r="F302" s="112"/>
      <c r="G302" s="112"/>
      <c r="H302" s="112"/>
      <c r="I302" s="94"/>
      <c r="J302" s="94"/>
      <c r="K302" s="94"/>
    </row>
    <row r="303" spans="2:11">
      <c r="B303" s="93"/>
      <c r="C303" s="94"/>
      <c r="D303" s="112"/>
      <c r="E303" s="112"/>
      <c r="F303" s="112"/>
      <c r="G303" s="112"/>
      <c r="H303" s="112"/>
      <c r="I303" s="94"/>
      <c r="J303" s="94"/>
      <c r="K303" s="94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E606" s="20"/>
      <c r="G606" s="20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</sheetData>
  <sheetProtection sheet="1" objects="1" scenarios="1"/>
  <mergeCells count="1">
    <mergeCell ref="B6:K6"/>
  </mergeCells>
  <phoneticPr fontId="4" type="noConversion"/>
  <conditionalFormatting sqref="B12:B13">
    <cfRule type="cellIs" dxfId="1" priority="2" operator="equal">
      <formula>"NR3"</formula>
    </cfRule>
  </conditionalFormatting>
  <conditionalFormatting sqref="B12:B13">
    <cfRule type="containsText" dxfId="0" priority="1" operator="containsText" text="הפרשה ">
      <formula>NOT(ISERROR(SEARCH("הפרשה ",B12)))</formula>
    </cfRule>
  </conditionalFormatting>
  <dataValidations count="3">
    <dataValidation allowBlank="1" showInputMessage="1" showErrorMessage="1" sqref="B14:H14 C5:C11 D1:H11 B1:B11 A1:A14 I1:XFD14 A15:XFD1048576" xr:uid="{00000000-0002-0000-1900-000000000000}"/>
    <dataValidation type="list" allowBlank="1" showInputMessage="1" showErrorMessage="1" sqref="E12:E13" xr:uid="{ED959ED0-3969-489A-8EA8-DC47373C4E9C}">
      <formula1>#REF!</formula1>
    </dataValidation>
    <dataValidation type="list" allowBlank="1" showInputMessage="1" showErrorMessage="1" sqref="G12:G13" xr:uid="{4E99345E-AD25-4DA1-A59F-0DECA85CD968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I13" sqref="I13"/>
    </sheetView>
  </sheetViews>
  <sheetFormatPr defaultColWidth="9.140625" defaultRowHeight="18"/>
  <cols>
    <col min="1" max="1" width="6.28515625" style="1" customWidth="1"/>
    <col min="2" max="2" width="70.85546875" style="2" bestFit="1" customWidth="1"/>
    <col min="3" max="3" width="31.28515625" style="1" bestFit="1" customWidth="1"/>
    <col min="4" max="4" width="11.85546875" style="1" customWidth="1"/>
    <col min="5" max="16384" width="9.140625" style="1"/>
  </cols>
  <sheetData>
    <row r="1" spans="2:6">
      <c r="B1" s="46" t="s">
        <v>144</v>
      </c>
      <c r="C1" s="46" t="s" vm="1">
        <v>225</v>
      </c>
    </row>
    <row r="2" spans="2:6">
      <c r="B2" s="46" t="s">
        <v>143</v>
      </c>
      <c r="C2" s="46" t="s">
        <v>226</v>
      </c>
    </row>
    <row r="3" spans="2:6">
      <c r="B3" s="46" t="s">
        <v>145</v>
      </c>
      <c r="C3" s="46" t="s">
        <v>227</v>
      </c>
    </row>
    <row r="4" spans="2:6">
      <c r="B4" s="46" t="s">
        <v>146</v>
      </c>
      <c r="C4" s="46">
        <v>414</v>
      </c>
    </row>
    <row r="6" spans="2:6" ht="26.25" customHeight="1">
      <c r="B6" s="145" t="s">
        <v>178</v>
      </c>
      <c r="C6" s="146"/>
      <c r="D6" s="147"/>
    </row>
    <row r="7" spans="2:6" s="3" customFormat="1" ht="31.5">
      <c r="B7" s="47" t="s">
        <v>114</v>
      </c>
      <c r="C7" s="52" t="s">
        <v>106</v>
      </c>
      <c r="D7" s="53" t="s">
        <v>105</v>
      </c>
    </row>
    <row r="8" spans="2:6" s="3" customFormat="1">
      <c r="B8" s="14"/>
      <c r="C8" s="31" t="s">
        <v>205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35" t="s">
        <v>2688</v>
      </c>
      <c r="C10" s="136">
        <v>96479.908985955117</v>
      </c>
      <c r="D10" s="135"/>
    </row>
    <row r="11" spans="2:6">
      <c r="B11" s="137" t="s">
        <v>24</v>
      </c>
      <c r="C11" s="136">
        <v>22040.677498192745</v>
      </c>
      <c r="D11" s="138"/>
    </row>
    <row r="12" spans="2:6">
      <c r="B12" s="139" t="s">
        <v>2697</v>
      </c>
      <c r="C12" s="140">
        <v>437.19451717350006</v>
      </c>
      <c r="D12" s="141">
        <v>46772</v>
      </c>
      <c r="E12" s="3"/>
      <c r="F12" s="3"/>
    </row>
    <row r="13" spans="2:6">
      <c r="B13" s="139" t="s">
        <v>2804</v>
      </c>
      <c r="C13" s="140">
        <v>2086.4296358211786</v>
      </c>
      <c r="D13" s="141">
        <v>46698</v>
      </c>
      <c r="E13" s="3"/>
      <c r="F13" s="3"/>
    </row>
    <row r="14" spans="2:6">
      <c r="B14" s="139" t="s">
        <v>1690</v>
      </c>
      <c r="C14" s="140">
        <v>144.49920229267417</v>
      </c>
      <c r="D14" s="141">
        <v>48274</v>
      </c>
    </row>
    <row r="15" spans="2:6">
      <c r="B15" s="139" t="s">
        <v>1692</v>
      </c>
      <c r="C15" s="140">
        <v>84.356287052006493</v>
      </c>
      <c r="D15" s="141">
        <v>48274</v>
      </c>
      <c r="E15" s="3"/>
      <c r="F15" s="3"/>
    </row>
    <row r="16" spans="2:6">
      <c r="B16" s="139" t="s">
        <v>1701</v>
      </c>
      <c r="C16" s="140">
        <v>422.68673085</v>
      </c>
      <c r="D16" s="141">
        <v>47969</v>
      </c>
      <c r="E16" s="3"/>
      <c r="F16" s="3"/>
    </row>
    <row r="17" spans="2:4">
      <c r="B17" s="139" t="s">
        <v>2698</v>
      </c>
      <c r="C17" s="140">
        <v>72.40910070000001</v>
      </c>
      <c r="D17" s="141">
        <v>47209</v>
      </c>
    </row>
    <row r="18" spans="2:4">
      <c r="B18" s="139" t="s">
        <v>2699</v>
      </c>
      <c r="C18" s="140">
        <v>358.06060952444557</v>
      </c>
      <c r="D18" s="141">
        <v>48297</v>
      </c>
    </row>
    <row r="19" spans="2:4">
      <c r="B19" s="139" t="s">
        <v>2693</v>
      </c>
      <c r="C19" s="140">
        <v>2.9518643999999998</v>
      </c>
      <c r="D19" s="141">
        <v>47907</v>
      </c>
    </row>
    <row r="20" spans="2:4">
      <c r="B20" s="139" t="s">
        <v>2700</v>
      </c>
      <c r="C20" s="140">
        <v>140.84039999999999</v>
      </c>
      <c r="D20" s="141">
        <v>47848</v>
      </c>
    </row>
    <row r="21" spans="2:4">
      <c r="B21" s="139" t="s">
        <v>2692</v>
      </c>
      <c r="C21" s="140">
        <v>5.2905163500000008</v>
      </c>
      <c r="D21" s="141">
        <v>47848</v>
      </c>
    </row>
    <row r="22" spans="2:4">
      <c r="B22" s="139" t="s">
        <v>2805</v>
      </c>
      <c r="C22" s="140">
        <v>742.8804899999999</v>
      </c>
      <c r="D22" s="141">
        <v>46022</v>
      </c>
    </row>
    <row r="23" spans="2:4">
      <c r="B23" s="139" t="s">
        <v>2701</v>
      </c>
      <c r="C23" s="140">
        <v>514.59002740950007</v>
      </c>
      <c r="D23" s="141">
        <v>47209</v>
      </c>
    </row>
    <row r="24" spans="2:4">
      <c r="B24" s="139" t="s">
        <v>2702</v>
      </c>
      <c r="C24" s="140">
        <v>808.90715999999998</v>
      </c>
      <c r="D24" s="141">
        <v>48700</v>
      </c>
    </row>
    <row r="25" spans="2:4">
      <c r="B25" s="139" t="s">
        <v>2703</v>
      </c>
      <c r="C25" s="140">
        <v>354.26960235000001</v>
      </c>
      <c r="D25" s="141">
        <v>46132</v>
      </c>
    </row>
    <row r="26" spans="2:4">
      <c r="B26" s="139" t="s">
        <v>2704</v>
      </c>
      <c r="C26" s="140">
        <v>637.85054559999992</v>
      </c>
      <c r="D26" s="141">
        <v>46539</v>
      </c>
    </row>
    <row r="27" spans="2:4">
      <c r="B27" s="139" t="s">
        <v>1706</v>
      </c>
      <c r="C27" s="140">
        <v>299.03363174771749</v>
      </c>
      <c r="D27" s="141">
        <v>48233</v>
      </c>
    </row>
    <row r="28" spans="2:4">
      <c r="B28" s="139" t="s">
        <v>2705</v>
      </c>
      <c r="C28" s="140">
        <v>92.619143069521769</v>
      </c>
      <c r="D28" s="141">
        <v>48212</v>
      </c>
    </row>
    <row r="29" spans="2:4">
      <c r="B29" s="139" t="s">
        <v>2706</v>
      </c>
      <c r="C29" s="140">
        <v>5.3134354500000001</v>
      </c>
      <c r="D29" s="141">
        <v>47566</v>
      </c>
    </row>
    <row r="30" spans="2:4">
      <c r="B30" s="139" t="s">
        <v>2707</v>
      </c>
      <c r="C30" s="140">
        <v>73.691286048858686</v>
      </c>
      <c r="D30" s="141">
        <v>48212</v>
      </c>
    </row>
    <row r="31" spans="2:4">
      <c r="B31" s="139" t="s">
        <v>2708</v>
      </c>
      <c r="C31" s="140">
        <v>3.70468815</v>
      </c>
      <c r="D31" s="141">
        <v>48297</v>
      </c>
    </row>
    <row r="32" spans="2:4">
      <c r="B32" s="139" t="s">
        <v>2709</v>
      </c>
      <c r="C32" s="140">
        <v>816.32384225999999</v>
      </c>
      <c r="D32" s="141">
        <v>46631</v>
      </c>
    </row>
    <row r="33" spans="2:4">
      <c r="B33" s="139" t="s">
        <v>2710</v>
      </c>
      <c r="C33" s="140">
        <v>223.60275225000001</v>
      </c>
      <c r="D33" s="141">
        <v>48214</v>
      </c>
    </row>
    <row r="34" spans="2:4">
      <c r="B34" s="139" t="s">
        <v>2711</v>
      </c>
      <c r="C34" s="140">
        <v>360.7483330500001</v>
      </c>
      <c r="D34" s="141">
        <v>48214</v>
      </c>
    </row>
    <row r="35" spans="2:4">
      <c r="B35" s="139" t="s">
        <v>2712</v>
      </c>
      <c r="C35" s="140">
        <v>897.95812000000001</v>
      </c>
      <c r="D35" s="141">
        <v>46661</v>
      </c>
    </row>
    <row r="36" spans="2:4">
      <c r="B36" s="139" t="s">
        <v>1708</v>
      </c>
      <c r="C36" s="140">
        <v>912.88161000000002</v>
      </c>
      <c r="D36" s="141">
        <v>46661</v>
      </c>
    </row>
    <row r="37" spans="2:4">
      <c r="B37" s="139" t="s">
        <v>2806</v>
      </c>
      <c r="C37" s="140">
        <v>167.64827839757933</v>
      </c>
      <c r="D37" s="141">
        <v>45094</v>
      </c>
    </row>
    <row r="38" spans="2:4">
      <c r="B38" s="139" t="s">
        <v>2807</v>
      </c>
      <c r="C38" s="140">
        <v>5091.8211061584643</v>
      </c>
      <c r="D38" s="141">
        <v>46871</v>
      </c>
    </row>
    <row r="39" spans="2:4">
      <c r="B39" s="139" t="s">
        <v>2808</v>
      </c>
      <c r="C39" s="140">
        <v>157.8880508305692</v>
      </c>
      <c r="D39" s="141">
        <v>48482</v>
      </c>
    </row>
    <row r="40" spans="2:4">
      <c r="B40" s="139" t="s">
        <v>2809</v>
      </c>
      <c r="C40" s="140">
        <v>577.6437472089624</v>
      </c>
      <c r="D40" s="141">
        <v>51774</v>
      </c>
    </row>
    <row r="41" spans="2:4">
      <c r="B41" s="139" t="s">
        <v>2810</v>
      </c>
      <c r="C41" s="140">
        <v>902.66639755894471</v>
      </c>
      <c r="D41" s="141">
        <v>46253</v>
      </c>
    </row>
    <row r="42" spans="2:4">
      <c r="B42" s="139" t="s">
        <v>2811</v>
      </c>
      <c r="C42" s="140">
        <v>1079.2595484370579</v>
      </c>
      <c r="D42" s="141">
        <v>46022</v>
      </c>
    </row>
    <row r="43" spans="2:4">
      <c r="B43" s="139" t="s">
        <v>2812</v>
      </c>
      <c r="C43" s="140">
        <v>58.810246444557009</v>
      </c>
      <c r="D43" s="141">
        <v>48844</v>
      </c>
    </row>
    <row r="44" spans="2:4">
      <c r="B44" s="139" t="s">
        <v>2813</v>
      </c>
      <c r="C44" s="140">
        <v>112.16692476998632</v>
      </c>
      <c r="D44" s="141">
        <v>45340</v>
      </c>
    </row>
    <row r="45" spans="2:4">
      <c r="B45" s="139" t="s">
        <v>2814</v>
      </c>
      <c r="C45" s="140">
        <v>1958.6404302429539</v>
      </c>
      <c r="D45" s="141">
        <v>45935</v>
      </c>
    </row>
    <row r="46" spans="2:4">
      <c r="B46" s="139" t="s">
        <v>2815</v>
      </c>
      <c r="C46" s="140">
        <v>234.44838659426253</v>
      </c>
      <c r="D46" s="141">
        <v>52047</v>
      </c>
    </row>
    <row r="47" spans="2:4">
      <c r="B47" s="139" t="s">
        <v>2816</v>
      </c>
      <c r="C47" s="140">
        <v>1200.5908499999998</v>
      </c>
      <c r="D47" s="141">
        <v>45363</v>
      </c>
    </row>
    <row r="48" spans="2:4">
      <c r="B48" s="137" t="s">
        <v>39</v>
      </c>
      <c r="C48" s="136">
        <v>74439.231487762387</v>
      </c>
      <c r="D48" s="138"/>
    </row>
    <row r="49" spans="2:4">
      <c r="B49" s="139" t="s">
        <v>2713</v>
      </c>
      <c r="C49" s="140">
        <v>781.10606400000006</v>
      </c>
      <c r="D49" s="141">
        <v>47201</v>
      </c>
    </row>
    <row r="50" spans="2:4">
      <c r="B50" s="139" t="s">
        <v>2714</v>
      </c>
      <c r="C50" s="140">
        <v>122.88371116398</v>
      </c>
      <c r="D50" s="141">
        <v>47270</v>
      </c>
    </row>
    <row r="51" spans="2:4">
      <c r="B51" s="139" t="s">
        <v>2715</v>
      </c>
      <c r="C51" s="140">
        <v>1079.9551368</v>
      </c>
      <c r="D51" s="141">
        <v>48366</v>
      </c>
    </row>
    <row r="52" spans="2:4">
      <c r="B52" s="139" t="s">
        <v>1743</v>
      </c>
      <c r="C52" s="140">
        <v>85.939128365471575</v>
      </c>
      <c r="D52" s="141">
        <v>47467</v>
      </c>
    </row>
    <row r="53" spans="2:4">
      <c r="B53" s="139" t="s">
        <v>1744</v>
      </c>
      <c r="C53" s="140">
        <v>122.69873811511764</v>
      </c>
      <c r="D53" s="141">
        <v>47848</v>
      </c>
    </row>
    <row r="54" spans="2:4">
      <c r="B54" s="139" t="s">
        <v>2716</v>
      </c>
      <c r="C54" s="140">
        <v>971.91776218500002</v>
      </c>
      <c r="D54" s="141">
        <v>46601</v>
      </c>
    </row>
    <row r="55" spans="2:4">
      <c r="B55" s="139" t="s">
        <v>1746</v>
      </c>
      <c r="C55" s="140">
        <v>409.16304766200005</v>
      </c>
      <c r="D55" s="141">
        <v>46371</v>
      </c>
    </row>
    <row r="56" spans="2:4">
      <c r="B56" s="139" t="s">
        <v>2717</v>
      </c>
      <c r="C56" s="140">
        <v>482.67685693499999</v>
      </c>
      <c r="D56" s="141">
        <v>47209</v>
      </c>
    </row>
    <row r="57" spans="2:4">
      <c r="B57" s="139" t="s">
        <v>1749</v>
      </c>
      <c r="C57" s="140">
        <v>54.687542865000005</v>
      </c>
      <c r="D57" s="141">
        <v>47209</v>
      </c>
    </row>
    <row r="58" spans="2:4">
      <c r="B58" s="139" t="s">
        <v>2718</v>
      </c>
      <c r="C58" s="140">
        <v>690.75695163799992</v>
      </c>
      <c r="D58" s="141">
        <v>45778</v>
      </c>
    </row>
    <row r="59" spans="2:4">
      <c r="B59" s="139" t="s">
        <v>2719</v>
      </c>
      <c r="C59" s="140">
        <v>704.48715357788001</v>
      </c>
      <c r="D59" s="141">
        <v>46997</v>
      </c>
    </row>
    <row r="60" spans="2:4">
      <c r="B60" s="139" t="s">
        <v>2696</v>
      </c>
      <c r="C60" s="140">
        <v>1012.38343578372</v>
      </c>
      <c r="D60" s="141">
        <v>46997</v>
      </c>
    </row>
    <row r="61" spans="2:4">
      <c r="B61" s="139" t="s">
        <v>2720</v>
      </c>
      <c r="C61" s="140">
        <v>1500.51488685</v>
      </c>
      <c r="D61" s="141">
        <v>45343</v>
      </c>
    </row>
    <row r="62" spans="2:4">
      <c r="B62" s="139" t="s">
        <v>2721</v>
      </c>
      <c r="C62" s="140">
        <v>794.03482229999997</v>
      </c>
      <c r="D62" s="141">
        <v>47082</v>
      </c>
    </row>
    <row r="63" spans="2:4">
      <c r="B63" s="139" t="s">
        <v>1753</v>
      </c>
      <c r="C63" s="140">
        <v>375.32455504745997</v>
      </c>
      <c r="D63" s="141">
        <v>47119</v>
      </c>
    </row>
    <row r="64" spans="2:4">
      <c r="B64" s="139" t="s">
        <v>1754</v>
      </c>
      <c r="C64" s="140">
        <v>365.38803739666741</v>
      </c>
      <c r="D64" s="141">
        <v>48757</v>
      </c>
    </row>
    <row r="65" spans="2:4">
      <c r="B65" s="139" t="s">
        <v>2722</v>
      </c>
      <c r="C65" s="140">
        <v>440.1279855615</v>
      </c>
      <c r="D65" s="141">
        <v>46326</v>
      </c>
    </row>
    <row r="66" spans="2:4">
      <c r="B66" s="139" t="s">
        <v>2723</v>
      </c>
      <c r="C66" s="140">
        <v>114.728532</v>
      </c>
      <c r="D66" s="141">
        <v>47119</v>
      </c>
    </row>
    <row r="67" spans="2:4">
      <c r="B67" s="139" t="s">
        <v>2724</v>
      </c>
      <c r="C67" s="140">
        <v>1.0752996224743736</v>
      </c>
      <c r="D67" s="141">
        <v>48122</v>
      </c>
    </row>
    <row r="68" spans="2:4">
      <c r="B68" s="139" t="s">
        <v>2725</v>
      </c>
      <c r="C68" s="140">
        <v>298.38388598721821</v>
      </c>
      <c r="D68" s="141">
        <v>48395</v>
      </c>
    </row>
    <row r="69" spans="2:4">
      <c r="B69" s="139" t="s">
        <v>2726</v>
      </c>
      <c r="C69" s="140">
        <v>393.79760945700002</v>
      </c>
      <c r="D69" s="141">
        <v>47119</v>
      </c>
    </row>
    <row r="70" spans="2:4">
      <c r="B70" s="139" t="s">
        <v>2727</v>
      </c>
      <c r="C70" s="140">
        <v>635.28241776599998</v>
      </c>
      <c r="D70" s="141">
        <v>45087</v>
      </c>
    </row>
    <row r="71" spans="2:4">
      <c r="B71" s="139" t="s">
        <v>1759</v>
      </c>
      <c r="C71" s="140">
        <v>1389.7871114999998</v>
      </c>
      <c r="D71" s="141">
        <v>48365</v>
      </c>
    </row>
    <row r="72" spans="2:4">
      <c r="B72" s="139" t="s">
        <v>1760</v>
      </c>
      <c r="C72" s="140">
        <v>800.74512122400017</v>
      </c>
      <c r="D72" s="141">
        <v>47119</v>
      </c>
    </row>
    <row r="73" spans="2:4">
      <c r="B73" s="139" t="s">
        <v>2728</v>
      </c>
      <c r="C73" s="140">
        <v>69.534112528500003</v>
      </c>
      <c r="D73" s="141">
        <v>47119</v>
      </c>
    </row>
    <row r="74" spans="2:4">
      <c r="B74" s="139" t="s">
        <v>2729</v>
      </c>
      <c r="C74" s="140">
        <v>947.98799675250007</v>
      </c>
      <c r="D74" s="141">
        <v>46742</v>
      </c>
    </row>
    <row r="75" spans="2:4">
      <c r="B75" s="139" t="s">
        <v>2730</v>
      </c>
      <c r="C75" s="140">
        <v>95.486609999999999</v>
      </c>
      <c r="D75" s="141">
        <v>46742</v>
      </c>
    </row>
    <row r="76" spans="2:4">
      <c r="B76" s="139" t="s">
        <v>2731</v>
      </c>
      <c r="C76" s="140">
        <v>149.19193267433673</v>
      </c>
      <c r="D76" s="141">
        <v>48395</v>
      </c>
    </row>
    <row r="77" spans="2:4">
      <c r="B77" s="139" t="s">
        <v>2732</v>
      </c>
      <c r="C77" s="140">
        <v>425.92507248698593</v>
      </c>
      <c r="D77" s="141">
        <v>48669</v>
      </c>
    </row>
    <row r="78" spans="2:4">
      <c r="B78" s="139" t="s">
        <v>1768</v>
      </c>
      <c r="C78" s="140">
        <v>334.48083264413759</v>
      </c>
      <c r="D78" s="141">
        <v>46753</v>
      </c>
    </row>
    <row r="79" spans="2:4">
      <c r="B79" s="139" t="s">
        <v>2733</v>
      </c>
      <c r="C79" s="140">
        <v>205.70633325000003</v>
      </c>
      <c r="D79" s="141">
        <v>45047</v>
      </c>
    </row>
    <row r="80" spans="2:4">
      <c r="B80" s="139" t="s">
        <v>2734</v>
      </c>
      <c r="C80" s="140">
        <v>446.34145045350004</v>
      </c>
      <c r="D80" s="141">
        <v>47463</v>
      </c>
    </row>
    <row r="81" spans="2:4">
      <c r="B81" s="139" t="s">
        <v>2735</v>
      </c>
      <c r="C81" s="140">
        <v>1322.9456324099999</v>
      </c>
      <c r="D81" s="141">
        <v>49427</v>
      </c>
    </row>
    <row r="82" spans="2:4">
      <c r="B82" s="139" t="s">
        <v>2736</v>
      </c>
      <c r="C82" s="140">
        <v>3089.2509805224004</v>
      </c>
      <c r="D82" s="141">
        <v>50041</v>
      </c>
    </row>
    <row r="83" spans="2:4">
      <c r="B83" s="139" t="s">
        <v>2737</v>
      </c>
      <c r="C83" s="140">
        <v>2040.892331456</v>
      </c>
      <c r="D83" s="141">
        <v>50495</v>
      </c>
    </row>
    <row r="84" spans="2:4">
      <c r="B84" s="139" t="s">
        <v>2738</v>
      </c>
      <c r="C84" s="140">
        <v>965.86586574149999</v>
      </c>
      <c r="D84" s="141">
        <v>46971</v>
      </c>
    </row>
    <row r="85" spans="2:4">
      <c r="B85" s="139" t="s">
        <v>2739</v>
      </c>
      <c r="C85" s="140">
        <v>2490.2205493500001</v>
      </c>
      <c r="D85" s="141">
        <v>45557</v>
      </c>
    </row>
    <row r="86" spans="2:4">
      <c r="B86" s="139" t="s">
        <v>1777</v>
      </c>
      <c r="C86" s="140">
        <v>1509.956930655</v>
      </c>
      <c r="D86" s="141">
        <v>46149</v>
      </c>
    </row>
    <row r="87" spans="2:4">
      <c r="B87" s="139" t="s">
        <v>2740</v>
      </c>
      <c r="C87" s="140">
        <v>1054.8684205080001</v>
      </c>
      <c r="D87" s="141">
        <v>46012</v>
      </c>
    </row>
    <row r="88" spans="2:4">
      <c r="B88" s="139" t="s">
        <v>1778</v>
      </c>
      <c r="C88" s="140">
        <v>835.63246648758013</v>
      </c>
      <c r="D88" s="141">
        <v>47849</v>
      </c>
    </row>
    <row r="89" spans="2:4">
      <c r="B89" s="139" t="s">
        <v>2817</v>
      </c>
      <c r="C89" s="140">
        <v>21.480791946405958</v>
      </c>
      <c r="D89" s="141">
        <v>45515</v>
      </c>
    </row>
    <row r="90" spans="2:4">
      <c r="B90" s="139" t="s">
        <v>1779</v>
      </c>
      <c r="C90" s="140">
        <v>894.79764645961041</v>
      </c>
      <c r="D90" s="141">
        <v>47665</v>
      </c>
    </row>
    <row r="91" spans="2:4">
      <c r="B91" s="139" t="s">
        <v>2741</v>
      </c>
      <c r="C91" s="140">
        <v>38.499027000000005</v>
      </c>
      <c r="D91" s="141">
        <v>46326</v>
      </c>
    </row>
    <row r="92" spans="2:4">
      <c r="B92" s="139" t="s">
        <v>2742</v>
      </c>
      <c r="C92" s="140">
        <v>3.4503324120000003</v>
      </c>
      <c r="D92" s="141">
        <v>46326</v>
      </c>
    </row>
    <row r="93" spans="2:4">
      <c r="B93" s="139" t="s">
        <v>2743</v>
      </c>
      <c r="C93" s="140">
        <v>22.8462566655</v>
      </c>
      <c r="D93" s="141">
        <v>46326</v>
      </c>
    </row>
    <row r="94" spans="2:4">
      <c r="B94" s="139" t="s">
        <v>2744</v>
      </c>
      <c r="C94" s="140">
        <v>23.083180511999998</v>
      </c>
      <c r="D94" s="141">
        <v>46326</v>
      </c>
    </row>
    <row r="95" spans="2:4">
      <c r="B95" s="139" t="s">
        <v>2745</v>
      </c>
      <c r="C95" s="140">
        <v>50.106429777000002</v>
      </c>
      <c r="D95" s="141">
        <v>46326</v>
      </c>
    </row>
    <row r="96" spans="2:4">
      <c r="B96" s="139" t="s">
        <v>2746</v>
      </c>
      <c r="C96" s="140">
        <v>22.053450292500003</v>
      </c>
      <c r="D96" s="141">
        <v>46326</v>
      </c>
    </row>
    <row r="97" spans="2:4">
      <c r="B97" s="139" t="s">
        <v>1790</v>
      </c>
      <c r="C97" s="140">
        <v>395.96186730000005</v>
      </c>
      <c r="D97" s="141">
        <v>47756</v>
      </c>
    </row>
    <row r="98" spans="2:4">
      <c r="B98" s="139" t="s">
        <v>2747</v>
      </c>
      <c r="C98" s="140">
        <v>469.9143228395792</v>
      </c>
      <c r="D98" s="141">
        <v>48332</v>
      </c>
    </row>
    <row r="99" spans="2:4">
      <c r="B99" s="139" t="s">
        <v>2748</v>
      </c>
      <c r="C99" s="140">
        <v>1864.1632451999999</v>
      </c>
      <c r="D99" s="141">
        <v>47715</v>
      </c>
    </row>
    <row r="100" spans="2:4">
      <c r="B100" s="139" t="s">
        <v>2749</v>
      </c>
      <c r="C100" s="140">
        <v>1100.860044</v>
      </c>
      <c r="D100" s="141">
        <v>47715</v>
      </c>
    </row>
    <row r="101" spans="2:4">
      <c r="B101" s="139" t="s">
        <v>2750</v>
      </c>
      <c r="C101" s="140">
        <v>160.40185908000004</v>
      </c>
      <c r="D101" s="141">
        <v>47715</v>
      </c>
    </row>
    <row r="102" spans="2:4">
      <c r="B102" s="139" t="s">
        <v>2751</v>
      </c>
      <c r="C102" s="140">
        <v>54.189766165999998</v>
      </c>
      <c r="D102" s="141">
        <v>47715</v>
      </c>
    </row>
    <row r="103" spans="2:4">
      <c r="B103" s="139" t="s">
        <v>1794</v>
      </c>
      <c r="C103" s="140">
        <v>101.11259079999999</v>
      </c>
      <c r="D103" s="141">
        <v>48466</v>
      </c>
    </row>
    <row r="104" spans="2:4">
      <c r="B104" s="139" t="s">
        <v>1795</v>
      </c>
      <c r="C104" s="140">
        <v>74.534070000000014</v>
      </c>
      <c r="D104" s="141">
        <v>48466</v>
      </c>
    </row>
    <row r="105" spans="2:4">
      <c r="B105" s="139" t="s">
        <v>2752</v>
      </c>
      <c r="C105" s="140">
        <v>38.207985892325141</v>
      </c>
      <c r="D105" s="141">
        <v>50495</v>
      </c>
    </row>
    <row r="106" spans="2:4">
      <c r="B106" s="139" t="s">
        <v>2753</v>
      </c>
      <c r="C106" s="140">
        <v>737.3294985</v>
      </c>
      <c r="D106" s="141">
        <v>48446</v>
      </c>
    </row>
    <row r="107" spans="2:4">
      <c r="B107" s="139" t="s">
        <v>2754</v>
      </c>
      <c r="C107" s="140">
        <v>6.8480752499999999</v>
      </c>
      <c r="D107" s="141">
        <v>48446</v>
      </c>
    </row>
    <row r="108" spans="2:4">
      <c r="B108" s="139" t="s">
        <v>2755</v>
      </c>
      <c r="C108" s="140">
        <v>3.8612899500000006</v>
      </c>
      <c r="D108" s="141">
        <v>47741</v>
      </c>
    </row>
    <row r="109" spans="2:4">
      <c r="B109" s="139" t="s">
        <v>1796</v>
      </c>
      <c r="C109" s="140">
        <v>40.414039180620001</v>
      </c>
      <c r="D109" s="141">
        <v>48319</v>
      </c>
    </row>
    <row r="110" spans="2:4">
      <c r="B110" s="139" t="s">
        <v>2756</v>
      </c>
      <c r="C110" s="140">
        <v>512.21647155000005</v>
      </c>
      <c r="D110" s="141">
        <v>50495</v>
      </c>
    </row>
    <row r="111" spans="2:4">
      <c r="B111" s="139" t="s">
        <v>2757</v>
      </c>
      <c r="C111" s="140">
        <v>701.17928159999997</v>
      </c>
      <c r="D111" s="141">
        <v>47392</v>
      </c>
    </row>
    <row r="112" spans="2:4">
      <c r="B112" s="139" t="s">
        <v>2818</v>
      </c>
      <c r="C112" s="140">
        <v>51.978790765665117</v>
      </c>
      <c r="D112" s="141">
        <v>46418</v>
      </c>
    </row>
    <row r="113" spans="2:4">
      <c r="B113" s="139" t="s">
        <v>1799</v>
      </c>
      <c r="C113" s="140">
        <v>2.4860716500000004</v>
      </c>
      <c r="D113" s="141">
        <v>47453</v>
      </c>
    </row>
    <row r="114" spans="2:4">
      <c r="B114" s="139" t="s">
        <v>1714</v>
      </c>
      <c r="C114" s="140">
        <v>207.95649000000003</v>
      </c>
      <c r="D114" s="141">
        <v>47262</v>
      </c>
    </row>
    <row r="115" spans="2:4">
      <c r="B115" s="139" t="s">
        <v>2819</v>
      </c>
      <c r="C115" s="140">
        <v>0.41784449798279999</v>
      </c>
      <c r="D115" s="141">
        <v>45126</v>
      </c>
    </row>
    <row r="116" spans="2:4">
      <c r="B116" s="139" t="s">
        <v>2758</v>
      </c>
      <c r="C116" s="140">
        <v>32.695881733119997</v>
      </c>
      <c r="D116" s="141">
        <v>45777</v>
      </c>
    </row>
    <row r="117" spans="2:4">
      <c r="B117" s="139" t="s">
        <v>1805</v>
      </c>
      <c r="C117" s="140">
        <v>632.20100300800004</v>
      </c>
      <c r="D117" s="141">
        <v>45930</v>
      </c>
    </row>
    <row r="118" spans="2:4">
      <c r="B118" s="139" t="s">
        <v>2759</v>
      </c>
      <c r="C118" s="140">
        <v>2628.7748672414868</v>
      </c>
      <c r="D118" s="141">
        <v>47665</v>
      </c>
    </row>
    <row r="119" spans="2:4">
      <c r="B119" s="139" t="s">
        <v>2760</v>
      </c>
      <c r="C119" s="140">
        <v>755.57962253599999</v>
      </c>
      <c r="D119" s="141">
        <v>45485</v>
      </c>
    </row>
    <row r="120" spans="2:4">
      <c r="B120" s="139" t="s">
        <v>2761</v>
      </c>
      <c r="C120" s="140">
        <v>894.75704967399997</v>
      </c>
      <c r="D120" s="141">
        <v>46417</v>
      </c>
    </row>
    <row r="121" spans="2:4">
      <c r="B121" s="139" t="s">
        <v>2762</v>
      </c>
      <c r="C121" s="140">
        <v>1176.9779177999999</v>
      </c>
      <c r="D121" s="141">
        <v>47178</v>
      </c>
    </row>
    <row r="122" spans="2:4">
      <c r="B122" s="139" t="s">
        <v>2763</v>
      </c>
      <c r="C122" s="140">
        <v>31.005710400000002</v>
      </c>
      <c r="D122" s="141">
        <v>47447</v>
      </c>
    </row>
    <row r="123" spans="2:4">
      <c r="B123" s="139" t="s">
        <v>2764</v>
      </c>
      <c r="C123" s="140">
        <v>803.32998684750009</v>
      </c>
      <c r="D123" s="141">
        <v>47987</v>
      </c>
    </row>
    <row r="124" spans="2:4">
      <c r="B124" s="139" t="s">
        <v>1715</v>
      </c>
      <c r="C124" s="140">
        <v>304.33060484171432</v>
      </c>
      <c r="D124" s="141">
        <v>48180</v>
      </c>
    </row>
    <row r="125" spans="2:4">
      <c r="B125" s="139" t="s">
        <v>2765</v>
      </c>
      <c r="C125" s="140">
        <v>2292.9185849999999</v>
      </c>
      <c r="D125" s="141">
        <v>47735</v>
      </c>
    </row>
    <row r="126" spans="2:4">
      <c r="B126" s="139" t="s">
        <v>2766</v>
      </c>
      <c r="C126" s="140">
        <v>279.55650853672256</v>
      </c>
      <c r="D126" s="141">
        <v>47848</v>
      </c>
    </row>
    <row r="127" spans="2:4">
      <c r="B127" s="139" t="s">
        <v>2767</v>
      </c>
      <c r="C127" s="140">
        <v>205.50180521599998</v>
      </c>
      <c r="D127" s="141">
        <v>45710</v>
      </c>
    </row>
    <row r="128" spans="2:4">
      <c r="B128" s="139" t="s">
        <v>2768</v>
      </c>
      <c r="C128" s="140">
        <v>1230.4068891339998</v>
      </c>
      <c r="D128" s="141">
        <v>46573</v>
      </c>
    </row>
    <row r="129" spans="2:4">
      <c r="B129" s="139" t="s">
        <v>2769</v>
      </c>
      <c r="C129" s="140">
        <v>693.39395699904458</v>
      </c>
      <c r="D129" s="141">
        <v>47832</v>
      </c>
    </row>
    <row r="130" spans="2:4">
      <c r="B130" s="139" t="s">
        <v>2770</v>
      </c>
      <c r="C130" s="140">
        <v>327.04528145400002</v>
      </c>
      <c r="D130" s="141">
        <v>46524</v>
      </c>
    </row>
    <row r="131" spans="2:4">
      <c r="B131" s="139" t="s">
        <v>2771</v>
      </c>
      <c r="C131" s="140">
        <v>747.95919187579841</v>
      </c>
      <c r="D131" s="141">
        <v>48121</v>
      </c>
    </row>
    <row r="132" spans="2:4">
      <c r="B132" s="139" t="s">
        <v>2772</v>
      </c>
      <c r="C132" s="140">
        <v>193.53445226596776</v>
      </c>
      <c r="D132" s="141">
        <v>48121</v>
      </c>
    </row>
    <row r="133" spans="2:4">
      <c r="B133" s="139" t="s">
        <v>2773</v>
      </c>
      <c r="C133" s="140">
        <v>45.661807416000002</v>
      </c>
      <c r="D133" s="141">
        <v>47255</v>
      </c>
    </row>
    <row r="134" spans="2:4">
      <c r="B134" s="139" t="s">
        <v>2774</v>
      </c>
      <c r="C134" s="140">
        <v>247.80159539469997</v>
      </c>
      <c r="D134" s="141">
        <v>48029</v>
      </c>
    </row>
    <row r="135" spans="2:4">
      <c r="B135" s="139" t="s">
        <v>2820</v>
      </c>
      <c r="C135" s="140">
        <v>2.0419860737572799</v>
      </c>
      <c r="D135" s="141">
        <v>45371</v>
      </c>
    </row>
    <row r="136" spans="2:4">
      <c r="B136" s="139" t="s">
        <v>2775</v>
      </c>
      <c r="C136" s="140">
        <v>185.77123500000002</v>
      </c>
      <c r="D136" s="141">
        <v>48294</v>
      </c>
    </row>
    <row r="137" spans="2:4">
      <c r="B137" s="139" t="s">
        <v>2776</v>
      </c>
      <c r="C137" s="140">
        <v>1189.891359945314</v>
      </c>
      <c r="D137" s="141">
        <v>47937</v>
      </c>
    </row>
    <row r="138" spans="2:4">
      <c r="B138" s="139" t="s">
        <v>2777</v>
      </c>
      <c r="C138" s="140">
        <v>360.24238000000003</v>
      </c>
      <c r="D138" s="141">
        <v>46572</v>
      </c>
    </row>
    <row r="139" spans="2:4">
      <c r="B139" s="139" t="s">
        <v>2821</v>
      </c>
      <c r="C139" s="140">
        <v>17.165615996023739</v>
      </c>
      <c r="D139" s="141">
        <v>45187</v>
      </c>
    </row>
    <row r="140" spans="2:4">
      <c r="B140" s="139" t="s">
        <v>2778</v>
      </c>
      <c r="C140" s="140">
        <v>1058.3983736564999</v>
      </c>
      <c r="D140" s="141">
        <v>46844</v>
      </c>
    </row>
    <row r="141" spans="2:4">
      <c r="B141" s="139" t="s">
        <v>2822</v>
      </c>
      <c r="C141" s="140">
        <v>25.357790582125677</v>
      </c>
      <c r="D141" s="141">
        <v>45602</v>
      </c>
    </row>
    <row r="142" spans="2:4">
      <c r="B142" s="139" t="s">
        <v>2779</v>
      </c>
      <c r="C142" s="140">
        <v>25.786894730998604</v>
      </c>
      <c r="D142" s="141">
        <v>50495</v>
      </c>
    </row>
    <row r="143" spans="2:4">
      <c r="B143" s="139" t="s">
        <v>2780</v>
      </c>
      <c r="C143" s="140">
        <v>571.15204999999992</v>
      </c>
      <c r="D143" s="141">
        <v>45869</v>
      </c>
    </row>
    <row r="144" spans="2:4">
      <c r="B144" s="139" t="s">
        <v>2781</v>
      </c>
      <c r="C144" s="140">
        <v>881.16478139999992</v>
      </c>
      <c r="D144" s="141">
        <v>46938</v>
      </c>
    </row>
    <row r="145" spans="2:4">
      <c r="B145" s="139" t="s">
        <v>2782</v>
      </c>
      <c r="C145" s="140">
        <v>1252.74900465</v>
      </c>
      <c r="D145" s="141">
        <v>46201</v>
      </c>
    </row>
    <row r="146" spans="2:4">
      <c r="B146" s="139" t="s">
        <v>2783</v>
      </c>
      <c r="C146" s="140">
        <v>467.23734015000002</v>
      </c>
      <c r="D146" s="141">
        <v>45107</v>
      </c>
    </row>
    <row r="147" spans="2:4">
      <c r="B147" s="139" t="s">
        <v>1840</v>
      </c>
      <c r="C147" s="140">
        <v>347.71669185000002</v>
      </c>
      <c r="D147" s="141">
        <v>47301</v>
      </c>
    </row>
    <row r="148" spans="2:4">
      <c r="B148" s="139" t="s">
        <v>2823</v>
      </c>
      <c r="C148" s="140">
        <v>12.271311632102458</v>
      </c>
      <c r="D148" s="141">
        <v>45031</v>
      </c>
    </row>
    <row r="149" spans="2:4">
      <c r="B149" s="139" t="s">
        <v>2784</v>
      </c>
      <c r="C149" s="140">
        <v>203.25124215000002</v>
      </c>
      <c r="D149" s="141">
        <v>48213</v>
      </c>
    </row>
    <row r="150" spans="2:4">
      <c r="B150" s="139" t="s">
        <v>1844</v>
      </c>
      <c r="C150" s="140">
        <v>1054.2182295000002</v>
      </c>
      <c r="D150" s="141">
        <v>47992</v>
      </c>
    </row>
    <row r="151" spans="2:4">
      <c r="B151" s="139" t="s">
        <v>2785</v>
      </c>
      <c r="C151" s="140">
        <v>830.70943110000007</v>
      </c>
      <c r="D151" s="141">
        <v>46601</v>
      </c>
    </row>
    <row r="152" spans="2:4">
      <c r="B152" s="139" t="s">
        <v>2786</v>
      </c>
      <c r="C152" s="140">
        <v>361.23583437935997</v>
      </c>
      <c r="D152" s="141">
        <v>46722</v>
      </c>
    </row>
    <row r="153" spans="2:4">
      <c r="B153" s="139" t="s">
        <v>2787</v>
      </c>
      <c r="C153" s="140">
        <v>183.31755179799998</v>
      </c>
      <c r="D153" s="141">
        <v>46794</v>
      </c>
    </row>
    <row r="154" spans="2:4">
      <c r="B154" s="139" t="s">
        <v>2788</v>
      </c>
      <c r="C154" s="140">
        <v>249.43081005799999</v>
      </c>
      <c r="D154" s="141">
        <v>47407</v>
      </c>
    </row>
    <row r="155" spans="2:4">
      <c r="B155" s="139" t="s">
        <v>2789</v>
      </c>
      <c r="C155" s="140">
        <v>1025.8582885199999</v>
      </c>
      <c r="D155" s="141">
        <v>48234</v>
      </c>
    </row>
    <row r="156" spans="2:4">
      <c r="B156" s="139" t="s">
        <v>1851</v>
      </c>
      <c r="C156" s="140">
        <v>111.47764070817173</v>
      </c>
      <c r="D156" s="141">
        <v>47467</v>
      </c>
    </row>
    <row r="157" spans="2:4">
      <c r="B157" s="139" t="s">
        <v>2824</v>
      </c>
      <c r="C157" s="140">
        <v>14.949761846043778</v>
      </c>
      <c r="D157" s="141">
        <v>45025</v>
      </c>
    </row>
    <row r="158" spans="2:4">
      <c r="B158" s="139" t="s">
        <v>2695</v>
      </c>
      <c r="C158" s="140">
        <v>1.7668312500000001</v>
      </c>
      <c r="D158" s="141">
        <v>46082</v>
      </c>
    </row>
    <row r="159" spans="2:4">
      <c r="B159" s="139" t="s">
        <v>2694</v>
      </c>
      <c r="C159" s="140">
        <v>580.55172030000006</v>
      </c>
      <c r="D159" s="141">
        <v>47236</v>
      </c>
    </row>
    <row r="160" spans="2:4">
      <c r="B160" s="139" t="s">
        <v>2790</v>
      </c>
      <c r="C160" s="140">
        <v>1001.7578740419999</v>
      </c>
      <c r="D160" s="141">
        <v>46465</v>
      </c>
    </row>
    <row r="161" spans="2:4">
      <c r="B161" s="139" t="s">
        <v>2825</v>
      </c>
      <c r="C161" s="140">
        <v>6.244820094633539</v>
      </c>
      <c r="D161" s="141">
        <v>46014</v>
      </c>
    </row>
    <row r="162" spans="2:4">
      <c r="B162" s="139" t="s">
        <v>2826</v>
      </c>
      <c r="C162" s="140">
        <v>11.669776412469837</v>
      </c>
      <c r="D162" s="141">
        <v>45830</v>
      </c>
    </row>
    <row r="163" spans="2:4">
      <c r="B163" s="139" t="s">
        <v>2791</v>
      </c>
      <c r="C163" s="140">
        <v>220.41327390000004</v>
      </c>
      <c r="D163" s="141">
        <v>48723</v>
      </c>
    </row>
    <row r="164" spans="2:4">
      <c r="B164" s="139" t="s">
        <v>2792</v>
      </c>
      <c r="C164" s="140">
        <v>307.63646385000004</v>
      </c>
      <c r="D164" s="141">
        <v>47031</v>
      </c>
    </row>
    <row r="165" spans="2:4">
      <c r="B165" s="139" t="s">
        <v>2793</v>
      </c>
      <c r="C165" s="140">
        <v>325.25293725</v>
      </c>
      <c r="D165" s="141">
        <v>48268</v>
      </c>
    </row>
    <row r="166" spans="2:4">
      <c r="B166" s="139" t="s">
        <v>2794</v>
      </c>
      <c r="C166" s="140">
        <v>543.90031979999992</v>
      </c>
      <c r="D166" s="141">
        <v>46054</v>
      </c>
    </row>
    <row r="167" spans="2:4">
      <c r="B167" s="139" t="s">
        <v>1870</v>
      </c>
      <c r="C167" s="140">
        <v>280.29220620000001</v>
      </c>
      <c r="D167" s="141">
        <v>47107</v>
      </c>
    </row>
    <row r="168" spans="2:4">
      <c r="B168" s="139" t="s">
        <v>2795</v>
      </c>
      <c r="C168" s="140">
        <v>54.979501833</v>
      </c>
      <c r="D168" s="141">
        <v>48213</v>
      </c>
    </row>
    <row r="169" spans="2:4">
      <c r="B169" s="139" t="s">
        <v>2796</v>
      </c>
      <c r="C169" s="140">
        <v>118.63644009999999</v>
      </c>
      <c r="D169" s="141">
        <v>45869</v>
      </c>
    </row>
    <row r="170" spans="2:4">
      <c r="B170" s="139" t="s">
        <v>1872</v>
      </c>
      <c r="C170" s="140">
        <v>185.60821558599997</v>
      </c>
      <c r="D170" s="141">
        <v>47848</v>
      </c>
    </row>
    <row r="171" spans="2:4">
      <c r="B171" s="139" t="s">
        <v>2797</v>
      </c>
      <c r="C171" s="140">
        <v>416.14433493900003</v>
      </c>
      <c r="D171" s="141">
        <v>46637</v>
      </c>
    </row>
    <row r="172" spans="2:4">
      <c r="B172" s="139" t="s">
        <v>1874</v>
      </c>
      <c r="C172" s="140">
        <v>803.60102520600003</v>
      </c>
      <c r="D172" s="141">
        <v>47574</v>
      </c>
    </row>
    <row r="173" spans="2:4">
      <c r="B173" s="139" t="s">
        <v>2798</v>
      </c>
      <c r="C173" s="140">
        <v>648.28386992399999</v>
      </c>
      <c r="D173" s="141">
        <v>48942</v>
      </c>
    </row>
    <row r="174" spans="2:4">
      <c r="B174" s="139" t="s">
        <v>1725</v>
      </c>
      <c r="C174" s="140">
        <v>1290.9756414000001</v>
      </c>
      <c r="D174" s="141">
        <v>49405</v>
      </c>
    </row>
    <row r="175" spans="2:4">
      <c r="B175" s="139" t="s">
        <v>2799</v>
      </c>
      <c r="C175" s="140">
        <v>181.454996577</v>
      </c>
      <c r="D175" s="141">
        <v>48069</v>
      </c>
    </row>
    <row r="176" spans="2:4">
      <c r="B176" s="139" t="s">
        <v>2800</v>
      </c>
      <c r="C176" s="140">
        <v>2977.3399918499999</v>
      </c>
      <c r="D176" s="141">
        <v>46643</v>
      </c>
    </row>
    <row r="177" spans="2:4">
      <c r="B177" s="139" t="s">
        <v>2801</v>
      </c>
      <c r="C177" s="140">
        <v>493.88130000000007</v>
      </c>
      <c r="D177" s="141">
        <v>48004</v>
      </c>
    </row>
    <row r="178" spans="2:4">
      <c r="B178" s="139" t="s">
        <v>2802</v>
      </c>
      <c r="C178" s="140">
        <v>21.7527191655</v>
      </c>
      <c r="D178" s="141">
        <v>47262</v>
      </c>
    </row>
    <row r="179" spans="2:4">
      <c r="B179" s="139" t="s">
        <v>2803</v>
      </c>
      <c r="C179" s="140">
        <v>517.02821730000005</v>
      </c>
      <c r="D179" s="141">
        <v>46112</v>
      </c>
    </row>
    <row r="180" spans="2:4">
      <c r="B180" s="139" t="s">
        <v>1880</v>
      </c>
      <c r="C180" s="140">
        <v>2119.5897602985001</v>
      </c>
      <c r="D180" s="141">
        <v>46722</v>
      </c>
    </row>
    <row r="181" spans="2:4">
      <c r="B181" s="139" t="s">
        <v>1881</v>
      </c>
      <c r="C181" s="140">
        <v>158.4669231</v>
      </c>
      <c r="D181" s="141">
        <v>46722</v>
      </c>
    </row>
    <row r="182" spans="2:4">
      <c r="B182" s="139" t="s">
        <v>1726</v>
      </c>
      <c r="C182" s="140">
        <v>4.6891386870000007</v>
      </c>
      <c r="D182" s="141">
        <v>48030</v>
      </c>
    </row>
    <row r="183" spans="2:4">
      <c r="B183"/>
      <c r="C183"/>
      <c r="D183"/>
    </row>
    <row r="184" spans="2:4">
      <c r="B184"/>
      <c r="C184"/>
      <c r="D184"/>
    </row>
    <row r="185" spans="2:4">
      <c r="B185" s="72"/>
      <c r="C185" s="72"/>
      <c r="D185" s="72"/>
    </row>
    <row r="186" spans="2:4">
      <c r="B186" s="72"/>
      <c r="C186" s="72"/>
      <c r="D186" s="72"/>
    </row>
    <row r="187" spans="2:4">
      <c r="B187" s="72"/>
      <c r="C187" s="72"/>
      <c r="D187" s="72"/>
    </row>
    <row r="188" spans="2:4">
      <c r="B188" s="93"/>
      <c r="C188" s="94"/>
      <c r="D188" s="94"/>
    </row>
    <row r="189" spans="2:4">
      <c r="B189" s="93"/>
      <c r="C189" s="94"/>
      <c r="D189" s="94"/>
    </row>
    <row r="190" spans="2:4">
      <c r="B190" s="93"/>
      <c r="C190" s="94"/>
      <c r="D190" s="94"/>
    </row>
    <row r="191" spans="2:4">
      <c r="B191" s="93"/>
      <c r="C191" s="94"/>
      <c r="D191" s="94"/>
    </row>
    <row r="192" spans="2:4">
      <c r="B192" s="93"/>
      <c r="C192" s="94"/>
      <c r="D192" s="94"/>
    </row>
    <row r="193" spans="2:4">
      <c r="B193" s="93"/>
      <c r="C193" s="94"/>
      <c r="D193" s="94"/>
    </row>
    <row r="194" spans="2:4">
      <c r="B194" s="93"/>
      <c r="C194" s="94"/>
      <c r="D194" s="94"/>
    </row>
    <row r="195" spans="2:4">
      <c r="B195" s="93"/>
      <c r="C195" s="94"/>
      <c r="D195" s="94"/>
    </row>
    <row r="196" spans="2:4">
      <c r="B196" s="93"/>
      <c r="C196" s="94"/>
      <c r="D196" s="94"/>
    </row>
    <row r="197" spans="2:4">
      <c r="B197" s="93"/>
      <c r="C197" s="94"/>
      <c r="D197" s="94"/>
    </row>
    <row r="198" spans="2:4">
      <c r="B198" s="93"/>
      <c r="C198" s="94"/>
      <c r="D198" s="94"/>
    </row>
    <row r="199" spans="2:4">
      <c r="B199" s="93"/>
      <c r="C199" s="94"/>
      <c r="D199" s="94"/>
    </row>
    <row r="200" spans="2:4">
      <c r="B200" s="93"/>
      <c r="C200" s="94"/>
      <c r="D200" s="94"/>
    </row>
    <row r="201" spans="2:4">
      <c r="B201" s="93"/>
      <c r="C201" s="94"/>
      <c r="D201" s="94"/>
    </row>
    <row r="202" spans="2:4">
      <c r="B202" s="93"/>
      <c r="C202" s="94"/>
      <c r="D202" s="94"/>
    </row>
    <row r="203" spans="2:4">
      <c r="B203" s="93"/>
      <c r="C203" s="94"/>
      <c r="D203" s="94"/>
    </row>
    <row r="204" spans="2:4">
      <c r="B204" s="93"/>
      <c r="C204" s="94"/>
      <c r="D204" s="94"/>
    </row>
    <row r="205" spans="2:4">
      <c r="B205" s="93"/>
      <c r="C205" s="94"/>
      <c r="D205" s="94"/>
    </row>
    <row r="206" spans="2:4">
      <c r="B206" s="93"/>
      <c r="C206" s="94"/>
      <c r="D206" s="94"/>
    </row>
    <row r="207" spans="2:4">
      <c r="B207" s="93"/>
      <c r="C207" s="94"/>
      <c r="D207" s="94"/>
    </row>
    <row r="208" spans="2:4">
      <c r="B208" s="93"/>
      <c r="C208" s="94"/>
      <c r="D208" s="94"/>
    </row>
    <row r="209" spans="2:4">
      <c r="B209" s="93"/>
      <c r="C209" s="94"/>
      <c r="D209" s="94"/>
    </row>
    <row r="210" spans="2:4">
      <c r="B210" s="93"/>
      <c r="C210" s="94"/>
      <c r="D210" s="94"/>
    </row>
    <row r="211" spans="2:4">
      <c r="B211" s="93"/>
      <c r="C211" s="94"/>
      <c r="D211" s="94"/>
    </row>
    <row r="212" spans="2:4">
      <c r="B212" s="93"/>
      <c r="C212" s="94"/>
      <c r="D212" s="94"/>
    </row>
    <row r="213" spans="2:4">
      <c r="B213" s="93"/>
      <c r="C213" s="94"/>
      <c r="D213" s="94"/>
    </row>
    <row r="214" spans="2:4">
      <c r="B214" s="93"/>
      <c r="C214" s="94"/>
      <c r="D214" s="94"/>
    </row>
    <row r="215" spans="2:4">
      <c r="B215" s="93"/>
      <c r="C215" s="94"/>
      <c r="D215" s="94"/>
    </row>
    <row r="216" spans="2:4">
      <c r="B216" s="93"/>
      <c r="C216" s="94"/>
      <c r="D216" s="94"/>
    </row>
    <row r="217" spans="2:4">
      <c r="B217" s="93"/>
      <c r="C217" s="94"/>
      <c r="D217" s="94"/>
    </row>
    <row r="218" spans="2:4">
      <c r="B218" s="93"/>
      <c r="C218" s="94"/>
      <c r="D218" s="94"/>
    </row>
    <row r="219" spans="2:4">
      <c r="B219" s="93"/>
      <c r="C219" s="94"/>
      <c r="D219" s="94"/>
    </row>
    <row r="220" spans="2:4">
      <c r="B220" s="93"/>
      <c r="C220" s="94"/>
      <c r="D220" s="94"/>
    </row>
    <row r="221" spans="2:4">
      <c r="B221" s="93"/>
      <c r="C221" s="94"/>
      <c r="D221" s="94"/>
    </row>
    <row r="222" spans="2:4">
      <c r="B222" s="93"/>
      <c r="C222" s="94"/>
      <c r="D222" s="94"/>
    </row>
    <row r="223" spans="2:4">
      <c r="B223" s="93"/>
      <c r="C223" s="94"/>
      <c r="D223" s="94"/>
    </row>
    <row r="224" spans="2:4">
      <c r="B224" s="93"/>
      <c r="C224" s="94"/>
      <c r="D224" s="94"/>
    </row>
    <row r="225" spans="2:4">
      <c r="B225" s="93"/>
      <c r="C225" s="94"/>
      <c r="D225" s="94"/>
    </row>
    <row r="226" spans="2:4">
      <c r="B226" s="93"/>
      <c r="C226" s="94"/>
      <c r="D226" s="94"/>
    </row>
    <row r="227" spans="2:4">
      <c r="B227" s="93"/>
      <c r="C227" s="94"/>
      <c r="D227" s="94"/>
    </row>
    <row r="228" spans="2:4">
      <c r="B228" s="93"/>
      <c r="C228" s="94"/>
      <c r="D228" s="94"/>
    </row>
    <row r="229" spans="2:4">
      <c r="B229" s="93"/>
      <c r="C229" s="94"/>
      <c r="D229" s="94"/>
    </row>
    <row r="230" spans="2:4">
      <c r="B230" s="93"/>
      <c r="C230" s="94"/>
      <c r="D230" s="94"/>
    </row>
    <row r="231" spans="2:4">
      <c r="B231" s="93"/>
      <c r="C231" s="94"/>
      <c r="D231" s="94"/>
    </row>
    <row r="232" spans="2:4">
      <c r="B232" s="93"/>
      <c r="C232" s="94"/>
      <c r="D232" s="94"/>
    </row>
    <row r="233" spans="2:4">
      <c r="B233" s="93"/>
      <c r="C233" s="94"/>
      <c r="D233" s="94"/>
    </row>
    <row r="234" spans="2:4">
      <c r="B234" s="93"/>
      <c r="C234" s="94"/>
      <c r="D234" s="94"/>
    </row>
    <row r="235" spans="2:4">
      <c r="B235" s="93"/>
      <c r="C235" s="94"/>
      <c r="D235" s="94"/>
    </row>
    <row r="236" spans="2:4">
      <c r="B236" s="93"/>
      <c r="C236" s="94"/>
      <c r="D236" s="94"/>
    </row>
    <row r="237" spans="2:4">
      <c r="B237" s="93"/>
      <c r="C237" s="94"/>
      <c r="D237" s="94"/>
    </row>
    <row r="238" spans="2:4">
      <c r="B238" s="93"/>
      <c r="C238" s="94"/>
      <c r="D238" s="94"/>
    </row>
    <row r="239" spans="2:4">
      <c r="B239" s="93"/>
      <c r="C239" s="94"/>
      <c r="D239" s="94"/>
    </row>
    <row r="240" spans="2:4">
      <c r="B240" s="93"/>
      <c r="C240" s="94"/>
      <c r="D240" s="94"/>
    </row>
    <row r="241" spans="2:4">
      <c r="B241" s="93"/>
      <c r="C241" s="94"/>
      <c r="D241" s="94"/>
    </row>
    <row r="242" spans="2:4">
      <c r="B242" s="93"/>
      <c r="C242" s="94"/>
      <c r="D242" s="94"/>
    </row>
    <row r="243" spans="2:4">
      <c r="B243" s="93"/>
      <c r="C243" s="94"/>
      <c r="D243" s="94"/>
    </row>
    <row r="244" spans="2:4">
      <c r="B244" s="93"/>
      <c r="C244" s="94"/>
      <c r="D244" s="94"/>
    </row>
    <row r="245" spans="2:4">
      <c r="B245" s="93"/>
      <c r="C245" s="94"/>
      <c r="D245" s="94"/>
    </row>
    <row r="246" spans="2:4">
      <c r="B246" s="93"/>
      <c r="C246" s="94"/>
      <c r="D246" s="94"/>
    </row>
    <row r="247" spans="2:4">
      <c r="B247" s="93"/>
      <c r="C247" s="94"/>
      <c r="D247" s="94"/>
    </row>
    <row r="248" spans="2:4">
      <c r="B248" s="93"/>
      <c r="C248" s="94"/>
      <c r="D248" s="94"/>
    </row>
    <row r="249" spans="2:4">
      <c r="B249" s="93"/>
      <c r="C249" s="94"/>
      <c r="D249" s="94"/>
    </row>
    <row r="250" spans="2:4">
      <c r="B250" s="93"/>
      <c r="C250" s="94"/>
      <c r="D250" s="94"/>
    </row>
    <row r="251" spans="2:4">
      <c r="B251" s="93"/>
      <c r="C251" s="94"/>
      <c r="D251" s="94"/>
    </row>
    <row r="252" spans="2:4">
      <c r="B252" s="93"/>
      <c r="C252" s="94"/>
      <c r="D252" s="94"/>
    </row>
    <row r="253" spans="2:4">
      <c r="B253" s="93"/>
      <c r="C253" s="94"/>
      <c r="D253" s="94"/>
    </row>
    <row r="254" spans="2:4">
      <c r="B254" s="93"/>
      <c r="C254" s="94"/>
      <c r="D254" s="94"/>
    </row>
    <row r="255" spans="2:4">
      <c r="B255" s="93"/>
      <c r="C255" s="94"/>
      <c r="D255" s="94"/>
    </row>
    <row r="256" spans="2:4">
      <c r="B256" s="93"/>
      <c r="C256" s="94"/>
      <c r="D256" s="94"/>
    </row>
    <row r="257" spans="2:4">
      <c r="B257" s="93"/>
      <c r="C257" s="94"/>
      <c r="D257" s="94"/>
    </row>
    <row r="258" spans="2:4">
      <c r="B258" s="93"/>
      <c r="C258" s="94"/>
      <c r="D258" s="94"/>
    </row>
    <row r="259" spans="2:4">
      <c r="B259" s="93"/>
      <c r="C259" s="94"/>
      <c r="D259" s="94"/>
    </row>
    <row r="260" spans="2:4">
      <c r="B260" s="93"/>
      <c r="C260" s="94"/>
      <c r="D260" s="94"/>
    </row>
    <row r="261" spans="2:4">
      <c r="B261" s="93"/>
      <c r="C261" s="94"/>
      <c r="D261" s="94"/>
    </row>
    <row r="262" spans="2:4">
      <c r="B262" s="93"/>
      <c r="C262" s="94"/>
      <c r="D262" s="94"/>
    </row>
    <row r="263" spans="2:4">
      <c r="B263" s="93"/>
      <c r="C263" s="94"/>
      <c r="D263" s="94"/>
    </row>
    <row r="264" spans="2:4">
      <c r="B264" s="93"/>
      <c r="C264" s="94"/>
      <c r="D264" s="94"/>
    </row>
    <row r="265" spans="2:4">
      <c r="B265" s="93"/>
      <c r="C265" s="94"/>
      <c r="D265" s="94"/>
    </row>
    <row r="266" spans="2:4">
      <c r="B266" s="93"/>
      <c r="C266" s="94"/>
      <c r="D266" s="94"/>
    </row>
    <row r="267" spans="2:4">
      <c r="B267" s="93"/>
      <c r="C267" s="94"/>
      <c r="D267" s="94"/>
    </row>
    <row r="268" spans="2:4">
      <c r="B268" s="93"/>
      <c r="C268" s="94"/>
      <c r="D268" s="94"/>
    </row>
    <row r="269" spans="2:4">
      <c r="B269" s="93"/>
      <c r="C269" s="94"/>
      <c r="D269" s="94"/>
    </row>
    <row r="270" spans="2:4">
      <c r="B270" s="93"/>
      <c r="C270" s="94"/>
      <c r="D270" s="94"/>
    </row>
    <row r="271" spans="2:4">
      <c r="B271" s="93"/>
      <c r="C271" s="94"/>
      <c r="D271" s="94"/>
    </row>
    <row r="272" spans="2:4">
      <c r="B272" s="93"/>
      <c r="C272" s="94"/>
      <c r="D272" s="94"/>
    </row>
    <row r="273" spans="2:4">
      <c r="B273" s="93"/>
      <c r="C273" s="94"/>
      <c r="D273" s="94"/>
    </row>
    <row r="274" spans="2:4">
      <c r="B274" s="93"/>
      <c r="C274" s="94"/>
      <c r="D274" s="94"/>
    </row>
    <row r="275" spans="2:4">
      <c r="B275" s="93"/>
      <c r="C275" s="94"/>
      <c r="D275" s="94"/>
    </row>
    <row r="276" spans="2:4">
      <c r="B276" s="93"/>
      <c r="C276" s="94"/>
      <c r="D276" s="94"/>
    </row>
    <row r="277" spans="2:4">
      <c r="B277" s="93"/>
      <c r="C277" s="94"/>
      <c r="D277" s="94"/>
    </row>
    <row r="278" spans="2:4">
      <c r="B278" s="93"/>
      <c r="C278" s="94"/>
      <c r="D278" s="94"/>
    </row>
    <row r="279" spans="2:4">
      <c r="B279" s="93"/>
      <c r="C279" s="94"/>
      <c r="D279" s="94"/>
    </row>
    <row r="280" spans="2:4">
      <c r="B280" s="93"/>
      <c r="C280" s="94"/>
      <c r="D280" s="94"/>
    </row>
    <row r="281" spans="2:4">
      <c r="B281" s="93"/>
      <c r="C281" s="94"/>
      <c r="D281" s="94"/>
    </row>
    <row r="282" spans="2:4">
      <c r="B282" s="93"/>
      <c r="C282" s="94"/>
      <c r="D282" s="94"/>
    </row>
    <row r="283" spans="2:4">
      <c r="B283" s="93"/>
      <c r="C283" s="94"/>
      <c r="D283" s="94"/>
    </row>
    <row r="284" spans="2:4">
      <c r="B284" s="93"/>
      <c r="C284" s="94"/>
      <c r="D284" s="94"/>
    </row>
    <row r="285" spans="2:4">
      <c r="B285" s="93"/>
      <c r="C285" s="94"/>
      <c r="D285" s="94"/>
    </row>
    <row r="286" spans="2:4">
      <c r="B286" s="93"/>
      <c r="C286" s="94"/>
      <c r="D286" s="94"/>
    </row>
    <row r="287" spans="2:4">
      <c r="B287" s="93"/>
      <c r="C287" s="94"/>
      <c r="D287" s="94"/>
    </row>
    <row r="288" spans="2:4">
      <c r="B288" s="93"/>
      <c r="C288" s="94"/>
      <c r="D288" s="94"/>
    </row>
    <row r="289" spans="2:4">
      <c r="B289" s="93"/>
      <c r="C289" s="94"/>
      <c r="D289" s="94"/>
    </row>
    <row r="290" spans="2:4">
      <c r="B290" s="93"/>
      <c r="C290" s="94"/>
      <c r="D290" s="94"/>
    </row>
    <row r="291" spans="2:4">
      <c r="B291" s="93"/>
      <c r="C291" s="94"/>
      <c r="D291" s="94"/>
    </row>
    <row r="292" spans="2:4">
      <c r="B292" s="93"/>
      <c r="C292" s="94"/>
      <c r="D292" s="94"/>
    </row>
    <row r="293" spans="2:4">
      <c r="B293" s="93"/>
      <c r="C293" s="94"/>
      <c r="D293" s="94"/>
    </row>
    <row r="294" spans="2:4">
      <c r="B294" s="93"/>
      <c r="C294" s="94"/>
      <c r="D294" s="94"/>
    </row>
    <row r="295" spans="2:4">
      <c r="B295" s="93"/>
      <c r="C295" s="94"/>
      <c r="D295" s="94"/>
    </row>
    <row r="296" spans="2:4">
      <c r="B296" s="93"/>
      <c r="C296" s="94"/>
      <c r="D296" s="94"/>
    </row>
    <row r="297" spans="2:4">
      <c r="B297" s="93"/>
      <c r="C297" s="94"/>
      <c r="D297" s="94"/>
    </row>
    <row r="298" spans="2:4">
      <c r="B298" s="93"/>
      <c r="C298" s="94"/>
      <c r="D298" s="94"/>
    </row>
    <row r="299" spans="2:4">
      <c r="B299" s="93"/>
      <c r="C299" s="94"/>
      <c r="D299" s="94"/>
    </row>
    <row r="300" spans="2:4">
      <c r="B300" s="93"/>
      <c r="C300" s="94"/>
      <c r="D300" s="94"/>
    </row>
    <row r="301" spans="2:4">
      <c r="B301" s="93"/>
      <c r="C301" s="94"/>
      <c r="D301" s="94"/>
    </row>
    <row r="302" spans="2:4">
      <c r="B302" s="93"/>
      <c r="C302" s="94"/>
      <c r="D302" s="94"/>
    </row>
    <row r="303" spans="2:4">
      <c r="B303" s="93"/>
      <c r="C303" s="94"/>
      <c r="D303" s="94"/>
    </row>
    <row r="304" spans="2:4">
      <c r="B304" s="93"/>
      <c r="C304" s="94"/>
      <c r="D304" s="94"/>
    </row>
    <row r="305" spans="2:4">
      <c r="B305" s="93"/>
      <c r="C305" s="94"/>
      <c r="D305" s="94"/>
    </row>
    <row r="306" spans="2:4">
      <c r="B306" s="93"/>
      <c r="C306" s="94"/>
      <c r="D306" s="94"/>
    </row>
    <row r="307" spans="2:4">
      <c r="B307" s="93"/>
      <c r="C307" s="94"/>
      <c r="D307" s="94"/>
    </row>
    <row r="308" spans="2:4">
      <c r="B308" s="93"/>
      <c r="C308" s="94"/>
      <c r="D308" s="94"/>
    </row>
    <row r="309" spans="2:4">
      <c r="B309" s="93"/>
      <c r="C309" s="94"/>
      <c r="D309" s="94"/>
    </row>
    <row r="310" spans="2:4">
      <c r="B310" s="93"/>
      <c r="C310" s="94"/>
      <c r="D310" s="94"/>
    </row>
    <row r="311" spans="2:4">
      <c r="B311" s="93"/>
      <c r="C311" s="94"/>
      <c r="D311" s="94"/>
    </row>
    <row r="312" spans="2:4">
      <c r="B312" s="93"/>
      <c r="C312" s="94"/>
      <c r="D312" s="94"/>
    </row>
    <row r="313" spans="2:4">
      <c r="B313" s="93"/>
      <c r="C313" s="94"/>
      <c r="D313" s="94"/>
    </row>
    <row r="314" spans="2:4">
      <c r="B314" s="93"/>
      <c r="C314" s="94"/>
      <c r="D314" s="94"/>
    </row>
    <row r="315" spans="2:4">
      <c r="B315" s="93"/>
      <c r="C315" s="94"/>
      <c r="D315" s="94"/>
    </row>
    <row r="316" spans="2:4">
      <c r="B316" s="93"/>
      <c r="C316" s="94"/>
      <c r="D316" s="94"/>
    </row>
    <row r="317" spans="2:4">
      <c r="B317" s="93"/>
      <c r="C317" s="94"/>
      <c r="D317" s="94"/>
    </row>
    <row r="318" spans="2:4">
      <c r="B318" s="93"/>
      <c r="C318" s="94"/>
      <c r="D318" s="94"/>
    </row>
    <row r="319" spans="2:4">
      <c r="B319" s="93"/>
      <c r="C319" s="94"/>
      <c r="D319" s="94"/>
    </row>
    <row r="320" spans="2:4">
      <c r="B320" s="93"/>
      <c r="C320" s="94"/>
      <c r="D320" s="94"/>
    </row>
    <row r="321" spans="2:4">
      <c r="B321" s="93"/>
      <c r="C321" s="94"/>
      <c r="D321" s="94"/>
    </row>
    <row r="322" spans="2:4">
      <c r="B322" s="93"/>
      <c r="C322" s="94"/>
      <c r="D322" s="94"/>
    </row>
    <row r="323" spans="2:4">
      <c r="B323" s="93"/>
      <c r="C323" s="94"/>
      <c r="D323" s="94"/>
    </row>
    <row r="324" spans="2:4">
      <c r="B324" s="93"/>
      <c r="C324" s="94"/>
      <c r="D324" s="94"/>
    </row>
    <row r="325" spans="2:4">
      <c r="B325" s="93"/>
      <c r="C325" s="94"/>
      <c r="D325" s="94"/>
    </row>
    <row r="326" spans="2:4">
      <c r="B326" s="93"/>
      <c r="C326" s="94"/>
      <c r="D326" s="94"/>
    </row>
    <row r="327" spans="2:4">
      <c r="B327" s="93"/>
      <c r="C327" s="94"/>
      <c r="D327" s="94"/>
    </row>
    <row r="328" spans="2:4">
      <c r="B328" s="93"/>
      <c r="C328" s="94"/>
      <c r="D328" s="94"/>
    </row>
    <row r="329" spans="2:4">
      <c r="B329" s="93"/>
      <c r="C329" s="94"/>
      <c r="D329" s="94"/>
    </row>
    <row r="330" spans="2:4">
      <c r="B330" s="93"/>
      <c r="C330" s="94"/>
      <c r="D330" s="94"/>
    </row>
    <row r="331" spans="2:4">
      <c r="B331" s="93"/>
      <c r="C331" s="94"/>
      <c r="D331" s="94"/>
    </row>
    <row r="332" spans="2:4">
      <c r="B332" s="93"/>
      <c r="C332" s="94"/>
      <c r="D332" s="94"/>
    </row>
    <row r="333" spans="2:4">
      <c r="B333" s="93"/>
      <c r="C333" s="94"/>
      <c r="D333" s="94"/>
    </row>
    <row r="334" spans="2:4">
      <c r="B334" s="93"/>
      <c r="C334" s="94"/>
      <c r="D334" s="94"/>
    </row>
    <row r="335" spans="2:4">
      <c r="B335" s="93"/>
      <c r="C335" s="94"/>
      <c r="D335" s="94"/>
    </row>
    <row r="336" spans="2:4">
      <c r="B336" s="93"/>
      <c r="C336" s="94"/>
      <c r="D336" s="94"/>
    </row>
    <row r="337" spans="2:4">
      <c r="B337" s="93"/>
      <c r="C337" s="94"/>
      <c r="D337" s="94"/>
    </row>
    <row r="338" spans="2:4">
      <c r="B338" s="93"/>
      <c r="C338" s="94"/>
      <c r="D338" s="94"/>
    </row>
    <row r="339" spans="2:4">
      <c r="B339" s="93"/>
      <c r="C339" s="94"/>
      <c r="D339" s="94"/>
    </row>
    <row r="340" spans="2:4">
      <c r="B340" s="93"/>
      <c r="C340" s="94"/>
      <c r="D340" s="94"/>
    </row>
    <row r="341" spans="2:4">
      <c r="B341" s="93"/>
      <c r="C341" s="94"/>
      <c r="D341" s="94"/>
    </row>
    <row r="342" spans="2:4">
      <c r="B342" s="93"/>
      <c r="C342" s="94"/>
      <c r="D342" s="94"/>
    </row>
    <row r="343" spans="2:4">
      <c r="B343" s="93"/>
      <c r="C343" s="94"/>
      <c r="D343" s="94"/>
    </row>
    <row r="344" spans="2:4">
      <c r="B344" s="93"/>
      <c r="C344" s="94"/>
      <c r="D344" s="94"/>
    </row>
    <row r="345" spans="2:4">
      <c r="B345" s="93"/>
      <c r="C345" s="94"/>
      <c r="D345" s="94"/>
    </row>
    <row r="346" spans="2:4">
      <c r="B346" s="93"/>
      <c r="C346" s="94"/>
      <c r="D346" s="94"/>
    </row>
    <row r="347" spans="2:4">
      <c r="B347" s="93"/>
      <c r="C347" s="94"/>
      <c r="D347" s="94"/>
    </row>
    <row r="348" spans="2:4">
      <c r="B348" s="93"/>
      <c r="C348" s="94"/>
      <c r="D348" s="94"/>
    </row>
    <row r="349" spans="2:4">
      <c r="B349" s="93"/>
      <c r="C349" s="94"/>
      <c r="D349" s="94"/>
    </row>
    <row r="350" spans="2:4">
      <c r="B350" s="93"/>
      <c r="C350" s="94"/>
      <c r="D350" s="94"/>
    </row>
    <row r="351" spans="2:4">
      <c r="B351" s="93"/>
      <c r="C351" s="94"/>
      <c r="D351" s="94"/>
    </row>
    <row r="352" spans="2:4">
      <c r="B352" s="93"/>
      <c r="C352" s="94"/>
      <c r="D352" s="94"/>
    </row>
    <row r="353" spans="2:4">
      <c r="B353" s="93"/>
      <c r="C353" s="94"/>
      <c r="D353" s="94"/>
    </row>
    <row r="354" spans="2:4">
      <c r="B354" s="93"/>
      <c r="C354" s="94"/>
      <c r="D354" s="94"/>
    </row>
    <row r="355" spans="2:4">
      <c r="B355" s="93"/>
      <c r="C355" s="94"/>
      <c r="D355" s="94"/>
    </row>
    <row r="356" spans="2:4">
      <c r="B356" s="93"/>
      <c r="C356" s="94"/>
      <c r="D356" s="94"/>
    </row>
    <row r="357" spans="2:4">
      <c r="B357" s="93"/>
      <c r="C357" s="94"/>
      <c r="D357" s="94"/>
    </row>
    <row r="358" spans="2:4">
      <c r="B358" s="93"/>
      <c r="C358" s="94"/>
      <c r="D358" s="94"/>
    </row>
    <row r="359" spans="2:4">
      <c r="B359" s="93"/>
      <c r="C359" s="94"/>
      <c r="D359" s="94"/>
    </row>
    <row r="360" spans="2:4">
      <c r="B360" s="93"/>
      <c r="C360" s="94"/>
      <c r="D360" s="94"/>
    </row>
    <row r="361" spans="2:4">
      <c r="B361" s="93"/>
      <c r="C361" s="94"/>
      <c r="D361" s="94"/>
    </row>
    <row r="362" spans="2:4">
      <c r="B362" s="93"/>
      <c r="C362" s="94"/>
      <c r="D362" s="94"/>
    </row>
    <row r="363" spans="2:4">
      <c r="B363" s="93"/>
      <c r="C363" s="94"/>
      <c r="D363" s="94"/>
    </row>
    <row r="364" spans="2:4">
      <c r="B364" s="93"/>
      <c r="C364" s="94"/>
      <c r="D364" s="94"/>
    </row>
    <row r="365" spans="2:4">
      <c r="B365" s="93"/>
      <c r="C365" s="94"/>
      <c r="D365" s="94"/>
    </row>
    <row r="366" spans="2:4">
      <c r="B366" s="93"/>
      <c r="C366" s="94"/>
      <c r="D366" s="94"/>
    </row>
    <row r="367" spans="2:4">
      <c r="B367" s="93"/>
      <c r="C367" s="94"/>
      <c r="D367" s="94"/>
    </row>
    <row r="368" spans="2:4">
      <c r="B368" s="93"/>
      <c r="C368" s="94"/>
      <c r="D368" s="94"/>
    </row>
    <row r="369" spans="2:4">
      <c r="B369" s="93"/>
      <c r="C369" s="94"/>
      <c r="D369" s="94"/>
    </row>
    <row r="370" spans="2:4">
      <c r="B370" s="93"/>
      <c r="C370" s="94"/>
      <c r="D370" s="94"/>
    </row>
    <row r="371" spans="2:4">
      <c r="B371" s="93"/>
      <c r="C371" s="94"/>
      <c r="D371" s="94"/>
    </row>
    <row r="372" spans="2:4">
      <c r="B372" s="93"/>
      <c r="C372" s="94"/>
      <c r="D372" s="94"/>
    </row>
    <row r="373" spans="2:4">
      <c r="B373" s="93"/>
      <c r="C373" s="94"/>
      <c r="D373" s="94"/>
    </row>
    <row r="374" spans="2:4">
      <c r="B374" s="93"/>
      <c r="C374" s="94"/>
      <c r="D374" s="94"/>
    </row>
    <row r="375" spans="2:4">
      <c r="B375" s="93"/>
      <c r="C375" s="94"/>
      <c r="D375" s="94"/>
    </row>
    <row r="376" spans="2:4">
      <c r="B376" s="93"/>
      <c r="C376" s="94"/>
      <c r="D376" s="94"/>
    </row>
    <row r="377" spans="2:4">
      <c r="B377" s="93"/>
      <c r="C377" s="94"/>
      <c r="D377" s="94"/>
    </row>
    <row r="378" spans="2:4">
      <c r="B378" s="93"/>
      <c r="C378" s="94"/>
      <c r="D378" s="94"/>
    </row>
    <row r="379" spans="2:4">
      <c r="B379" s="93"/>
      <c r="C379" s="94"/>
      <c r="D379" s="94"/>
    </row>
    <row r="380" spans="2:4">
      <c r="B380" s="93"/>
      <c r="C380" s="94"/>
      <c r="D380" s="94"/>
    </row>
    <row r="381" spans="2:4">
      <c r="B381" s="93"/>
      <c r="C381" s="94"/>
      <c r="D381" s="94"/>
    </row>
    <row r="382" spans="2:4">
      <c r="B382" s="93"/>
      <c r="C382" s="94"/>
      <c r="D382" s="94"/>
    </row>
    <row r="383" spans="2:4">
      <c r="B383" s="93"/>
      <c r="C383" s="94"/>
      <c r="D383" s="94"/>
    </row>
    <row r="384" spans="2:4">
      <c r="B384" s="93"/>
      <c r="C384" s="94"/>
      <c r="D384" s="94"/>
    </row>
    <row r="385" spans="2:4">
      <c r="B385" s="93"/>
      <c r="C385" s="94"/>
      <c r="D385" s="94"/>
    </row>
    <row r="386" spans="2:4">
      <c r="B386" s="93"/>
      <c r="C386" s="94"/>
      <c r="D386" s="94"/>
    </row>
    <row r="387" spans="2:4">
      <c r="B387" s="93"/>
      <c r="C387" s="94"/>
      <c r="D387" s="94"/>
    </row>
    <row r="388" spans="2:4">
      <c r="B388" s="93"/>
      <c r="C388" s="94"/>
      <c r="D388" s="94"/>
    </row>
    <row r="389" spans="2:4">
      <c r="B389" s="93"/>
      <c r="C389" s="94"/>
      <c r="D389" s="94"/>
    </row>
    <row r="390" spans="2:4">
      <c r="B390" s="93"/>
      <c r="C390" s="94"/>
      <c r="D390" s="94"/>
    </row>
    <row r="391" spans="2:4">
      <c r="B391" s="93"/>
      <c r="C391" s="94"/>
      <c r="D391" s="94"/>
    </row>
    <row r="392" spans="2:4">
      <c r="B392" s="93"/>
      <c r="C392" s="94"/>
      <c r="D392" s="94"/>
    </row>
    <row r="393" spans="2:4">
      <c r="B393" s="93"/>
      <c r="C393" s="94"/>
      <c r="D393" s="94"/>
    </row>
    <row r="394" spans="2:4">
      <c r="B394" s="93"/>
      <c r="C394" s="94"/>
      <c r="D394" s="94"/>
    </row>
    <row r="395" spans="2:4">
      <c r="B395" s="93"/>
      <c r="C395" s="94"/>
      <c r="D395" s="94"/>
    </row>
    <row r="396" spans="2:4">
      <c r="B396" s="93"/>
      <c r="C396" s="94"/>
      <c r="D396" s="94"/>
    </row>
    <row r="397" spans="2:4">
      <c r="B397" s="93"/>
      <c r="C397" s="94"/>
      <c r="D397" s="94"/>
    </row>
    <row r="398" spans="2:4">
      <c r="B398" s="93"/>
      <c r="C398" s="94"/>
      <c r="D398" s="94"/>
    </row>
    <row r="399" spans="2:4">
      <c r="B399" s="93"/>
      <c r="C399" s="94"/>
      <c r="D399" s="94"/>
    </row>
    <row r="400" spans="2:4">
      <c r="B400" s="93"/>
      <c r="C400" s="94"/>
      <c r="D400" s="94"/>
    </row>
    <row r="401" spans="2:4">
      <c r="B401" s="93"/>
      <c r="C401" s="94"/>
      <c r="D401" s="94"/>
    </row>
    <row r="402" spans="2:4">
      <c r="B402" s="93"/>
      <c r="C402" s="94"/>
      <c r="D402" s="94"/>
    </row>
    <row r="403" spans="2:4">
      <c r="B403" s="93"/>
      <c r="C403" s="94"/>
      <c r="D403" s="94"/>
    </row>
    <row r="404" spans="2:4">
      <c r="B404" s="93"/>
      <c r="C404" s="94"/>
      <c r="D404" s="94"/>
    </row>
    <row r="405" spans="2:4">
      <c r="B405" s="93"/>
      <c r="C405" s="94"/>
      <c r="D405" s="94"/>
    </row>
    <row r="406" spans="2:4">
      <c r="B406" s="93"/>
      <c r="C406" s="94"/>
      <c r="D406" s="94"/>
    </row>
    <row r="407" spans="2:4">
      <c r="B407" s="93"/>
      <c r="C407" s="94"/>
      <c r="D407" s="94"/>
    </row>
    <row r="408" spans="2:4">
      <c r="B408" s="93"/>
      <c r="C408" s="94"/>
      <c r="D408" s="94"/>
    </row>
    <row r="409" spans="2:4">
      <c r="B409" s="93"/>
      <c r="C409" s="94"/>
      <c r="D409" s="94"/>
    </row>
    <row r="410" spans="2:4">
      <c r="B410" s="93"/>
      <c r="C410" s="94"/>
      <c r="D410" s="94"/>
    </row>
    <row r="411" spans="2:4">
      <c r="B411" s="93"/>
      <c r="C411" s="94"/>
      <c r="D411" s="94"/>
    </row>
    <row r="412" spans="2:4">
      <c r="B412" s="93"/>
      <c r="C412" s="94"/>
      <c r="D412" s="94"/>
    </row>
    <row r="413" spans="2:4">
      <c r="B413" s="93"/>
      <c r="C413" s="94"/>
      <c r="D413" s="94"/>
    </row>
    <row r="414" spans="2:4">
      <c r="B414" s="93"/>
      <c r="C414" s="94"/>
      <c r="D414" s="94"/>
    </row>
    <row r="415" spans="2:4">
      <c r="B415" s="93"/>
      <c r="C415" s="94"/>
      <c r="D415" s="94"/>
    </row>
    <row r="416" spans="2:4">
      <c r="B416" s="93"/>
      <c r="C416" s="94"/>
      <c r="D416" s="94"/>
    </row>
    <row r="417" spans="2:4">
      <c r="B417" s="93"/>
      <c r="C417" s="94"/>
      <c r="D417" s="94"/>
    </row>
    <row r="418" spans="2:4">
      <c r="B418" s="93"/>
      <c r="C418" s="94"/>
      <c r="D418" s="94"/>
    </row>
    <row r="419" spans="2:4">
      <c r="B419" s="93"/>
      <c r="C419" s="94"/>
      <c r="D419" s="94"/>
    </row>
    <row r="420" spans="2:4">
      <c r="B420" s="93"/>
      <c r="C420" s="94"/>
      <c r="D420" s="94"/>
    </row>
    <row r="421" spans="2:4">
      <c r="B421" s="93"/>
      <c r="C421" s="94"/>
      <c r="D421" s="94"/>
    </row>
    <row r="422" spans="2:4">
      <c r="B422" s="93"/>
      <c r="C422" s="94"/>
      <c r="D422" s="94"/>
    </row>
    <row r="423" spans="2:4">
      <c r="B423" s="93"/>
      <c r="C423" s="94"/>
      <c r="D423" s="94"/>
    </row>
    <row r="424" spans="2:4">
      <c r="B424" s="93"/>
      <c r="C424" s="94"/>
      <c r="D424" s="94"/>
    </row>
    <row r="425" spans="2:4">
      <c r="B425" s="93"/>
      <c r="C425" s="94"/>
      <c r="D425" s="94"/>
    </row>
    <row r="426" spans="2:4">
      <c r="B426" s="93"/>
      <c r="C426" s="94"/>
      <c r="D426" s="94"/>
    </row>
    <row r="427" spans="2:4">
      <c r="B427" s="93"/>
      <c r="C427" s="94"/>
      <c r="D427" s="94"/>
    </row>
    <row r="428" spans="2:4">
      <c r="B428" s="93"/>
      <c r="C428" s="94"/>
      <c r="D428" s="94"/>
    </row>
    <row r="429" spans="2:4">
      <c r="B429" s="93"/>
      <c r="C429" s="94"/>
      <c r="D429" s="94"/>
    </row>
    <row r="430" spans="2:4">
      <c r="B430" s="93"/>
      <c r="C430" s="94"/>
      <c r="D430" s="94"/>
    </row>
    <row r="431" spans="2:4">
      <c r="B431" s="93"/>
      <c r="C431" s="94"/>
      <c r="D431" s="94"/>
    </row>
    <row r="432" spans="2:4">
      <c r="B432" s="93"/>
      <c r="C432" s="94"/>
      <c r="D432" s="94"/>
    </row>
    <row r="433" spans="2:4">
      <c r="B433" s="93"/>
      <c r="C433" s="94"/>
      <c r="D433" s="94"/>
    </row>
    <row r="434" spans="2:4">
      <c r="B434" s="93"/>
      <c r="C434" s="94"/>
      <c r="D434" s="94"/>
    </row>
    <row r="435" spans="2:4">
      <c r="B435" s="93"/>
      <c r="C435" s="94"/>
      <c r="D435" s="94"/>
    </row>
    <row r="436" spans="2:4">
      <c r="B436" s="93"/>
      <c r="C436" s="94"/>
      <c r="D436" s="94"/>
    </row>
    <row r="437" spans="2:4">
      <c r="B437" s="93"/>
      <c r="C437" s="94"/>
      <c r="D437" s="94"/>
    </row>
    <row r="438" spans="2:4">
      <c r="B438" s="93"/>
      <c r="C438" s="94"/>
      <c r="D438" s="94"/>
    </row>
    <row r="439" spans="2:4">
      <c r="B439" s="93"/>
      <c r="C439" s="94"/>
      <c r="D439" s="94"/>
    </row>
    <row r="440" spans="2:4">
      <c r="B440" s="93"/>
      <c r="C440" s="94"/>
      <c r="D440" s="94"/>
    </row>
    <row r="441" spans="2:4">
      <c r="B441" s="93"/>
      <c r="C441" s="94"/>
      <c r="D441" s="94"/>
    </row>
    <row r="442" spans="2:4">
      <c r="B442" s="93"/>
      <c r="C442" s="94"/>
      <c r="D442" s="94"/>
    </row>
    <row r="443" spans="2:4">
      <c r="B443" s="93"/>
      <c r="C443" s="94"/>
      <c r="D443" s="94"/>
    </row>
    <row r="444" spans="2:4">
      <c r="B444" s="93"/>
      <c r="C444" s="94"/>
      <c r="D444" s="94"/>
    </row>
    <row r="445" spans="2:4">
      <c r="B445" s="93"/>
      <c r="C445" s="94"/>
      <c r="D445" s="94"/>
    </row>
    <row r="446" spans="2:4">
      <c r="B446" s="93"/>
      <c r="C446" s="94"/>
      <c r="D446" s="94"/>
    </row>
    <row r="447" spans="2:4">
      <c r="B447" s="93"/>
      <c r="C447" s="94"/>
      <c r="D447" s="94"/>
    </row>
    <row r="448" spans="2:4">
      <c r="B448" s="93"/>
      <c r="C448" s="94"/>
      <c r="D448" s="94"/>
    </row>
    <row r="449" spans="2:4">
      <c r="B449" s="93"/>
      <c r="C449" s="94"/>
      <c r="D449" s="94"/>
    </row>
    <row r="450" spans="2:4">
      <c r="B450" s="93"/>
      <c r="C450" s="94"/>
      <c r="D450" s="94"/>
    </row>
    <row r="451" spans="2:4">
      <c r="B451" s="93"/>
      <c r="C451" s="94"/>
      <c r="D451" s="94"/>
    </row>
    <row r="452" spans="2:4">
      <c r="B452" s="93"/>
      <c r="C452" s="94"/>
      <c r="D452" s="94"/>
    </row>
    <row r="453" spans="2:4">
      <c r="B453" s="93"/>
      <c r="C453" s="94"/>
      <c r="D453" s="94"/>
    </row>
    <row r="454" spans="2:4">
      <c r="B454" s="93"/>
      <c r="C454" s="94"/>
      <c r="D454" s="94"/>
    </row>
    <row r="455" spans="2:4">
      <c r="B455" s="93"/>
      <c r="C455" s="94"/>
      <c r="D455" s="94"/>
    </row>
    <row r="456" spans="2:4">
      <c r="B456" s="93"/>
      <c r="C456" s="94"/>
      <c r="D456" s="94"/>
    </row>
    <row r="457" spans="2:4">
      <c r="B457" s="93"/>
      <c r="C457" s="94"/>
      <c r="D457" s="94"/>
    </row>
    <row r="458" spans="2:4">
      <c r="B458" s="93"/>
      <c r="C458" s="94"/>
      <c r="D458" s="94"/>
    </row>
    <row r="459" spans="2:4">
      <c r="B459" s="93"/>
      <c r="C459" s="94"/>
      <c r="D459" s="94"/>
    </row>
    <row r="460" spans="2:4">
      <c r="B460" s="93"/>
      <c r="C460" s="94"/>
      <c r="D460" s="94"/>
    </row>
    <row r="461" spans="2:4">
      <c r="B461" s="93"/>
      <c r="C461" s="94"/>
      <c r="D461" s="94"/>
    </row>
    <row r="462" spans="2:4">
      <c r="B462" s="93"/>
      <c r="C462" s="94"/>
      <c r="D462" s="94"/>
    </row>
    <row r="463" spans="2:4">
      <c r="B463" s="93"/>
      <c r="C463" s="94"/>
      <c r="D463" s="94"/>
    </row>
    <row r="464" spans="2:4">
      <c r="B464" s="93"/>
      <c r="C464" s="94"/>
      <c r="D464" s="94"/>
    </row>
    <row r="465" spans="2:4">
      <c r="B465" s="93"/>
      <c r="C465" s="94"/>
      <c r="D465" s="94"/>
    </row>
    <row r="466" spans="2:4">
      <c r="B466" s="93"/>
      <c r="C466" s="94"/>
      <c r="D466" s="94"/>
    </row>
    <row r="467" spans="2:4">
      <c r="B467" s="93"/>
      <c r="C467" s="94"/>
      <c r="D467" s="94"/>
    </row>
    <row r="468" spans="2:4">
      <c r="B468" s="93"/>
      <c r="C468" s="94"/>
      <c r="D468" s="94"/>
    </row>
    <row r="469" spans="2:4">
      <c r="B469" s="93"/>
      <c r="C469" s="94"/>
      <c r="D469" s="94"/>
    </row>
    <row r="470" spans="2:4">
      <c r="B470" s="93"/>
      <c r="C470" s="94"/>
      <c r="D470" s="94"/>
    </row>
    <row r="471" spans="2:4">
      <c r="B471" s="93"/>
      <c r="C471" s="94"/>
      <c r="D471" s="94"/>
    </row>
    <row r="472" spans="2:4">
      <c r="B472" s="93"/>
      <c r="C472" s="94"/>
      <c r="D472" s="94"/>
    </row>
    <row r="473" spans="2:4">
      <c r="B473" s="93"/>
      <c r="C473" s="94"/>
      <c r="D473" s="94"/>
    </row>
    <row r="474" spans="2:4">
      <c r="B474" s="93"/>
      <c r="C474" s="94"/>
      <c r="D474" s="94"/>
    </row>
    <row r="475" spans="2:4">
      <c r="B475" s="93"/>
      <c r="C475" s="94"/>
      <c r="D475" s="94"/>
    </row>
    <row r="476" spans="2:4">
      <c r="B476" s="93"/>
      <c r="C476" s="94"/>
      <c r="D476" s="94"/>
    </row>
    <row r="477" spans="2:4">
      <c r="B477" s="93"/>
      <c r="C477" s="94"/>
      <c r="D477" s="94"/>
    </row>
    <row r="478" spans="2:4">
      <c r="B478" s="93"/>
      <c r="C478" s="94"/>
      <c r="D478" s="94"/>
    </row>
    <row r="479" spans="2:4">
      <c r="B479" s="93"/>
      <c r="C479" s="94"/>
      <c r="D479" s="94"/>
    </row>
    <row r="480" spans="2:4">
      <c r="B480" s="93"/>
      <c r="C480" s="94"/>
      <c r="D480" s="94"/>
    </row>
    <row r="481" spans="2:4">
      <c r="B481" s="93"/>
      <c r="C481" s="94"/>
      <c r="D481" s="94"/>
    </row>
    <row r="482" spans="2:4">
      <c r="B482" s="93"/>
      <c r="C482" s="94"/>
      <c r="D482" s="94"/>
    </row>
    <row r="483" spans="2:4">
      <c r="B483" s="93"/>
      <c r="C483" s="94"/>
      <c r="D483" s="94"/>
    </row>
    <row r="484" spans="2:4">
      <c r="B484" s="93"/>
      <c r="C484" s="94"/>
      <c r="D484" s="94"/>
    </row>
    <row r="485" spans="2:4">
      <c r="B485" s="93"/>
      <c r="C485" s="94"/>
      <c r="D485" s="94"/>
    </row>
    <row r="486" spans="2:4">
      <c r="B486" s="93"/>
      <c r="C486" s="94"/>
      <c r="D486" s="94"/>
    </row>
    <row r="487" spans="2:4">
      <c r="B487" s="93"/>
      <c r="C487" s="94"/>
      <c r="D487" s="94"/>
    </row>
    <row r="488" spans="2:4">
      <c r="B488" s="93"/>
      <c r="C488" s="94"/>
      <c r="D488" s="94"/>
    </row>
    <row r="489" spans="2:4">
      <c r="B489" s="93"/>
      <c r="C489" s="94"/>
      <c r="D489" s="94"/>
    </row>
    <row r="490" spans="2:4">
      <c r="B490" s="93"/>
      <c r="C490" s="94"/>
      <c r="D490" s="94"/>
    </row>
    <row r="491" spans="2:4">
      <c r="B491" s="93"/>
      <c r="C491" s="94"/>
      <c r="D491" s="94"/>
    </row>
    <row r="492" spans="2:4">
      <c r="B492" s="93"/>
      <c r="C492" s="94"/>
      <c r="D492" s="94"/>
    </row>
    <row r="493" spans="2:4">
      <c r="B493" s="93"/>
      <c r="C493" s="94"/>
      <c r="D493" s="94"/>
    </row>
    <row r="494" spans="2:4">
      <c r="B494" s="93"/>
      <c r="C494" s="94"/>
      <c r="D494" s="94"/>
    </row>
    <row r="495" spans="2:4">
      <c r="B495" s="93"/>
      <c r="C495" s="94"/>
      <c r="D495" s="94"/>
    </row>
    <row r="496" spans="2:4">
      <c r="B496" s="93"/>
      <c r="C496" s="94"/>
      <c r="D496" s="94"/>
    </row>
    <row r="497" spans="2:4">
      <c r="B497" s="93"/>
      <c r="C497" s="94"/>
      <c r="D497" s="94"/>
    </row>
    <row r="498" spans="2:4">
      <c r="B498" s="93"/>
      <c r="C498" s="94"/>
      <c r="D498" s="94"/>
    </row>
    <row r="499" spans="2:4">
      <c r="B499" s="93"/>
      <c r="C499" s="94"/>
      <c r="D499" s="94"/>
    </row>
    <row r="500" spans="2:4">
      <c r="B500" s="93"/>
      <c r="C500" s="94"/>
      <c r="D500" s="94"/>
    </row>
    <row r="501" spans="2:4">
      <c r="B501" s="93"/>
      <c r="C501" s="94"/>
      <c r="D501" s="94"/>
    </row>
    <row r="502" spans="2:4">
      <c r="B502" s="93"/>
      <c r="C502" s="94"/>
      <c r="D502" s="94"/>
    </row>
    <row r="503" spans="2:4">
      <c r="B503" s="93"/>
      <c r="C503" s="94"/>
      <c r="D503" s="94"/>
    </row>
    <row r="504" spans="2:4">
      <c r="B504" s="93"/>
      <c r="C504" s="94"/>
      <c r="D504" s="94"/>
    </row>
    <row r="505" spans="2:4">
      <c r="B505" s="93"/>
      <c r="C505" s="94"/>
      <c r="D505" s="94"/>
    </row>
    <row r="506" spans="2:4">
      <c r="B506" s="93"/>
      <c r="C506" s="94"/>
      <c r="D506" s="94"/>
    </row>
    <row r="507" spans="2:4">
      <c r="B507" s="93"/>
      <c r="C507" s="94"/>
      <c r="D507" s="94"/>
    </row>
    <row r="508" spans="2:4">
      <c r="B508" s="93"/>
      <c r="C508" s="94"/>
      <c r="D508" s="94"/>
    </row>
    <row r="509" spans="2:4">
      <c r="B509" s="93"/>
      <c r="C509" s="94"/>
      <c r="D509" s="94"/>
    </row>
    <row r="510" spans="2:4">
      <c r="B510" s="93"/>
      <c r="C510" s="94"/>
      <c r="D510" s="94"/>
    </row>
    <row r="511" spans="2:4">
      <c r="B511" s="93"/>
      <c r="C511" s="94"/>
      <c r="D511" s="94"/>
    </row>
    <row r="512" spans="2:4">
      <c r="B512" s="93"/>
      <c r="C512" s="94"/>
      <c r="D512" s="94"/>
    </row>
    <row r="513" spans="2:4">
      <c r="B513" s="93"/>
      <c r="C513" s="94"/>
      <c r="D513" s="94"/>
    </row>
    <row r="514" spans="2:4">
      <c r="B514" s="93"/>
      <c r="C514" s="94"/>
      <c r="D514" s="94"/>
    </row>
    <row r="515" spans="2:4">
      <c r="B515" s="93"/>
      <c r="C515" s="94"/>
      <c r="D515" s="94"/>
    </row>
    <row r="516" spans="2:4">
      <c r="B516" s="93"/>
      <c r="C516" s="94"/>
      <c r="D516" s="94"/>
    </row>
    <row r="517" spans="2:4">
      <c r="B517" s="93"/>
      <c r="C517" s="94"/>
      <c r="D517" s="94"/>
    </row>
    <row r="518" spans="2:4">
      <c r="B518" s="93"/>
      <c r="C518" s="94"/>
      <c r="D518" s="94"/>
    </row>
    <row r="519" spans="2:4">
      <c r="B519" s="93"/>
      <c r="C519" s="94"/>
      <c r="D519" s="94"/>
    </row>
    <row r="520" spans="2:4">
      <c r="B520" s="93"/>
      <c r="C520" s="94"/>
      <c r="D520" s="94"/>
    </row>
    <row r="521" spans="2:4">
      <c r="B521" s="93"/>
      <c r="C521" s="94"/>
      <c r="D521" s="94"/>
    </row>
    <row r="522" spans="2:4">
      <c r="B522" s="93"/>
      <c r="C522" s="94"/>
      <c r="D522" s="94"/>
    </row>
    <row r="523" spans="2:4">
      <c r="B523" s="93"/>
      <c r="C523" s="94"/>
      <c r="D523" s="94"/>
    </row>
    <row r="524" spans="2:4">
      <c r="B524" s="93"/>
      <c r="C524" s="94"/>
      <c r="D524" s="94"/>
    </row>
    <row r="525" spans="2:4">
      <c r="B525" s="93"/>
      <c r="C525" s="94"/>
      <c r="D525" s="94"/>
    </row>
    <row r="526" spans="2:4">
      <c r="B526" s="93"/>
      <c r="C526" s="94"/>
      <c r="D526" s="94"/>
    </row>
    <row r="527" spans="2:4">
      <c r="B527" s="93"/>
      <c r="C527" s="94"/>
      <c r="D527" s="94"/>
    </row>
    <row r="528" spans="2:4">
      <c r="B528" s="93"/>
      <c r="C528" s="94"/>
      <c r="D528" s="94"/>
    </row>
    <row r="529" spans="2:4">
      <c r="B529" s="93"/>
      <c r="C529" s="94"/>
      <c r="D529" s="94"/>
    </row>
    <row r="530" spans="2:4">
      <c r="B530" s="93"/>
      <c r="C530" s="94"/>
      <c r="D530" s="94"/>
    </row>
    <row r="531" spans="2:4">
      <c r="B531" s="93"/>
      <c r="C531" s="94"/>
      <c r="D531" s="94"/>
    </row>
    <row r="532" spans="2:4">
      <c r="B532" s="93"/>
      <c r="C532" s="94"/>
      <c r="D532" s="94"/>
    </row>
    <row r="533" spans="2:4">
      <c r="B533" s="93"/>
      <c r="C533" s="94"/>
      <c r="D533" s="94"/>
    </row>
    <row r="534" spans="2:4">
      <c r="B534" s="93"/>
      <c r="C534" s="94"/>
      <c r="D534" s="94"/>
    </row>
    <row r="535" spans="2:4">
      <c r="B535" s="93"/>
      <c r="C535" s="94"/>
      <c r="D535" s="94"/>
    </row>
    <row r="536" spans="2:4">
      <c r="B536" s="93"/>
      <c r="C536" s="94"/>
      <c r="D536" s="94"/>
    </row>
    <row r="537" spans="2:4">
      <c r="B537" s="93"/>
      <c r="C537" s="94"/>
      <c r="D537" s="94"/>
    </row>
    <row r="538" spans="2:4">
      <c r="B538" s="93"/>
      <c r="C538" s="94"/>
      <c r="D538" s="94"/>
    </row>
    <row r="539" spans="2:4">
      <c r="B539" s="93"/>
      <c r="C539" s="94"/>
      <c r="D539" s="94"/>
    </row>
    <row r="540" spans="2:4">
      <c r="B540" s="93"/>
      <c r="C540" s="94"/>
      <c r="D540" s="94"/>
    </row>
    <row r="541" spans="2:4">
      <c r="B541" s="93"/>
      <c r="C541" s="94"/>
      <c r="D541" s="94"/>
    </row>
    <row r="542" spans="2:4">
      <c r="B542" s="93"/>
      <c r="C542" s="94"/>
      <c r="D542" s="94"/>
    </row>
    <row r="543" spans="2:4">
      <c r="B543" s="93"/>
      <c r="C543" s="94"/>
      <c r="D543" s="94"/>
    </row>
    <row r="544" spans="2:4">
      <c r="B544" s="93"/>
      <c r="C544" s="94"/>
      <c r="D544" s="94"/>
    </row>
    <row r="545" spans="2:4">
      <c r="B545" s="93"/>
      <c r="C545" s="94"/>
      <c r="D545" s="94"/>
    </row>
    <row r="546" spans="2:4">
      <c r="B546" s="93"/>
      <c r="C546" s="94"/>
      <c r="D546" s="94"/>
    </row>
    <row r="547" spans="2:4">
      <c r="B547" s="93"/>
      <c r="C547" s="94"/>
      <c r="D547" s="94"/>
    </row>
    <row r="548" spans="2:4">
      <c r="B548" s="93"/>
      <c r="C548" s="94"/>
      <c r="D548" s="94"/>
    </row>
    <row r="549" spans="2:4">
      <c r="B549" s="93"/>
      <c r="C549" s="94"/>
      <c r="D549" s="94"/>
    </row>
    <row r="550" spans="2:4">
      <c r="B550" s="93"/>
      <c r="C550" s="94"/>
      <c r="D550" s="94"/>
    </row>
    <row r="551" spans="2:4">
      <c r="B551" s="93"/>
      <c r="C551" s="94"/>
      <c r="D551" s="94"/>
    </row>
    <row r="552" spans="2:4">
      <c r="B552" s="93"/>
      <c r="C552" s="94"/>
      <c r="D552" s="94"/>
    </row>
    <row r="553" spans="2:4">
      <c r="B553" s="93"/>
      <c r="C553" s="94"/>
      <c r="D553" s="94"/>
    </row>
    <row r="554" spans="2:4">
      <c r="B554" s="93"/>
      <c r="C554" s="94"/>
      <c r="D554" s="94"/>
    </row>
    <row r="555" spans="2:4">
      <c r="B555" s="93"/>
      <c r="C555" s="94"/>
      <c r="D555" s="94"/>
    </row>
    <row r="556" spans="2:4">
      <c r="B556" s="93"/>
      <c r="C556" s="94"/>
      <c r="D556" s="94"/>
    </row>
    <row r="557" spans="2:4">
      <c r="B557" s="93"/>
      <c r="C557" s="94"/>
      <c r="D557" s="94"/>
    </row>
    <row r="558" spans="2:4">
      <c r="B558" s="93"/>
      <c r="C558" s="94"/>
      <c r="D558" s="94"/>
    </row>
    <row r="559" spans="2:4">
      <c r="B559" s="93"/>
      <c r="C559" s="94"/>
      <c r="D559" s="94"/>
    </row>
    <row r="560" spans="2:4">
      <c r="B560" s="93"/>
      <c r="C560" s="94"/>
      <c r="D560" s="94"/>
    </row>
    <row r="561" spans="2:4">
      <c r="B561" s="93"/>
      <c r="C561" s="94"/>
      <c r="D561" s="94"/>
    </row>
    <row r="562" spans="2:4">
      <c r="B562" s="93"/>
      <c r="C562" s="94"/>
      <c r="D562" s="94"/>
    </row>
    <row r="563" spans="2:4">
      <c r="B563" s="93"/>
      <c r="C563" s="94"/>
      <c r="D563" s="94"/>
    </row>
    <row r="564" spans="2:4">
      <c r="B564" s="93"/>
      <c r="C564" s="94"/>
      <c r="D564" s="94"/>
    </row>
    <row r="565" spans="2:4">
      <c r="B565" s="93"/>
      <c r="C565" s="94"/>
      <c r="D565" s="94"/>
    </row>
    <row r="566" spans="2:4">
      <c r="B566" s="93"/>
      <c r="C566" s="94"/>
      <c r="D566" s="94"/>
    </row>
    <row r="567" spans="2:4">
      <c r="B567" s="93"/>
      <c r="C567" s="94"/>
      <c r="D567" s="94"/>
    </row>
    <row r="568" spans="2:4">
      <c r="B568" s="93"/>
      <c r="C568" s="94"/>
      <c r="D568" s="94"/>
    </row>
    <row r="569" spans="2:4">
      <c r="B569" s="93"/>
      <c r="C569" s="94"/>
      <c r="D569" s="94"/>
    </row>
    <row r="570" spans="2:4">
      <c r="B570" s="93"/>
      <c r="C570" s="94"/>
      <c r="D570" s="94"/>
    </row>
    <row r="571" spans="2:4">
      <c r="B571" s="93"/>
      <c r="C571" s="94"/>
      <c r="D571" s="94"/>
    </row>
    <row r="572" spans="2:4">
      <c r="B572" s="93"/>
      <c r="C572" s="94"/>
      <c r="D572" s="94"/>
    </row>
    <row r="573" spans="2:4">
      <c r="B573" s="93"/>
      <c r="C573" s="94"/>
      <c r="D573" s="94"/>
    </row>
    <row r="574" spans="2:4">
      <c r="B574" s="93"/>
      <c r="C574" s="94"/>
      <c r="D574" s="94"/>
    </row>
    <row r="575" spans="2:4">
      <c r="B575" s="93"/>
      <c r="C575" s="94"/>
      <c r="D575" s="94"/>
    </row>
    <row r="576" spans="2:4">
      <c r="B576" s="93"/>
      <c r="C576" s="94"/>
      <c r="D576" s="94"/>
    </row>
    <row r="577" spans="2:4">
      <c r="B577" s="93"/>
      <c r="C577" s="94"/>
      <c r="D577" s="94"/>
    </row>
    <row r="578" spans="2:4">
      <c r="B578" s="93"/>
      <c r="C578" s="94"/>
      <c r="D578" s="94"/>
    </row>
    <row r="579" spans="2:4">
      <c r="B579" s="93"/>
      <c r="C579" s="94"/>
      <c r="D579" s="94"/>
    </row>
    <row r="580" spans="2:4">
      <c r="B580" s="93"/>
      <c r="C580" s="94"/>
      <c r="D580" s="94"/>
    </row>
    <row r="581" spans="2:4">
      <c r="B581" s="93"/>
      <c r="C581" s="94"/>
      <c r="D581" s="94"/>
    </row>
    <row r="582" spans="2:4">
      <c r="B582" s="93"/>
      <c r="C582" s="94"/>
      <c r="D582" s="94"/>
    </row>
    <row r="583" spans="2:4">
      <c r="B583" s="93"/>
      <c r="C583" s="94"/>
      <c r="D583" s="94"/>
    </row>
    <row r="584" spans="2:4">
      <c r="B584" s="93"/>
      <c r="C584" s="94"/>
      <c r="D584" s="94"/>
    </row>
    <row r="585" spans="2:4">
      <c r="B585" s="93"/>
      <c r="C585" s="94"/>
      <c r="D585" s="94"/>
    </row>
    <row r="586" spans="2:4">
      <c r="B586" s="93"/>
      <c r="C586" s="94"/>
      <c r="D586" s="94"/>
    </row>
    <row r="587" spans="2:4">
      <c r="B587" s="93"/>
      <c r="C587" s="94"/>
      <c r="D587" s="94"/>
    </row>
    <row r="588" spans="2:4">
      <c r="B588" s="93"/>
      <c r="C588" s="94"/>
      <c r="D588" s="94"/>
    </row>
    <row r="589" spans="2:4">
      <c r="B589" s="93"/>
      <c r="C589" s="94"/>
      <c r="D589" s="94"/>
    </row>
    <row r="590" spans="2:4">
      <c r="B590" s="93"/>
      <c r="C590" s="94"/>
      <c r="D590" s="94"/>
    </row>
    <row r="591" spans="2:4">
      <c r="B591" s="93"/>
      <c r="C591" s="94"/>
      <c r="D591" s="94"/>
    </row>
    <row r="592" spans="2:4">
      <c r="B592" s="93"/>
      <c r="C592" s="94"/>
      <c r="D592" s="94"/>
    </row>
    <row r="593" spans="2:4">
      <c r="B593" s="93"/>
      <c r="C593" s="94"/>
      <c r="D593" s="94"/>
    </row>
    <row r="594" spans="2:4">
      <c r="B594" s="93"/>
      <c r="C594" s="94"/>
      <c r="D594" s="94"/>
    </row>
    <row r="595" spans="2:4">
      <c r="B595" s="93"/>
      <c r="C595" s="94"/>
      <c r="D595" s="94"/>
    </row>
    <row r="596" spans="2:4">
      <c r="B596" s="93"/>
      <c r="C596" s="94"/>
      <c r="D596" s="94"/>
    </row>
    <row r="597" spans="2:4">
      <c r="B597" s="93"/>
      <c r="C597" s="94"/>
      <c r="D597" s="94"/>
    </row>
    <row r="598" spans="2:4">
      <c r="B598" s="93"/>
      <c r="C598" s="94"/>
      <c r="D598" s="94"/>
    </row>
    <row r="599" spans="2:4">
      <c r="B599" s="93"/>
      <c r="C599" s="94"/>
      <c r="D599" s="94"/>
    </row>
    <row r="600" spans="2:4">
      <c r="B600" s="93"/>
      <c r="C600" s="94"/>
      <c r="D600" s="94"/>
    </row>
    <row r="601" spans="2:4">
      <c r="B601" s="93"/>
      <c r="C601" s="94"/>
      <c r="D601" s="94"/>
    </row>
    <row r="602" spans="2:4">
      <c r="B602" s="93"/>
      <c r="C602" s="94"/>
      <c r="D602" s="94"/>
    </row>
    <row r="603" spans="2:4">
      <c r="B603" s="93"/>
      <c r="C603" s="94"/>
      <c r="D603" s="94"/>
    </row>
    <row r="604" spans="2:4">
      <c r="B604" s="93"/>
      <c r="C604" s="94"/>
      <c r="D604" s="94"/>
    </row>
    <row r="605" spans="2:4">
      <c r="B605" s="93"/>
      <c r="C605" s="94"/>
      <c r="D605" s="94"/>
    </row>
    <row r="606" spans="2:4">
      <c r="B606" s="93"/>
      <c r="C606" s="94"/>
      <c r="D606" s="94"/>
    </row>
    <row r="607" spans="2:4">
      <c r="B607" s="93"/>
      <c r="C607" s="94"/>
      <c r="D607" s="94"/>
    </row>
    <row r="608" spans="2:4">
      <c r="B608" s="93"/>
      <c r="C608" s="94"/>
      <c r="D608" s="94"/>
    </row>
    <row r="609" spans="2:4">
      <c r="B609" s="93"/>
      <c r="C609" s="94"/>
      <c r="D609" s="94"/>
    </row>
    <row r="610" spans="2:4">
      <c r="B610" s="93"/>
      <c r="C610" s="94"/>
      <c r="D610" s="94"/>
    </row>
    <row r="611" spans="2:4">
      <c r="B611" s="93"/>
      <c r="C611" s="94"/>
      <c r="D611" s="94"/>
    </row>
    <row r="612" spans="2:4">
      <c r="B612" s="93"/>
      <c r="C612" s="94"/>
      <c r="D612" s="94"/>
    </row>
    <row r="613" spans="2:4">
      <c r="B613" s="93"/>
      <c r="C613" s="94"/>
      <c r="D613" s="94"/>
    </row>
    <row r="614" spans="2:4">
      <c r="B614" s="93"/>
      <c r="C614" s="94"/>
      <c r="D614" s="94"/>
    </row>
    <row r="615" spans="2:4">
      <c r="B615" s="93"/>
      <c r="C615" s="94"/>
      <c r="D615" s="94"/>
    </row>
    <row r="616" spans="2:4">
      <c r="B616" s="93"/>
      <c r="C616" s="94"/>
      <c r="D616" s="94"/>
    </row>
    <row r="617" spans="2:4">
      <c r="B617" s="93"/>
      <c r="C617" s="94"/>
      <c r="D617" s="94"/>
    </row>
    <row r="618" spans="2:4">
      <c r="B618" s="93"/>
      <c r="C618" s="94"/>
      <c r="D618" s="94"/>
    </row>
    <row r="619" spans="2:4">
      <c r="B619" s="93"/>
      <c r="C619" s="94"/>
      <c r="D619" s="94"/>
    </row>
    <row r="620" spans="2:4">
      <c r="B620" s="93"/>
      <c r="C620" s="94"/>
      <c r="D620" s="94"/>
    </row>
    <row r="621" spans="2:4">
      <c r="B621" s="93"/>
      <c r="C621" s="94"/>
      <c r="D621" s="94"/>
    </row>
    <row r="622" spans="2:4">
      <c r="B622" s="93"/>
      <c r="C622" s="94"/>
      <c r="D622" s="94"/>
    </row>
    <row r="623" spans="2:4">
      <c r="B623" s="93"/>
      <c r="C623" s="94"/>
      <c r="D623" s="94"/>
    </row>
    <row r="624" spans="2:4">
      <c r="B624" s="93"/>
      <c r="C624" s="94"/>
      <c r="D624" s="94"/>
    </row>
    <row r="625" spans="2:4">
      <c r="B625" s="93"/>
      <c r="C625" s="94"/>
      <c r="D625" s="94"/>
    </row>
    <row r="626" spans="2:4">
      <c r="B626" s="93"/>
      <c r="C626" s="94"/>
      <c r="D626" s="94"/>
    </row>
    <row r="627" spans="2:4">
      <c r="B627" s="93"/>
      <c r="C627" s="94"/>
      <c r="D627" s="94"/>
    </row>
    <row r="628" spans="2:4">
      <c r="B628" s="93"/>
      <c r="C628" s="94"/>
      <c r="D628" s="94"/>
    </row>
    <row r="629" spans="2:4">
      <c r="B629" s="93"/>
      <c r="C629" s="94"/>
      <c r="D629" s="94"/>
    </row>
    <row r="630" spans="2:4">
      <c r="B630" s="93"/>
      <c r="C630" s="94"/>
      <c r="D630" s="94"/>
    </row>
    <row r="631" spans="2:4">
      <c r="B631" s="93"/>
      <c r="C631" s="94"/>
      <c r="D631" s="94"/>
    </row>
    <row r="632" spans="2:4">
      <c r="B632" s="93"/>
      <c r="C632" s="94"/>
      <c r="D632" s="94"/>
    </row>
    <row r="633" spans="2:4">
      <c r="B633" s="93"/>
      <c r="C633" s="94"/>
      <c r="D633" s="94"/>
    </row>
    <row r="634" spans="2:4">
      <c r="B634" s="93"/>
      <c r="C634" s="94"/>
      <c r="D634" s="94"/>
    </row>
    <row r="635" spans="2:4">
      <c r="B635" s="93"/>
      <c r="C635" s="94"/>
      <c r="D635" s="94"/>
    </row>
    <row r="636" spans="2:4">
      <c r="B636" s="93"/>
      <c r="C636" s="94"/>
      <c r="D636" s="94"/>
    </row>
    <row r="637" spans="2:4">
      <c r="B637" s="93"/>
      <c r="C637" s="94"/>
      <c r="D637" s="94"/>
    </row>
    <row r="638" spans="2:4">
      <c r="B638" s="93"/>
      <c r="C638" s="94"/>
      <c r="D638" s="94"/>
    </row>
    <row r="639" spans="2:4">
      <c r="B639" s="93"/>
      <c r="C639" s="94"/>
      <c r="D639" s="94"/>
    </row>
    <row r="640" spans="2:4">
      <c r="B640" s="93"/>
      <c r="C640" s="94"/>
      <c r="D640" s="94"/>
    </row>
    <row r="641" spans="2:4">
      <c r="B641" s="93"/>
      <c r="C641" s="94"/>
      <c r="D641" s="94"/>
    </row>
    <row r="642" spans="2:4">
      <c r="B642" s="93"/>
      <c r="C642" s="94"/>
      <c r="D642" s="94"/>
    </row>
    <row r="643" spans="2:4">
      <c r="B643" s="93"/>
      <c r="C643" s="94"/>
      <c r="D643" s="94"/>
    </row>
    <row r="644" spans="2:4">
      <c r="B644" s="93"/>
      <c r="C644" s="94"/>
      <c r="D644" s="94"/>
    </row>
    <row r="645" spans="2:4">
      <c r="B645" s="93"/>
      <c r="C645" s="94"/>
      <c r="D645" s="94"/>
    </row>
    <row r="646" spans="2:4">
      <c r="B646" s="93"/>
      <c r="C646" s="94"/>
      <c r="D646" s="94"/>
    </row>
    <row r="647" spans="2:4">
      <c r="B647" s="93"/>
      <c r="C647" s="94"/>
      <c r="D647" s="94"/>
    </row>
    <row r="648" spans="2:4">
      <c r="B648" s="93"/>
      <c r="C648" s="94"/>
      <c r="D648" s="94"/>
    </row>
    <row r="649" spans="2:4">
      <c r="B649" s="93"/>
      <c r="C649" s="94"/>
      <c r="D649" s="94"/>
    </row>
    <row r="650" spans="2:4">
      <c r="B650" s="93"/>
      <c r="C650" s="94"/>
      <c r="D650" s="94"/>
    </row>
    <row r="651" spans="2:4">
      <c r="B651" s="93"/>
      <c r="C651" s="94"/>
      <c r="D651" s="94"/>
    </row>
    <row r="652" spans="2:4">
      <c r="B652" s="93"/>
      <c r="C652" s="94"/>
      <c r="D652" s="94"/>
    </row>
    <row r="653" spans="2:4">
      <c r="B653" s="93"/>
      <c r="C653" s="94"/>
      <c r="D653" s="94"/>
    </row>
    <row r="654" spans="2:4">
      <c r="B654" s="93"/>
      <c r="C654" s="94"/>
      <c r="D654" s="94"/>
    </row>
    <row r="655" spans="2:4">
      <c r="B655" s="93"/>
      <c r="C655" s="94"/>
      <c r="D655" s="94"/>
    </row>
    <row r="656" spans="2:4">
      <c r="B656" s="93"/>
      <c r="C656" s="94"/>
      <c r="D656" s="94"/>
    </row>
    <row r="657" spans="2:4">
      <c r="B657" s="93"/>
      <c r="C657" s="94"/>
      <c r="D657" s="94"/>
    </row>
    <row r="658" spans="2:4">
      <c r="B658" s="93"/>
      <c r="C658" s="94"/>
      <c r="D658" s="94"/>
    </row>
    <row r="659" spans="2:4">
      <c r="B659" s="93"/>
      <c r="C659" s="94"/>
      <c r="D659" s="94"/>
    </row>
    <row r="660" spans="2:4">
      <c r="B660" s="93"/>
      <c r="C660" s="94"/>
      <c r="D660" s="94"/>
    </row>
    <row r="661" spans="2:4">
      <c r="B661" s="93"/>
      <c r="C661" s="94"/>
      <c r="D661" s="94"/>
    </row>
    <row r="662" spans="2:4">
      <c r="B662" s="93"/>
      <c r="C662" s="94"/>
      <c r="D662" s="94"/>
    </row>
    <row r="663" spans="2:4">
      <c r="B663" s="93"/>
      <c r="C663" s="94"/>
      <c r="D663" s="94"/>
    </row>
    <row r="664" spans="2:4">
      <c r="B664" s="93"/>
      <c r="C664" s="94"/>
      <c r="D664" s="94"/>
    </row>
    <row r="665" spans="2:4">
      <c r="B665" s="93"/>
      <c r="C665" s="94"/>
      <c r="D665" s="94"/>
    </row>
    <row r="666" spans="2:4">
      <c r="B666" s="93"/>
      <c r="C666" s="94"/>
      <c r="D666" s="94"/>
    </row>
    <row r="667" spans="2:4">
      <c r="B667" s="93"/>
      <c r="C667" s="94"/>
      <c r="D667" s="94"/>
    </row>
    <row r="668" spans="2:4">
      <c r="B668" s="93"/>
      <c r="C668" s="94"/>
      <c r="D668" s="94"/>
    </row>
    <row r="669" spans="2:4">
      <c r="B669" s="93"/>
      <c r="C669" s="94"/>
      <c r="D669" s="94"/>
    </row>
    <row r="670" spans="2:4">
      <c r="B670" s="93"/>
      <c r="C670" s="94"/>
      <c r="D670" s="94"/>
    </row>
    <row r="671" spans="2:4">
      <c r="B671" s="93"/>
      <c r="C671" s="94"/>
      <c r="D671" s="94"/>
    </row>
    <row r="672" spans="2:4">
      <c r="B672" s="93"/>
      <c r="C672" s="94"/>
      <c r="D672" s="94"/>
    </row>
    <row r="673" spans="2:4">
      <c r="B673" s="93"/>
      <c r="C673" s="94"/>
      <c r="D673" s="94"/>
    </row>
    <row r="674" spans="2:4">
      <c r="B674" s="93"/>
      <c r="C674" s="94"/>
      <c r="D674" s="94"/>
    </row>
    <row r="675" spans="2:4">
      <c r="B675" s="93"/>
      <c r="C675" s="94"/>
      <c r="D675" s="94"/>
    </row>
    <row r="676" spans="2:4">
      <c r="B676" s="93"/>
      <c r="C676" s="94"/>
      <c r="D676" s="94"/>
    </row>
    <row r="677" spans="2:4">
      <c r="B677" s="93"/>
      <c r="C677" s="94"/>
      <c r="D677" s="94"/>
    </row>
    <row r="678" spans="2:4">
      <c r="B678" s="93"/>
      <c r="C678" s="94"/>
      <c r="D678" s="94"/>
    </row>
    <row r="679" spans="2:4">
      <c r="B679" s="93"/>
      <c r="C679" s="94"/>
      <c r="D679" s="94"/>
    </row>
    <row r="680" spans="2:4">
      <c r="B680" s="93"/>
      <c r="C680" s="94"/>
      <c r="D680" s="94"/>
    </row>
    <row r="681" spans="2:4">
      <c r="B681" s="93"/>
      <c r="C681" s="94"/>
      <c r="D681" s="94"/>
    </row>
    <row r="682" spans="2:4">
      <c r="B682" s="93"/>
      <c r="C682" s="94"/>
      <c r="D682" s="94"/>
    </row>
    <row r="683" spans="2:4">
      <c r="B683" s="93"/>
      <c r="C683" s="94"/>
      <c r="D683" s="94"/>
    </row>
    <row r="684" spans="2:4">
      <c r="B684" s="93"/>
      <c r="C684" s="94"/>
      <c r="D684" s="94"/>
    </row>
    <row r="685" spans="2:4">
      <c r="B685" s="93"/>
      <c r="C685" s="94"/>
      <c r="D685" s="94"/>
    </row>
    <row r="686" spans="2:4">
      <c r="B686" s="93"/>
      <c r="C686" s="94"/>
      <c r="D686" s="94"/>
    </row>
    <row r="687" spans="2:4">
      <c r="B687" s="93"/>
      <c r="C687" s="94"/>
      <c r="D687" s="94"/>
    </row>
    <row r="688" spans="2:4">
      <c r="B688" s="93"/>
      <c r="C688" s="94"/>
      <c r="D688" s="94"/>
    </row>
    <row r="689" spans="2:4">
      <c r="B689" s="93"/>
      <c r="C689" s="94"/>
      <c r="D689" s="94"/>
    </row>
    <row r="690" spans="2:4">
      <c r="B690" s="93"/>
      <c r="C690" s="94"/>
      <c r="D690" s="94"/>
    </row>
    <row r="691" spans="2:4">
      <c r="B691" s="93"/>
      <c r="C691" s="94"/>
      <c r="D691" s="94"/>
    </row>
    <row r="692" spans="2:4">
      <c r="B692" s="93"/>
      <c r="C692" s="94"/>
      <c r="D692" s="94"/>
    </row>
    <row r="693" spans="2:4">
      <c r="B693" s="93"/>
      <c r="C693" s="94"/>
      <c r="D693" s="94"/>
    </row>
    <row r="694" spans="2:4">
      <c r="B694" s="93"/>
      <c r="C694" s="94"/>
      <c r="D694" s="94"/>
    </row>
    <row r="695" spans="2:4">
      <c r="B695" s="93"/>
      <c r="C695" s="94"/>
      <c r="D695" s="94"/>
    </row>
    <row r="696" spans="2:4">
      <c r="B696" s="93"/>
      <c r="C696" s="94"/>
      <c r="D696" s="94"/>
    </row>
    <row r="697" spans="2:4">
      <c r="B697" s="93"/>
      <c r="C697" s="94"/>
      <c r="D697" s="94"/>
    </row>
    <row r="698" spans="2:4">
      <c r="B698" s="93"/>
      <c r="C698" s="94"/>
      <c r="D698" s="94"/>
    </row>
    <row r="699" spans="2:4">
      <c r="B699" s="93"/>
      <c r="C699" s="94"/>
      <c r="D699" s="94"/>
    </row>
    <row r="700" spans="2:4">
      <c r="B700" s="93"/>
      <c r="C700" s="94"/>
      <c r="D700" s="94"/>
    </row>
    <row r="701" spans="2:4">
      <c r="B701" s="93"/>
      <c r="C701" s="94"/>
      <c r="D701" s="94"/>
    </row>
    <row r="702" spans="2:4">
      <c r="B702" s="93"/>
      <c r="C702" s="94"/>
      <c r="D702" s="94"/>
    </row>
    <row r="703" spans="2:4">
      <c r="B703" s="93"/>
      <c r="C703" s="94"/>
      <c r="D703" s="94"/>
    </row>
    <row r="704" spans="2:4">
      <c r="B704" s="93"/>
      <c r="C704" s="94"/>
      <c r="D704" s="94"/>
    </row>
    <row r="705" spans="2:4">
      <c r="B705" s="93"/>
      <c r="C705" s="94"/>
      <c r="D705" s="94"/>
    </row>
    <row r="706" spans="2:4">
      <c r="B706" s="93"/>
      <c r="C706" s="94"/>
      <c r="D706" s="94"/>
    </row>
    <row r="707" spans="2:4">
      <c r="B707" s="93"/>
      <c r="C707" s="94"/>
      <c r="D707" s="94"/>
    </row>
    <row r="708" spans="2:4">
      <c r="B708" s="93"/>
      <c r="C708" s="94"/>
      <c r="D708" s="94"/>
    </row>
    <row r="709" spans="2:4">
      <c r="B709" s="93"/>
      <c r="C709" s="94"/>
      <c r="D709" s="94"/>
    </row>
    <row r="710" spans="2:4">
      <c r="B710" s="93"/>
      <c r="C710" s="94"/>
      <c r="D710" s="94"/>
    </row>
    <row r="711" spans="2:4">
      <c r="B711" s="93"/>
      <c r="C711" s="94"/>
      <c r="D711" s="94"/>
    </row>
    <row r="712" spans="2:4">
      <c r="B712" s="93"/>
      <c r="C712" s="94"/>
      <c r="D712" s="94"/>
    </row>
    <row r="713" spans="2:4">
      <c r="B713" s="93"/>
      <c r="C713" s="94"/>
      <c r="D713" s="94"/>
    </row>
    <row r="714" spans="2:4">
      <c r="B714" s="93"/>
      <c r="C714" s="94"/>
      <c r="D714" s="94"/>
    </row>
    <row r="715" spans="2:4">
      <c r="B715" s="93"/>
      <c r="C715" s="94"/>
      <c r="D715" s="94"/>
    </row>
    <row r="716" spans="2:4">
      <c r="B716" s="93"/>
      <c r="C716" s="94"/>
      <c r="D716" s="94"/>
    </row>
    <row r="717" spans="2:4">
      <c r="B717" s="93"/>
      <c r="C717" s="94"/>
      <c r="D717" s="94"/>
    </row>
    <row r="718" spans="2:4">
      <c r="B718" s="93"/>
      <c r="C718" s="94"/>
      <c r="D718" s="94"/>
    </row>
    <row r="719" spans="2:4">
      <c r="B719" s="93"/>
      <c r="C719" s="94"/>
      <c r="D719" s="94"/>
    </row>
    <row r="720" spans="2:4">
      <c r="B720" s="93"/>
      <c r="C720" s="94"/>
      <c r="D720" s="94"/>
    </row>
    <row r="721" spans="2:4">
      <c r="B721" s="93"/>
      <c r="C721" s="94"/>
      <c r="D721" s="94"/>
    </row>
    <row r="722" spans="2:4">
      <c r="B722" s="93"/>
      <c r="C722" s="94"/>
      <c r="D722" s="94"/>
    </row>
    <row r="723" spans="2:4">
      <c r="B723" s="93"/>
      <c r="C723" s="94"/>
      <c r="D723" s="94"/>
    </row>
    <row r="724" spans="2:4">
      <c r="B724" s="93"/>
      <c r="C724" s="94"/>
      <c r="D724" s="94"/>
    </row>
    <row r="725" spans="2:4">
      <c r="B725" s="93"/>
      <c r="C725" s="94"/>
      <c r="D725" s="94"/>
    </row>
    <row r="726" spans="2:4">
      <c r="B726" s="93"/>
      <c r="C726" s="94"/>
      <c r="D726" s="94"/>
    </row>
    <row r="727" spans="2:4">
      <c r="B727" s="93"/>
      <c r="C727" s="94"/>
      <c r="D727" s="94"/>
    </row>
    <row r="728" spans="2:4">
      <c r="B728" s="93"/>
      <c r="C728" s="94"/>
      <c r="D728" s="94"/>
    </row>
    <row r="729" spans="2:4">
      <c r="B729" s="93"/>
      <c r="C729" s="94"/>
      <c r="D729" s="94"/>
    </row>
    <row r="730" spans="2:4">
      <c r="B730" s="93"/>
      <c r="C730" s="94"/>
      <c r="D730" s="94"/>
    </row>
    <row r="731" spans="2:4">
      <c r="B731" s="93"/>
      <c r="C731" s="94"/>
      <c r="D731" s="94"/>
    </row>
    <row r="732" spans="2:4">
      <c r="B732" s="93"/>
      <c r="C732" s="94"/>
      <c r="D732" s="94"/>
    </row>
    <row r="733" spans="2:4">
      <c r="B733" s="93"/>
      <c r="C733" s="94"/>
      <c r="D733" s="94"/>
    </row>
    <row r="734" spans="2:4">
      <c r="B734" s="93"/>
      <c r="C734" s="94"/>
      <c r="D734" s="94"/>
    </row>
    <row r="735" spans="2:4">
      <c r="B735" s="93"/>
      <c r="C735" s="94"/>
      <c r="D735" s="94"/>
    </row>
    <row r="736" spans="2:4">
      <c r="B736" s="93"/>
      <c r="C736" s="94"/>
      <c r="D736" s="94"/>
    </row>
    <row r="737" spans="2:4">
      <c r="B737" s="93"/>
      <c r="C737" s="94"/>
      <c r="D737" s="94"/>
    </row>
    <row r="738" spans="2:4">
      <c r="B738" s="93"/>
      <c r="C738" s="94"/>
      <c r="D738" s="94"/>
    </row>
    <row r="739" spans="2:4">
      <c r="B739" s="93"/>
      <c r="C739" s="94"/>
      <c r="D739" s="94"/>
    </row>
    <row r="740" spans="2:4">
      <c r="B740" s="93"/>
      <c r="C740" s="94"/>
      <c r="D740" s="94"/>
    </row>
    <row r="741" spans="2:4">
      <c r="B741" s="93"/>
      <c r="C741" s="94"/>
      <c r="D741" s="94"/>
    </row>
    <row r="742" spans="2:4">
      <c r="B742" s="93"/>
      <c r="C742" s="94"/>
      <c r="D742" s="94"/>
    </row>
    <row r="743" spans="2:4">
      <c r="B743" s="93"/>
      <c r="C743" s="94"/>
      <c r="D743" s="94"/>
    </row>
    <row r="744" spans="2:4">
      <c r="B744" s="93"/>
      <c r="C744" s="94"/>
      <c r="D744" s="94"/>
    </row>
    <row r="745" spans="2:4">
      <c r="B745" s="93"/>
      <c r="C745" s="94"/>
      <c r="D745" s="94"/>
    </row>
    <row r="746" spans="2:4">
      <c r="B746" s="93"/>
      <c r="C746" s="94"/>
      <c r="D746" s="94"/>
    </row>
    <row r="747" spans="2:4">
      <c r="B747" s="93"/>
      <c r="C747" s="94"/>
      <c r="D747" s="94"/>
    </row>
    <row r="748" spans="2:4">
      <c r="B748" s="93"/>
      <c r="C748" s="94"/>
      <c r="D748" s="94"/>
    </row>
    <row r="749" spans="2:4">
      <c r="B749" s="93"/>
      <c r="C749" s="94"/>
      <c r="D749" s="94"/>
    </row>
    <row r="750" spans="2:4">
      <c r="B750" s="93"/>
      <c r="C750" s="94"/>
      <c r="D750" s="94"/>
    </row>
    <row r="751" spans="2:4">
      <c r="B751" s="93"/>
      <c r="C751" s="94"/>
      <c r="D751" s="94"/>
    </row>
    <row r="752" spans="2:4">
      <c r="B752" s="93"/>
      <c r="C752" s="94"/>
      <c r="D752" s="94"/>
    </row>
    <row r="753" spans="2:4">
      <c r="B753" s="93"/>
      <c r="C753" s="94"/>
      <c r="D753" s="94"/>
    </row>
    <row r="754" spans="2:4">
      <c r="B754" s="93"/>
      <c r="C754" s="94"/>
      <c r="D754" s="94"/>
    </row>
    <row r="755" spans="2:4">
      <c r="B755" s="93"/>
      <c r="C755" s="94"/>
      <c r="D755" s="94"/>
    </row>
    <row r="756" spans="2:4">
      <c r="B756" s="93"/>
      <c r="C756" s="94"/>
      <c r="D756" s="94"/>
    </row>
    <row r="757" spans="2:4">
      <c r="B757" s="93"/>
      <c r="C757" s="94"/>
      <c r="D757" s="94"/>
    </row>
    <row r="758" spans="2:4">
      <c r="B758" s="93"/>
      <c r="C758" s="94"/>
      <c r="D758" s="94"/>
    </row>
    <row r="759" spans="2:4">
      <c r="B759" s="93"/>
      <c r="C759" s="94"/>
      <c r="D759" s="94"/>
    </row>
    <row r="760" spans="2:4">
      <c r="B760" s="93"/>
      <c r="C760" s="94"/>
      <c r="D760" s="94"/>
    </row>
    <row r="761" spans="2:4">
      <c r="B761" s="93"/>
      <c r="C761" s="94"/>
      <c r="D761" s="94"/>
    </row>
    <row r="762" spans="2:4">
      <c r="B762" s="93"/>
      <c r="C762" s="94"/>
      <c r="D762" s="94"/>
    </row>
    <row r="763" spans="2:4">
      <c r="B763" s="93"/>
      <c r="C763" s="94"/>
      <c r="D763" s="94"/>
    </row>
    <row r="764" spans="2:4">
      <c r="B764" s="93"/>
      <c r="C764" s="94"/>
      <c r="D764" s="94"/>
    </row>
    <row r="765" spans="2:4">
      <c r="B765" s="93"/>
      <c r="C765" s="94"/>
      <c r="D765" s="94"/>
    </row>
    <row r="766" spans="2:4">
      <c r="B766" s="93"/>
      <c r="C766" s="94"/>
      <c r="D766" s="94"/>
    </row>
    <row r="767" spans="2:4">
      <c r="B767" s="93"/>
      <c r="C767" s="94"/>
      <c r="D767" s="94"/>
    </row>
    <row r="768" spans="2:4">
      <c r="B768" s="93"/>
      <c r="C768" s="94"/>
      <c r="D768" s="94"/>
    </row>
    <row r="769" spans="2:4">
      <c r="B769" s="93"/>
      <c r="C769" s="94"/>
      <c r="D769" s="94"/>
    </row>
    <row r="770" spans="2:4">
      <c r="B770" s="93"/>
      <c r="C770" s="94"/>
      <c r="D770" s="94"/>
    </row>
    <row r="771" spans="2:4">
      <c r="B771" s="93"/>
      <c r="C771" s="94"/>
      <c r="D771" s="94"/>
    </row>
    <row r="772" spans="2:4">
      <c r="B772" s="93"/>
      <c r="C772" s="94"/>
      <c r="D772" s="94"/>
    </row>
    <row r="773" spans="2:4">
      <c r="B773" s="93"/>
      <c r="C773" s="94"/>
      <c r="D773" s="94"/>
    </row>
    <row r="774" spans="2:4">
      <c r="B774" s="93"/>
      <c r="C774" s="94"/>
      <c r="D774" s="94"/>
    </row>
    <row r="775" spans="2:4">
      <c r="B775" s="93"/>
      <c r="C775" s="94"/>
      <c r="D775" s="94"/>
    </row>
    <row r="776" spans="2:4">
      <c r="B776" s="93"/>
      <c r="C776" s="94"/>
      <c r="D776" s="94"/>
    </row>
    <row r="777" spans="2:4">
      <c r="B777" s="93"/>
      <c r="C777" s="94"/>
      <c r="D777" s="94"/>
    </row>
    <row r="778" spans="2:4">
      <c r="B778" s="93"/>
      <c r="C778" s="94"/>
      <c r="D778" s="94"/>
    </row>
    <row r="779" spans="2:4">
      <c r="B779" s="93"/>
      <c r="C779" s="94"/>
      <c r="D779" s="94"/>
    </row>
    <row r="780" spans="2:4">
      <c r="B780" s="93"/>
      <c r="C780" s="94"/>
      <c r="D780" s="94"/>
    </row>
    <row r="781" spans="2:4">
      <c r="B781" s="93"/>
      <c r="C781" s="94"/>
      <c r="D781" s="94"/>
    </row>
    <row r="782" spans="2:4">
      <c r="B782" s="93"/>
      <c r="C782" s="94"/>
      <c r="D782" s="94"/>
    </row>
    <row r="783" spans="2:4">
      <c r="B783" s="93"/>
      <c r="C783" s="94"/>
      <c r="D783" s="94"/>
    </row>
    <row r="784" spans="2:4">
      <c r="B784" s="93"/>
      <c r="C784" s="94"/>
      <c r="D784" s="94"/>
    </row>
    <row r="785" spans="2:4">
      <c r="B785" s="93"/>
      <c r="C785" s="94"/>
      <c r="D785" s="94"/>
    </row>
    <row r="786" spans="2:4">
      <c r="B786" s="93"/>
      <c r="C786" s="94"/>
      <c r="D786" s="94"/>
    </row>
    <row r="787" spans="2:4">
      <c r="B787" s="93"/>
      <c r="C787" s="94"/>
      <c r="D787" s="94"/>
    </row>
    <row r="788" spans="2:4">
      <c r="B788" s="93"/>
      <c r="C788" s="94"/>
      <c r="D788" s="94"/>
    </row>
    <row r="789" spans="2:4">
      <c r="B789" s="93"/>
      <c r="C789" s="94"/>
      <c r="D789" s="94"/>
    </row>
    <row r="790" spans="2:4">
      <c r="B790" s="93"/>
      <c r="C790" s="94"/>
      <c r="D790" s="94"/>
    </row>
    <row r="791" spans="2:4">
      <c r="B791" s="93"/>
      <c r="C791" s="94"/>
      <c r="D791" s="94"/>
    </row>
    <row r="792" spans="2:4">
      <c r="B792" s="93"/>
      <c r="C792" s="94"/>
      <c r="D792" s="94"/>
    </row>
    <row r="793" spans="2:4">
      <c r="B793" s="93"/>
      <c r="C793" s="94"/>
      <c r="D793" s="94"/>
    </row>
    <row r="794" spans="2:4">
      <c r="B794" s="93"/>
      <c r="C794" s="94"/>
      <c r="D794" s="94"/>
    </row>
    <row r="795" spans="2:4">
      <c r="B795" s="93"/>
      <c r="C795" s="94"/>
      <c r="D795" s="94"/>
    </row>
    <row r="796" spans="2:4">
      <c r="B796" s="93"/>
      <c r="C796" s="94"/>
      <c r="D796" s="94"/>
    </row>
    <row r="797" spans="2:4">
      <c r="B797" s="93"/>
      <c r="C797" s="94"/>
      <c r="D797" s="94"/>
    </row>
    <row r="798" spans="2:4">
      <c r="B798" s="93"/>
      <c r="C798" s="94"/>
      <c r="D798" s="94"/>
    </row>
    <row r="799" spans="2:4">
      <c r="B799" s="93"/>
      <c r="C799" s="94"/>
      <c r="D799" s="94"/>
    </row>
    <row r="800" spans="2:4">
      <c r="B800" s="93"/>
      <c r="C800" s="94"/>
      <c r="D800" s="94"/>
    </row>
    <row r="801" spans="2:4">
      <c r="B801" s="93"/>
      <c r="C801" s="94"/>
      <c r="D801" s="94"/>
    </row>
    <row r="802" spans="2:4">
      <c r="B802" s="93"/>
      <c r="C802" s="94"/>
      <c r="D802" s="94"/>
    </row>
    <row r="803" spans="2:4">
      <c r="B803" s="93"/>
      <c r="C803" s="94"/>
      <c r="D803" s="94"/>
    </row>
    <row r="804" spans="2:4">
      <c r="B804" s="93"/>
      <c r="C804" s="94"/>
      <c r="D804" s="94"/>
    </row>
    <row r="805" spans="2:4">
      <c r="B805" s="93"/>
      <c r="C805" s="94"/>
      <c r="D805" s="94"/>
    </row>
    <row r="806" spans="2:4">
      <c r="B806" s="93"/>
      <c r="C806" s="94"/>
      <c r="D806" s="94"/>
    </row>
    <row r="807" spans="2:4">
      <c r="B807" s="93"/>
      <c r="C807" s="94"/>
      <c r="D807" s="94"/>
    </row>
    <row r="808" spans="2:4">
      <c r="B808" s="93"/>
      <c r="C808" s="94"/>
      <c r="D808" s="94"/>
    </row>
    <row r="809" spans="2:4">
      <c r="B809" s="93"/>
      <c r="C809" s="94"/>
      <c r="D809" s="94"/>
    </row>
    <row r="810" spans="2:4">
      <c r="B810" s="93"/>
      <c r="C810" s="94"/>
      <c r="D810" s="94"/>
    </row>
    <row r="811" spans="2:4">
      <c r="B811" s="93"/>
      <c r="C811" s="94"/>
      <c r="D811" s="94"/>
    </row>
    <row r="812" spans="2:4">
      <c r="B812" s="93"/>
      <c r="C812" s="94"/>
      <c r="D812" s="94"/>
    </row>
    <row r="813" spans="2:4">
      <c r="B813" s="93"/>
      <c r="C813" s="94"/>
      <c r="D813" s="94"/>
    </row>
    <row r="814" spans="2:4">
      <c r="B814" s="93"/>
      <c r="C814" s="94"/>
      <c r="D814" s="94"/>
    </row>
    <row r="815" spans="2:4">
      <c r="B815" s="93"/>
      <c r="C815" s="94"/>
      <c r="D815" s="94"/>
    </row>
    <row r="816" spans="2:4">
      <c r="B816" s="93"/>
      <c r="C816" s="94"/>
      <c r="D816" s="94"/>
    </row>
    <row r="817" spans="2:4">
      <c r="B817" s="93"/>
      <c r="C817" s="94"/>
      <c r="D817" s="94"/>
    </row>
    <row r="818" spans="2:4">
      <c r="B818" s="93"/>
      <c r="C818" s="94"/>
      <c r="D818" s="94"/>
    </row>
    <row r="819" spans="2:4">
      <c r="B819" s="93"/>
      <c r="C819" s="94"/>
      <c r="D819" s="94"/>
    </row>
    <row r="820" spans="2:4">
      <c r="B820" s="93"/>
      <c r="C820" s="94"/>
      <c r="D820" s="94"/>
    </row>
    <row r="821" spans="2:4">
      <c r="B821" s="93"/>
      <c r="C821" s="94"/>
      <c r="D821" s="94"/>
    </row>
    <row r="822" spans="2:4">
      <c r="B822" s="93"/>
      <c r="C822" s="94"/>
      <c r="D822" s="94"/>
    </row>
    <row r="823" spans="2:4">
      <c r="B823" s="93"/>
      <c r="C823" s="94"/>
      <c r="D823" s="94"/>
    </row>
    <row r="824" spans="2:4">
      <c r="B824" s="93"/>
      <c r="C824" s="94"/>
      <c r="D824" s="94"/>
    </row>
    <row r="825" spans="2:4">
      <c r="B825" s="93"/>
      <c r="C825" s="94"/>
      <c r="D825" s="94"/>
    </row>
    <row r="826" spans="2:4">
      <c r="B826" s="93"/>
      <c r="C826" s="94"/>
      <c r="D826" s="94"/>
    </row>
    <row r="827" spans="2:4">
      <c r="B827" s="93"/>
      <c r="C827" s="94"/>
      <c r="D827" s="94"/>
    </row>
    <row r="828" spans="2:4">
      <c r="B828" s="93"/>
      <c r="C828" s="94"/>
      <c r="D828" s="94"/>
    </row>
    <row r="829" spans="2:4">
      <c r="B829" s="93"/>
      <c r="C829" s="94"/>
      <c r="D829" s="94"/>
    </row>
    <row r="830" spans="2:4">
      <c r="B830" s="93"/>
      <c r="C830" s="94"/>
      <c r="D830" s="94"/>
    </row>
    <row r="831" spans="2:4">
      <c r="B831" s="93"/>
      <c r="C831" s="94"/>
      <c r="D831" s="94"/>
    </row>
    <row r="832" spans="2:4">
      <c r="B832" s="93"/>
      <c r="C832" s="94"/>
      <c r="D832" s="94"/>
    </row>
    <row r="833" spans="2:4">
      <c r="B833" s="93"/>
      <c r="C833" s="94"/>
      <c r="D833" s="94"/>
    </row>
    <row r="834" spans="2:4">
      <c r="B834" s="93"/>
      <c r="C834" s="94"/>
      <c r="D834" s="94"/>
    </row>
    <row r="835" spans="2:4">
      <c r="B835" s="93"/>
      <c r="C835" s="94"/>
      <c r="D835" s="94"/>
    </row>
    <row r="836" spans="2:4">
      <c r="B836" s="93"/>
      <c r="C836" s="94"/>
      <c r="D836" s="94"/>
    </row>
    <row r="837" spans="2:4">
      <c r="B837" s="93"/>
      <c r="C837" s="94"/>
      <c r="D837" s="94"/>
    </row>
    <row r="838" spans="2:4">
      <c r="B838" s="93"/>
      <c r="C838" s="94"/>
      <c r="D838" s="94"/>
    </row>
    <row r="839" spans="2:4">
      <c r="B839" s="93"/>
      <c r="C839" s="94"/>
      <c r="D839" s="94"/>
    </row>
    <row r="840" spans="2:4">
      <c r="B840" s="93"/>
      <c r="C840" s="94"/>
      <c r="D840" s="94"/>
    </row>
    <row r="841" spans="2:4">
      <c r="B841" s="93"/>
      <c r="C841" s="94"/>
      <c r="D841" s="94"/>
    </row>
    <row r="842" spans="2:4">
      <c r="B842" s="93"/>
      <c r="C842" s="94"/>
      <c r="D842" s="94"/>
    </row>
    <row r="843" spans="2:4">
      <c r="B843" s="93"/>
      <c r="C843" s="94"/>
      <c r="D843" s="94"/>
    </row>
    <row r="844" spans="2:4">
      <c r="B844" s="93"/>
      <c r="C844" s="94"/>
      <c r="D844" s="94"/>
    </row>
    <row r="845" spans="2:4">
      <c r="B845" s="93"/>
      <c r="C845" s="94"/>
      <c r="D845" s="94"/>
    </row>
    <row r="846" spans="2:4">
      <c r="B846" s="93"/>
      <c r="C846" s="94"/>
      <c r="D846" s="94"/>
    </row>
    <row r="847" spans="2:4">
      <c r="B847" s="93"/>
      <c r="C847" s="94"/>
      <c r="D847" s="94"/>
    </row>
    <row r="848" spans="2:4">
      <c r="B848" s="93"/>
      <c r="C848" s="94"/>
      <c r="D848" s="94"/>
    </row>
    <row r="849" spans="2:4">
      <c r="B849" s="93"/>
      <c r="C849" s="94"/>
      <c r="D849" s="94"/>
    </row>
    <row r="850" spans="2:4">
      <c r="B850" s="93"/>
      <c r="C850" s="94"/>
      <c r="D850" s="94"/>
    </row>
    <row r="851" spans="2:4">
      <c r="B851" s="93"/>
      <c r="C851" s="94"/>
      <c r="D851" s="94"/>
    </row>
    <row r="852" spans="2:4">
      <c r="B852" s="93"/>
      <c r="C852" s="94"/>
      <c r="D852" s="94"/>
    </row>
    <row r="853" spans="2:4">
      <c r="B853" s="93"/>
      <c r="C853" s="94"/>
      <c r="D853" s="94"/>
    </row>
    <row r="854" spans="2:4">
      <c r="B854" s="93"/>
      <c r="C854" s="94"/>
      <c r="D854" s="94"/>
    </row>
    <row r="855" spans="2:4">
      <c r="B855" s="93"/>
      <c r="C855" s="94"/>
      <c r="D855" s="94"/>
    </row>
    <row r="856" spans="2:4">
      <c r="B856" s="93"/>
      <c r="C856" s="94"/>
      <c r="D856" s="94"/>
    </row>
    <row r="857" spans="2:4">
      <c r="B857" s="93"/>
      <c r="C857" s="94"/>
      <c r="D857" s="94"/>
    </row>
    <row r="858" spans="2:4">
      <c r="B858" s="93"/>
      <c r="C858" s="94"/>
      <c r="D858" s="94"/>
    </row>
    <row r="859" spans="2:4">
      <c r="B859" s="93"/>
      <c r="C859" s="94"/>
      <c r="D859" s="94"/>
    </row>
    <row r="860" spans="2:4">
      <c r="B860" s="93"/>
      <c r="C860" s="94"/>
      <c r="D860" s="94"/>
    </row>
    <row r="861" spans="2:4">
      <c r="B861" s="93"/>
      <c r="C861" s="94"/>
      <c r="D861" s="94"/>
    </row>
    <row r="862" spans="2:4">
      <c r="B862" s="93"/>
      <c r="C862" s="94"/>
      <c r="D862" s="94"/>
    </row>
    <row r="863" spans="2:4">
      <c r="B863" s="93"/>
      <c r="C863" s="94"/>
      <c r="D863" s="94"/>
    </row>
    <row r="864" spans="2:4">
      <c r="B864" s="93"/>
      <c r="C864" s="94"/>
      <c r="D864" s="94"/>
    </row>
    <row r="865" spans="2:4">
      <c r="B865" s="93"/>
      <c r="C865" s="94"/>
      <c r="D865" s="94"/>
    </row>
    <row r="866" spans="2:4">
      <c r="B866" s="93"/>
      <c r="C866" s="94"/>
      <c r="D866" s="94"/>
    </row>
    <row r="867" spans="2:4">
      <c r="B867" s="93"/>
      <c r="C867" s="94"/>
      <c r="D867" s="94"/>
    </row>
    <row r="868" spans="2:4">
      <c r="B868" s="93"/>
      <c r="C868" s="94"/>
      <c r="D868" s="94"/>
    </row>
    <row r="869" spans="2:4">
      <c r="B869" s="93"/>
      <c r="C869" s="94"/>
      <c r="D869" s="94"/>
    </row>
    <row r="870" spans="2:4">
      <c r="B870" s="93"/>
      <c r="C870" s="94"/>
      <c r="D870" s="94"/>
    </row>
    <row r="871" spans="2:4">
      <c r="B871" s="93"/>
      <c r="C871" s="94"/>
      <c r="D871" s="94"/>
    </row>
    <row r="872" spans="2:4">
      <c r="B872" s="93"/>
      <c r="C872" s="94"/>
      <c r="D872" s="94"/>
    </row>
    <row r="873" spans="2:4">
      <c r="B873" s="93"/>
      <c r="C873" s="94"/>
      <c r="D873" s="94"/>
    </row>
    <row r="874" spans="2:4">
      <c r="B874" s="93"/>
      <c r="C874" s="94"/>
      <c r="D874" s="94"/>
    </row>
    <row r="875" spans="2:4">
      <c r="B875" s="93"/>
      <c r="C875" s="94"/>
      <c r="D875" s="94"/>
    </row>
    <row r="876" spans="2:4">
      <c r="B876" s="93"/>
      <c r="C876" s="94"/>
      <c r="D876" s="94"/>
    </row>
    <row r="877" spans="2:4">
      <c r="B877" s="93"/>
      <c r="C877" s="94"/>
      <c r="D877" s="94"/>
    </row>
    <row r="878" spans="2:4">
      <c r="B878" s="93"/>
      <c r="C878" s="94"/>
      <c r="D878" s="94"/>
    </row>
    <row r="879" spans="2:4">
      <c r="B879" s="93"/>
      <c r="C879" s="94"/>
      <c r="D879" s="94"/>
    </row>
    <row r="880" spans="2:4">
      <c r="B880" s="93"/>
      <c r="C880" s="94"/>
      <c r="D880" s="94"/>
    </row>
    <row r="881" spans="2:4">
      <c r="B881" s="93"/>
      <c r="C881" s="94"/>
      <c r="D881" s="94"/>
    </row>
    <row r="882" spans="2:4">
      <c r="B882" s="93"/>
      <c r="C882" s="94"/>
      <c r="D882" s="94"/>
    </row>
    <row r="883" spans="2:4">
      <c r="B883" s="93"/>
      <c r="C883" s="94"/>
      <c r="D883" s="94"/>
    </row>
    <row r="884" spans="2:4">
      <c r="B884" s="93"/>
      <c r="C884" s="94"/>
      <c r="D884" s="94"/>
    </row>
    <row r="885" spans="2:4">
      <c r="B885" s="93"/>
      <c r="C885" s="94"/>
      <c r="D885" s="94"/>
    </row>
    <row r="886" spans="2:4">
      <c r="B886" s="93"/>
      <c r="C886" s="94"/>
      <c r="D886" s="94"/>
    </row>
    <row r="887" spans="2:4">
      <c r="B887" s="93"/>
      <c r="C887" s="94"/>
      <c r="D887" s="94"/>
    </row>
    <row r="888" spans="2:4">
      <c r="B888" s="93"/>
      <c r="C888" s="94"/>
      <c r="D888" s="94"/>
    </row>
    <row r="889" spans="2:4">
      <c r="B889" s="93"/>
      <c r="C889" s="94"/>
      <c r="D889" s="94"/>
    </row>
    <row r="890" spans="2:4">
      <c r="B890" s="93"/>
      <c r="C890" s="94"/>
      <c r="D890" s="94"/>
    </row>
    <row r="891" spans="2:4">
      <c r="B891" s="93"/>
      <c r="C891" s="94"/>
      <c r="D891" s="94"/>
    </row>
    <row r="892" spans="2:4">
      <c r="B892" s="93"/>
      <c r="C892" s="94"/>
      <c r="D892" s="94"/>
    </row>
    <row r="893" spans="2:4">
      <c r="B893" s="93"/>
      <c r="C893" s="94"/>
      <c r="D893" s="94"/>
    </row>
    <row r="894" spans="2:4">
      <c r="B894" s="93"/>
      <c r="C894" s="94"/>
      <c r="D894" s="94"/>
    </row>
    <row r="895" spans="2:4">
      <c r="B895" s="93"/>
      <c r="C895" s="94"/>
      <c r="D895" s="94"/>
    </row>
    <row r="896" spans="2:4">
      <c r="B896" s="93"/>
      <c r="C896" s="94"/>
      <c r="D896" s="94"/>
    </row>
    <row r="897" spans="2:4">
      <c r="B897" s="93"/>
      <c r="C897" s="94"/>
      <c r="D897" s="94"/>
    </row>
    <row r="898" spans="2:4">
      <c r="B898" s="93"/>
      <c r="C898" s="94"/>
      <c r="D898" s="94"/>
    </row>
    <row r="899" spans="2:4">
      <c r="B899" s="93"/>
      <c r="C899" s="94"/>
      <c r="D899" s="94"/>
    </row>
    <row r="900" spans="2:4">
      <c r="B900" s="93"/>
      <c r="C900" s="94"/>
      <c r="D900" s="94"/>
    </row>
    <row r="901" spans="2:4">
      <c r="B901" s="93"/>
      <c r="C901" s="94"/>
      <c r="D901" s="94"/>
    </row>
    <row r="902" spans="2:4">
      <c r="B902" s="93"/>
      <c r="C902" s="94"/>
      <c r="D902" s="94"/>
    </row>
    <row r="903" spans="2:4">
      <c r="B903" s="93"/>
      <c r="C903" s="94"/>
      <c r="D903" s="94"/>
    </row>
    <row r="904" spans="2:4">
      <c r="B904" s="93"/>
      <c r="C904" s="94"/>
      <c r="D904" s="94"/>
    </row>
    <row r="905" spans="2:4">
      <c r="B905" s="93"/>
      <c r="C905" s="94"/>
      <c r="D905" s="94"/>
    </row>
    <row r="906" spans="2:4">
      <c r="B906" s="93"/>
      <c r="C906" s="94"/>
      <c r="D906" s="94"/>
    </row>
    <row r="907" spans="2:4">
      <c r="B907" s="93"/>
      <c r="C907" s="94"/>
      <c r="D907" s="94"/>
    </row>
    <row r="908" spans="2:4">
      <c r="B908" s="93"/>
      <c r="C908" s="94"/>
      <c r="D908" s="94"/>
    </row>
    <row r="909" spans="2:4">
      <c r="B909" s="93"/>
      <c r="C909" s="94"/>
      <c r="D909" s="94"/>
    </row>
    <row r="910" spans="2:4">
      <c r="B910" s="93"/>
      <c r="C910" s="94"/>
      <c r="D910" s="94"/>
    </row>
    <row r="911" spans="2:4">
      <c r="B911" s="93"/>
      <c r="C911" s="94"/>
      <c r="D911" s="94"/>
    </row>
    <row r="912" spans="2:4">
      <c r="B912" s="93"/>
      <c r="C912" s="94"/>
      <c r="D912" s="94"/>
    </row>
    <row r="913" spans="2:4">
      <c r="B913" s="93"/>
      <c r="C913" s="94"/>
      <c r="D913" s="94"/>
    </row>
    <row r="914" spans="2:4">
      <c r="B914" s="93"/>
      <c r="C914" s="94"/>
      <c r="D914" s="94"/>
    </row>
    <row r="915" spans="2:4">
      <c r="B915" s="93"/>
      <c r="C915" s="94"/>
      <c r="D915" s="94"/>
    </row>
    <row r="916" spans="2:4">
      <c r="B916" s="93"/>
      <c r="C916" s="94"/>
      <c r="D916" s="94"/>
    </row>
    <row r="917" spans="2:4">
      <c r="B917" s="93"/>
      <c r="C917" s="94"/>
      <c r="D917" s="94"/>
    </row>
    <row r="918" spans="2:4">
      <c r="B918" s="93"/>
      <c r="C918" s="94"/>
      <c r="D918" s="94"/>
    </row>
    <row r="919" spans="2:4">
      <c r="B919" s="93"/>
      <c r="C919" s="94"/>
      <c r="D919" s="94"/>
    </row>
    <row r="920" spans="2:4">
      <c r="B920" s="93"/>
      <c r="C920" s="94"/>
      <c r="D920" s="94"/>
    </row>
    <row r="921" spans="2:4">
      <c r="B921" s="93"/>
      <c r="C921" s="94"/>
      <c r="D921" s="94"/>
    </row>
    <row r="922" spans="2:4">
      <c r="B922" s="93"/>
      <c r="C922" s="94"/>
      <c r="D922" s="94"/>
    </row>
    <row r="923" spans="2:4">
      <c r="B923" s="93"/>
      <c r="C923" s="94"/>
      <c r="D923" s="94"/>
    </row>
    <row r="924" spans="2:4">
      <c r="B924" s="93"/>
      <c r="C924" s="94"/>
      <c r="D924" s="94"/>
    </row>
    <row r="925" spans="2:4">
      <c r="B925" s="93"/>
      <c r="C925" s="94"/>
      <c r="D925" s="94"/>
    </row>
    <row r="926" spans="2:4">
      <c r="B926" s="93"/>
      <c r="C926" s="94"/>
      <c r="D926" s="94"/>
    </row>
    <row r="927" spans="2:4">
      <c r="B927" s="93"/>
      <c r="C927" s="94"/>
      <c r="D927" s="94"/>
    </row>
    <row r="928" spans="2:4">
      <c r="B928" s="93"/>
      <c r="C928" s="94"/>
      <c r="D928" s="94"/>
    </row>
    <row r="929" spans="2:4">
      <c r="B929" s="93"/>
      <c r="C929" s="94"/>
      <c r="D929" s="94"/>
    </row>
    <row r="930" spans="2:4">
      <c r="B930" s="93"/>
      <c r="C930" s="94"/>
      <c r="D930" s="94"/>
    </row>
    <row r="931" spans="2:4">
      <c r="B931" s="93"/>
      <c r="C931" s="94"/>
      <c r="D931" s="94"/>
    </row>
    <row r="932" spans="2:4">
      <c r="B932" s="93"/>
      <c r="C932" s="94"/>
      <c r="D932" s="94"/>
    </row>
    <row r="933" spans="2:4">
      <c r="B933" s="93"/>
      <c r="C933" s="94"/>
      <c r="D933" s="94"/>
    </row>
    <row r="934" spans="2:4">
      <c r="B934" s="93"/>
      <c r="C934" s="94"/>
      <c r="D934" s="94"/>
    </row>
    <row r="935" spans="2:4">
      <c r="B935" s="93"/>
      <c r="C935" s="94"/>
      <c r="D935" s="94"/>
    </row>
    <row r="936" spans="2:4">
      <c r="B936" s="93"/>
      <c r="C936" s="94"/>
      <c r="D936" s="94"/>
    </row>
    <row r="937" spans="2:4">
      <c r="B937" s="93"/>
      <c r="C937" s="94"/>
      <c r="D937" s="94"/>
    </row>
    <row r="938" spans="2:4">
      <c r="B938" s="93"/>
      <c r="C938" s="94"/>
      <c r="D938" s="94"/>
    </row>
    <row r="939" spans="2:4">
      <c r="B939" s="93"/>
      <c r="C939" s="94"/>
      <c r="D939" s="94"/>
    </row>
    <row r="940" spans="2:4">
      <c r="B940" s="93"/>
      <c r="C940" s="94"/>
      <c r="D940" s="94"/>
    </row>
    <row r="941" spans="2:4">
      <c r="B941" s="93"/>
      <c r="C941" s="94"/>
      <c r="D941" s="94"/>
    </row>
    <row r="942" spans="2:4">
      <c r="B942" s="93"/>
      <c r="C942" s="94"/>
      <c r="D942" s="94"/>
    </row>
    <row r="943" spans="2:4">
      <c r="B943" s="93"/>
      <c r="C943" s="94"/>
      <c r="D943" s="94"/>
    </row>
    <row r="944" spans="2:4">
      <c r="B944" s="93"/>
      <c r="C944" s="94"/>
      <c r="D944" s="94"/>
    </row>
    <row r="945" spans="2:4">
      <c r="B945" s="93"/>
      <c r="C945" s="94"/>
      <c r="D945" s="94"/>
    </row>
    <row r="946" spans="2:4">
      <c r="B946" s="93"/>
      <c r="C946" s="94"/>
      <c r="D946" s="94"/>
    </row>
    <row r="947" spans="2:4">
      <c r="B947" s="93"/>
      <c r="C947" s="94"/>
      <c r="D947" s="94"/>
    </row>
    <row r="948" spans="2:4">
      <c r="B948" s="93"/>
      <c r="C948" s="94"/>
      <c r="D948" s="94"/>
    </row>
    <row r="949" spans="2:4">
      <c r="B949" s="93"/>
      <c r="C949" s="94"/>
      <c r="D949" s="94"/>
    </row>
    <row r="950" spans="2:4">
      <c r="B950" s="93"/>
      <c r="C950" s="94"/>
      <c r="D950" s="94"/>
    </row>
    <row r="951" spans="2:4">
      <c r="B951" s="93"/>
      <c r="C951" s="94"/>
      <c r="D951" s="94"/>
    </row>
    <row r="952" spans="2:4">
      <c r="B952" s="93"/>
      <c r="C952" s="94"/>
      <c r="D952" s="94"/>
    </row>
    <row r="953" spans="2:4">
      <c r="B953" s="93"/>
      <c r="C953" s="94"/>
      <c r="D953" s="94"/>
    </row>
    <row r="954" spans="2:4">
      <c r="B954" s="93"/>
      <c r="C954" s="94"/>
      <c r="D954" s="94"/>
    </row>
    <row r="955" spans="2:4">
      <c r="B955" s="93"/>
      <c r="C955" s="94"/>
      <c r="D955" s="94"/>
    </row>
    <row r="956" spans="2:4">
      <c r="B956" s="93"/>
      <c r="C956" s="94"/>
      <c r="D956" s="94"/>
    </row>
    <row r="957" spans="2:4">
      <c r="B957" s="93"/>
      <c r="C957" s="94"/>
      <c r="D957" s="94"/>
    </row>
    <row r="958" spans="2:4">
      <c r="B958" s="93"/>
      <c r="C958" s="94"/>
      <c r="D958" s="94"/>
    </row>
    <row r="959" spans="2:4">
      <c r="B959" s="93"/>
      <c r="C959" s="94"/>
      <c r="D959" s="94"/>
    </row>
    <row r="960" spans="2:4">
      <c r="B960" s="93"/>
      <c r="C960" s="94"/>
      <c r="D960" s="94"/>
    </row>
    <row r="961" spans="2:4">
      <c r="B961" s="93"/>
      <c r="C961" s="94"/>
      <c r="D961" s="94"/>
    </row>
    <row r="962" spans="2:4">
      <c r="B962" s="93"/>
      <c r="C962" s="94"/>
      <c r="D962" s="94"/>
    </row>
    <row r="963" spans="2:4">
      <c r="B963" s="93"/>
      <c r="C963" s="94"/>
      <c r="D963" s="94"/>
    </row>
    <row r="964" spans="2:4">
      <c r="B964" s="93"/>
      <c r="C964" s="94"/>
      <c r="D964" s="94"/>
    </row>
    <row r="965" spans="2:4">
      <c r="B965" s="93"/>
      <c r="C965" s="94"/>
      <c r="D965" s="94"/>
    </row>
    <row r="966" spans="2:4">
      <c r="B966" s="93"/>
      <c r="C966" s="94"/>
      <c r="D966" s="94"/>
    </row>
    <row r="967" spans="2:4">
      <c r="B967" s="93"/>
      <c r="C967" s="94"/>
      <c r="D967" s="94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1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144</v>
      </c>
      <c r="C1" s="46" t="s" vm="1">
        <v>225</v>
      </c>
    </row>
    <row r="2" spans="2:16">
      <c r="B2" s="46" t="s">
        <v>143</v>
      </c>
      <c r="C2" s="46" t="s">
        <v>226</v>
      </c>
    </row>
    <row r="3" spans="2:16">
      <c r="B3" s="46" t="s">
        <v>145</v>
      </c>
      <c r="C3" s="46" t="s">
        <v>227</v>
      </c>
    </row>
    <row r="4" spans="2:16">
      <c r="B4" s="46" t="s">
        <v>146</v>
      </c>
      <c r="C4" s="46">
        <v>414</v>
      </c>
    </row>
    <row r="6" spans="2:16" ht="26.25" customHeight="1">
      <c r="B6" s="145" t="s">
        <v>181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7"/>
    </row>
    <row r="7" spans="2:16" s="3" customFormat="1" ht="63">
      <c r="B7" s="21" t="s">
        <v>114</v>
      </c>
      <c r="C7" s="29" t="s">
        <v>44</v>
      </c>
      <c r="D7" s="29" t="s">
        <v>64</v>
      </c>
      <c r="E7" s="29" t="s">
        <v>14</v>
      </c>
      <c r="F7" s="29" t="s">
        <v>65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179</v>
      </c>
      <c r="L7" s="29" t="s">
        <v>207</v>
      </c>
      <c r="M7" s="29" t="s">
        <v>180</v>
      </c>
      <c r="N7" s="29" t="s">
        <v>58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209</v>
      </c>
      <c r="M8" s="31" t="s">
        <v>205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4" t="s">
        <v>2689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5">
        <v>0</v>
      </c>
      <c r="N10" s="87"/>
      <c r="O10" s="106">
        <v>0</v>
      </c>
      <c r="P10" s="106">
        <v>0</v>
      </c>
    </row>
    <row r="11" spans="2:16" ht="20.25" customHeight="1">
      <c r="B11" s="107" t="s">
        <v>217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7" t="s">
        <v>110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7" t="s">
        <v>208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1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144</v>
      </c>
      <c r="C1" s="46" t="s" vm="1">
        <v>225</v>
      </c>
    </row>
    <row r="2" spans="2:16">
      <c r="B2" s="46" t="s">
        <v>143</v>
      </c>
      <c r="C2" s="46" t="s">
        <v>226</v>
      </c>
    </row>
    <row r="3" spans="2:16">
      <c r="B3" s="46" t="s">
        <v>145</v>
      </c>
      <c r="C3" s="46" t="s">
        <v>227</v>
      </c>
    </row>
    <row r="4" spans="2:16">
      <c r="B4" s="46" t="s">
        <v>146</v>
      </c>
      <c r="C4" s="46">
        <v>414</v>
      </c>
    </row>
    <row r="6" spans="2:16" ht="26.25" customHeight="1">
      <c r="B6" s="145" t="s">
        <v>182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7"/>
    </row>
    <row r="7" spans="2:16" s="3" customFormat="1" ht="63">
      <c r="B7" s="21" t="s">
        <v>114</v>
      </c>
      <c r="C7" s="29" t="s">
        <v>44</v>
      </c>
      <c r="D7" s="29" t="s">
        <v>64</v>
      </c>
      <c r="E7" s="29" t="s">
        <v>14</v>
      </c>
      <c r="F7" s="29" t="s">
        <v>65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179</v>
      </c>
      <c r="L7" s="29" t="s">
        <v>202</v>
      </c>
      <c r="M7" s="29" t="s">
        <v>180</v>
      </c>
      <c r="N7" s="29" t="s">
        <v>58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209</v>
      </c>
      <c r="M8" s="31" t="s">
        <v>205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4" t="s">
        <v>2690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5">
        <v>0</v>
      </c>
      <c r="N10" s="87"/>
      <c r="O10" s="106">
        <v>0</v>
      </c>
      <c r="P10" s="106">
        <v>0</v>
      </c>
    </row>
    <row r="11" spans="2:16" ht="20.25" customHeight="1">
      <c r="B11" s="107" t="s">
        <v>217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7" t="s">
        <v>110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7" t="s">
        <v>208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1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1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2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31.28515625" style="2" bestFit="1" customWidth="1"/>
    <col min="4" max="4" width="6.42578125" style="2" bestFit="1" customWidth="1"/>
    <col min="5" max="6" width="5.42578125" style="1" bestFit="1" customWidth="1"/>
    <col min="7" max="7" width="7.140625" style="1" bestFit="1" customWidth="1"/>
    <col min="8" max="8" width="6.140625" style="1" bestFit="1" customWidth="1"/>
    <col min="9" max="9" width="11.5703125" style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42578125" style="1" bestFit="1" customWidth="1"/>
    <col min="14" max="14" width="9.7109375" style="1" bestFit="1" customWidth="1"/>
    <col min="15" max="15" width="14.28515625" style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144</v>
      </c>
      <c r="C1" s="46" t="s" vm="1">
        <v>225</v>
      </c>
    </row>
    <row r="2" spans="2:18">
      <c r="B2" s="46" t="s">
        <v>143</v>
      </c>
      <c r="C2" s="46" t="s">
        <v>226</v>
      </c>
    </row>
    <row r="3" spans="2:18">
      <c r="B3" s="46" t="s">
        <v>145</v>
      </c>
      <c r="C3" s="46" t="s">
        <v>227</v>
      </c>
    </row>
    <row r="4" spans="2:18">
      <c r="B4" s="46" t="s">
        <v>146</v>
      </c>
      <c r="C4" s="46">
        <v>414</v>
      </c>
    </row>
    <row r="6" spans="2:18" ht="21.75" customHeight="1">
      <c r="B6" s="148" t="s">
        <v>171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50"/>
    </row>
    <row r="7" spans="2:18" ht="27.75" customHeight="1">
      <c r="B7" s="151" t="s">
        <v>87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3"/>
    </row>
    <row r="8" spans="2:18" s="3" customFormat="1" ht="66" customHeight="1">
      <c r="B8" s="21" t="s">
        <v>113</v>
      </c>
      <c r="C8" s="29" t="s">
        <v>44</v>
      </c>
      <c r="D8" s="29" t="s">
        <v>117</v>
      </c>
      <c r="E8" s="29" t="s">
        <v>14</v>
      </c>
      <c r="F8" s="29" t="s">
        <v>65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202</v>
      </c>
      <c r="M8" s="29" t="s">
        <v>201</v>
      </c>
      <c r="N8" s="29" t="s">
        <v>216</v>
      </c>
      <c r="O8" s="29" t="s">
        <v>61</v>
      </c>
      <c r="P8" s="29" t="s">
        <v>204</v>
      </c>
      <c r="Q8" s="29" t="s">
        <v>147</v>
      </c>
      <c r="R8" s="59" t="s">
        <v>149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209</v>
      </c>
      <c r="M9" s="31"/>
      <c r="N9" s="15" t="s">
        <v>205</v>
      </c>
      <c r="O9" s="31" t="s">
        <v>210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9" t="s">
        <v>112</v>
      </c>
    </row>
    <row r="11" spans="2:18" s="4" customFormat="1" ht="18" customHeight="1">
      <c r="B11" s="87" t="s">
        <v>25</v>
      </c>
      <c r="C11" s="87"/>
      <c r="D11" s="88"/>
      <c r="E11" s="87"/>
      <c r="F11" s="87"/>
      <c r="G11" s="97"/>
      <c r="H11" s="90">
        <v>17.369474525643998</v>
      </c>
      <c r="I11" s="88"/>
      <c r="J11" s="89"/>
      <c r="K11" s="91">
        <v>1.0784955785542427E-2</v>
      </c>
      <c r="L11" s="90"/>
      <c r="M11" s="98"/>
      <c r="N11" s="90"/>
      <c r="O11" s="90">
        <v>439005.97269580298</v>
      </c>
      <c r="P11" s="91"/>
      <c r="Q11" s="91">
        <f>IFERROR(O11/$O$11,0)</f>
        <v>1</v>
      </c>
      <c r="R11" s="91">
        <f>O11/'סכום נכסי הקרן'!$C$42</f>
        <v>0.22287611359206888</v>
      </c>
    </row>
    <row r="12" spans="2:18" ht="22.5" customHeight="1">
      <c r="B12" s="79" t="s">
        <v>195</v>
      </c>
      <c r="C12" s="80"/>
      <c r="D12" s="81"/>
      <c r="E12" s="80"/>
      <c r="F12" s="80"/>
      <c r="G12" s="99"/>
      <c r="H12" s="83">
        <v>17.369474525644002</v>
      </c>
      <c r="I12" s="81"/>
      <c r="J12" s="82"/>
      <c r="K12" s="84">
        <v>1.0784955785542427E-2</v>
      </c>
      <c r="L12" s="83"/>
      <c r="M12" s="100"/>
      <c r="N12" s="83"/>
      <c r="O12" s="83">
        <v>439005.97269580292</v>
      </c>
      <c r="P12" s="84"/>
      <c r="Q12" s="84">
        <f t="shared" ref="Q12:Q22" si="0">IFERROR(O12/$O$11,0)</f>
        <v>0.99999999999999989</v>
      </c>
      <c r="R12" s="84">
        <f>O12/'סכום נכסי הקרן'!$C$42</f>
        <v>0.22287611359206885</v>
      </c>
    </row>
    <row r="13" spans="2:18">
      <c r="B13" s="92" t="s">
        <v>23</v>
      </c>
      <c r="C13" s="87"/>
      <c r="D13" s="88"/>
      <c r="E13" s="87"/>
      <c r="F13" s="87"/>
      <c r="G13" s="97"/>
      <c r="H13" s="90">
        <v>17.369474525644002</v>
      </c>
      <c r="I13" s="88"/>
      <c r="J13" s="89"/>
      <c r="K13" s="91">
        <v>1.0784955785542427E-2</v>
      </c>
      <c r="L13" s="90"/>
      <c r="M13" s="98"/>
      <c r="N13" s="90"/>
      <c r="O13" s="90">
        <v>439005.97269580292</v>
      </c>
      <c r="P13" s="91"/>
      <c r="Q13" s="91">
        <f t="shared" si="0"/>
        <v>0.99999999999999989</v>
      </c>
      <c r="R13" s="91">
        <f>O13/'סכום נכסי הקרן'!$C$42</f>
        <v>0.22287611359206885</v>
      </c>
    </row>
    <row r="14" spans="2:18">
      <c r="B14" s="101" t="s">
        <v>22</v>
      </c>
      <c r="C14" s="80"/>
      <c r="D14" s="81"/>
      <c r="E14" s="80"/>
      <c r="F14" s="80"/>
      <c r="G14" s="99"/>
      <c r="H14" s="83">
        <v>17.369474525644002</v>
      </c>
      <c r="I14" s="81"/>
      <c r="J14" s="82"/>
      <c r="K14" s="84">
        <v>1.0784955785542427E-2</v>
      </c>
      <c r="L14" s="83"/>
      <c r="M14" s="100"/>
      <c r="N14" s="83"/>
      <c r="O14" s="83">
        <v>439005.97269580292</v>
      </c>
      <c r="P14" s="84"/>
      <c r="Q14" s="84">
        <f t="shared" si="0"/>
        <v>0.99999999999999989</v>
      </c>
      <c r="R14" s="84">
        <f>O14/'סכום נכסי הקרן'!$C$42</f>
        <v>0.22287611359206885</v>
      </c>
    </row>
    <row r="15" spans="2:18">
      <c r="B15" s="102" t="s">
        <v>228</v>
      </c>
      <c r="C15" s="87" t="s">
        <v>229</v>
      </c>
      <c r="D15" s="88" t="s">
        <v>118</v>
      </c>
      <c r="E15" s="87" t="s">
        <v>230</v>
      </c>
      <c r="F15" s="87"/>
      <c r="G15" s="97"/>
      <c r="H15" s="90">
        <v>4.1000000000001853</v>
      </c>
      <c r="I15" s="88" t="s">
        <v>131</v>
      </c>
      <c r="J15" s="89">
        <v>7.4999999999999997E-3</v>
      </c>
      <c r="K15" s="91">
        <v>9.7000000000035166E-3</v>
      </c>
      <c r="L15" s="90">
        <v>2458271.006602</v>
      </c>
      <c r="M15" s="98">
        <v>109.89</v>
      </c>
      <c r="N15" s="90"/>
      <c r="O15" s="90">
        <v>2701.3940453650002</v>
      </c>
      <c r="P15" s="91">
        <v>1.227658469952217E-4</v>
      </c>
      <c r="Q15" s="91">
        <f t="shared" si="0"/>
        <v>6.1534334687442993E-3</v>
      </c>
      <c r="R15" s="91">
        <f>O15/'סכום נכסי הקרן'!$C$42</f>
        <v>1.3714533367610931E-3</v>
      </c>
    </row>
    <row r="16" spans="2:18">
      <c r="B16" s="102" t="s">
        <v>231</v>
      </c>
      <c r="C16" s="87" t="s">
        <v>232</v>
      </c>
      <c r="D16" s="88" t="s">
        <v>118</v>
      </c>
      <c r="E16" s="87" t="s">
        <v>230</v>
      </c>
      <c r="F16" s="87"/>
      <c r="G16" s="97"/>
      <c r="H16" s="90">
        <v>6.0699999999998733</v>
      </c>
      <c r="I16" s="88" t="s">
        <v>131</v>
      </c>
      <c r="J16" s="89">
        <v>5.0000000000000001E-3</v>
      </c>
      <c r="K16" s="91">
        <v>9.3999999999987722E-3</v>
      </c>
      <c r="L16" s="90">
        <v>2906177.4908119999</v>
      </c>
      <c r="M16" s="98">
        <v>106.67</v>
      </c>
      <c r="N16" s="90"/>
      <c r="O16" s="90">
        <v>3100.019603277</v>
      </c>
      <c r="P16" s="91">
        <v>1.4374495814497432E-4</v>
      </c>
      <c r="Q16" s="91">
        <f t="shared" si="0"/>
        <v>7.0614519985701257E-3</v>
      </c>
      <c r="R16" s="91">
        <f>O16/'סכום נכסי הקרן'!$C$42</f>
        <v>1.5738289777582572E-3</v>
      </c>
    </row>
    <row r="17" spans="2:18">
      <c r="B17" s="102" t="s">
        <v>233</v>
      </c>
      <c r="C17" s="87" t="s">
        <v>234</v>
      </c>
      <c r="D17" s="88" t="s">
        <v>118</v>
      </c>
      <c r="E17" s="87" t="s">
        <v>230</v>
      </c>
      <c r="F17" s="87"/>
      <c r="G17" s="97"/>
      <c r="H17" s="90">
        <v>10.669999999999986</v>
      </c>
      <c r="I17" s="88" t="s">
        <v>131</v>
      </c>
      <c r="J17" s="89">
        <v>0.04</v>
      </c>
      <c r="K17" s="91">
        <v>1.0400000000000013E-2</v>
      </c>
      <c r="L17" s="90">
        <v>56034707.751290999</v>
      </c>
      <c r="M17" s="98">
        <v>181.01</v>
      </c>
      <c r="N17" s="90"/>
      <c r="O17" s="90">
        <v>101428.42107362197</v>
      </c>
      <c r="P17" s="91">
        <v>3.5170500932157141E-3</v>
      </c>
      <c r="Q17" s="91">
        <f t="shared" si="0"/>
        <v>0.23104109598049588</v>
      </c>
      <c r="R17" s="91">
        <f>O17/'סכום נכסי הקרן'!$C$42</f>
        <v>5.1493541552185086E-2</v>
      </c>
    </row>
    <row r="18" spans="2:18">
      <c r="B18" s="102" t="s">
        <v>235</v>
      </c>
      <c r="C18" s="87" t="s">
        <v>236</v>
      </c>
      <c r="D18" s="88" t="s">
        <v>118</v>
      </c>
      <c r="E18" s="87" t="s">
        <v>230</v>
      </c>
      <c r="F18" s="87"/>
      <c r="G18" s="97"/>
      <c r="H18" s="90">
        <v>19.809999999999981</v>
      </c>
      <c r="I18" s="88" t="s">
        <v>131</v>
      </c>
      <c r="J18" s="89">
        <v>0.01</v>
      </c>
      <c r="K18" s="91">
        <v>1.0899999999999976E-2</v>
      </c>
      <c r="L18" s="90">
        <v>187067472.025372</v>
      </c>
      <c r="M18" s="98">
        <v>108.82</v>
      </c>
      <c r="N18" s="90"/>
      <c r="O18" s="90">
        <v>203566.806865939</v>
      </c>
      <c r="P18" s="91">
        <v>1.0332305852834206E-2</v>
      </c>
      <c r="Q18" s="91">
        <f t="shared" si="0"/>
        <v>0.46369940166393814</v>
      </c>
      <c r="R18" s="91">
        <f>O18/'סכום נכסי הקרן'!$C$42</f>
        <v>0.10334752051782625</v>
      </c>
    </row>
    <row r="19" spans="2:18">
      <c r="B19" s="102" t="s">
        <v>237</v>
      </c>
      <c r="C19" s="87" t="s">
        <v>238</v>
      </c>
      <c r="D19" s="88" t="s">
        <v>118</v>
      </c>
      <c r="E19" s="87" t="s">
        <v>230</v>
      </c>
      <c r="F19" s="87"/>
      <c r="G19" s="97"/>
      <c r="H19" s="90">
        <v>15.02000000000011</v>
      </c>
      <c r="I19" s="88" t="s">
        <v>131</v>
      </c>
      <c r="J19" s="89">
        <v>2.75E-2</v>
      </c>
      <c r="K19" s="91">
        <v>1.0700000000000161E-2</v>
      </c>
      <c r="L19" s="90">
        <v>49986450.918486997</v>
      </c>
      <c r="M19" s="98">
        <v>151.12</v>
      </c>
      <c r="N19" s="90"/>
      <c r="O19" s="90">
        <v>75539.529785939987</v>
      </c>
      <c r="P19" s="91">
        <v>2.7540035701829049E-3</v>
      </c>
      <c r="Q19" s="91">
        <f t="shared" si="0"/>
        <v>0.17206948079105749</v>
      </c>
      <c r="R19" s="91">
        <f>O19/'סכום נכסי הקרן'!$C$42</f>
        <v>3.8350177146516048E-2</v>
      </c>
    </row>
    <row r="20" spans="2:18">
      <c r="B20" s="102" t="s">
        <v>239</v>
      </c>
      <c r="C20" s="87" t="s">
        <v>240</v>
      </c>
      <c r="D20" s="88" t="s">
        <v>118</v>
      </c>
      <c r="E20" s="87" t="s">
        <v>230</v>
      </c>
      <c r="F20" s="87"/>
      <c r="G20" s="97"/>
      <c r="H20" s="90">
        <v>2.5700000000006491</v>
      </c>
      <c r="I20" s="88" t="s">
        <v>131</v>
      </c>
      <c r="J20" s="89">
        <v>7.4999999999999997E-3</v>
      </c>
      <c r="K20" s="91">
        <v>1.0899999999998347E-2</v>
      </c>
      <c r="L20" s="90">
        <v>721327.46200000006</v>
      </c>
      <c r="M20" s="98">
        <v>108.91</v>
      </c>
      <c r="N20" s="90"/>
      <c r="O20" s="90">
        <v>785.59778935700001</v>
      </c>
      <c r="P20" s="91">
        <v>3.2918951432769943E-5</v>
      </c>
      <c r="Q20" s="91">
        <f t="shared" si="0"/>
        <v>1.7894922580047863E-3</v>
      </c>
      <c r="R20" s="91">
        <f>O20/'סכום נכסי הקרן'!$C$42</f>
        <v>3.9883507976720255E-4</v>
      </c>
    </row>
    <row r="21" spans="2:18">
      <c r="B21" s="102" t="s">
        <v>241</v>
      </c>
      <c r="C21" s="87" t="s">
        <v>242</v>
      </c>
      <c r="D21" s="88" t="s">
        <v>118</v>
      </c>
      <c r="E21" s="87" t="s">
        <v>230</v>
      </c>
      <c r="F21" s="87"/>
      <c r="G21" s="97"/>
      <c r="H21" s="90">
        <v>8.6399999999969701</v>
      </c>
      <c r="I21" s="88" t="s">
        <v>131</v>
      </c>
      <c r="J21" s="89">
        <v>1E-3</v>
      </c>
      <c r="K21" s="91">
        <v>9.8999999999954992E-3</v>
      </c>
      <c r="L21" s="90">
        <v>1803318.655</v>
      </c>
      <c r="M21" s="98">
        <v>101.05</v>
      </c>
      <c r="N21" s="90"/>
      <c r="O21" s="90">
        <v>1822.2535225180002</v>
      </c>
      <c r="P21" s="91">
        <v>1.1085618690136404E-4</v>
      </c>
      <c r="Q21" s="91">
        <f t="shared" si="0"/>
        <v>4.1508627122498858E-3</v>
      </c>
      <c r="R21" s="91">
        <f>O21/'סכום נכסי הקרן'!$C$42</f>
        <v>9.2512814936048871E-4</v>
      </c>
    </row>
    <row r="22" spans="2:18">
      <c r="B22" s="102" t="s">
        <v>243</v>
      </c>
      <c r="C22" s="87" t="s">
        <v>244</v>
      </c>
      <c r="D22" s="88" t="s">
        <v>118</v>
      </c>
      <c r="E22" s="87" t="s">
        <v>230</v>
      </c>
      <c r="F22" s="87"/>
      <c r="G22" s="97"/>
      <c r="H22" s="90">
        <v>26.530000000000257</v>
      </c>
      <c r="I22" s="88" t="s">
        <v>131</v>
      </c>
      <c r="J22" s="89">
        <v>5.0000000000000001E-3</v>
      </c>
      <c r="K22" s="91">
        <v>1.1400000000000019E-2</v>
      </c>
      <c r="L22" s="90">
        <v>54373791.399857</v>
      </c>
      <c r="M22" s="98">
        <v>92.07</v>
      </c>
      <c r="N22" s="90"/>
      <c r="O22" s="90">
        <v>50061.950009785003</v>
      </c>
      <c r="P22" s="91">
        <v>4.7687573889849824E-3</v>
      </c>
      <c r="Q22" s="91">
        <f t="shared" si="0"/>
        <v>0.11403478112693935</v>
      </c>
      <c r="R22" s="91">
        <f>O22/'סכום נכסי הקרן'!$C$42</f>
        <v>2.5415628831894448E-2</v>
      </c>
    </row>
    <row r="23" spans="2:18">
      <c r="B23" s="86"/>
      <c r="C23" s="87"/>
      <c r="D23" s="87"/>
      <c r="E23" s="87"/>
      <c r="F23" s="87"/>
      <c r="G23" s="87"/>
      <c r="H23" s="87"/>
      <c r="I23" s="87"/>
      <c r="J23" s="87"/>
      <c r="K23" s="91"/>
      <c r="L23" s="90"/>
      <c r="M23" s="98"/>
      <c r="N23" s="87"/>
      <c r="O23" s="87"/>
      <c r="P23" s="87"/>
      <c r="Q23" s="91"/>
      <c r="R23" s="87"/>
    </row>
    <row r="24" spans="2:18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</row>
    <row r="25" spans="2:18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2:18">
      <c r="B26" s="95" t="s">
        <v>110</v>
      </c>
      <c r="C26" s="103"/>
      <c r="D26" s="103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2:18">
      <c r="B27" s="95" t="s">
        <v>200</v>
      </c>
      <c r="C27" s="103"/>
      <c r="D27" s="103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2:18">
      <c r="B28" s="154" t="s">
        <v>208</v>
      </c>
      <c r="C28" s="154"/>
      <c r="D28" s="154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2:18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2:18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2:18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2:18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2:18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2:18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2:18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2:18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2:18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2:18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2:18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2:18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2:18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2:18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2:18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2:18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2:18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2:18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2:18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2:18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2:18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2:18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2:18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2:18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2:18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2:18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2:18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2:18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2:18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2:18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2:18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2:18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2:18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2:18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2:18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2:18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2:18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2:18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2:18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2:18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2:18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2:18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2:18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2:18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2:18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2:18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2:18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2:18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2:18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2:18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2:18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2:18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2:18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2:18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2:18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2:18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2:18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2:18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2:18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2:18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2:18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2:18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2:18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2:18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2:18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2:18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2:18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2:18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2:18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2:18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2:18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2:18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2:18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2:18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2:18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2:18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2:18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2:18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2:18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2:18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2:18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2:18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2:18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2:18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2:18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2:18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2:18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2:18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2:18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2:18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2:18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2:18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2:18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2:18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2:18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</row>
    <row r="124" spans="2:18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</row>
    <row r="125" spans="2:18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</row>
    <row r="126" spans="2:18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</row>
    <row r="127" spans="2:18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</row>
    <row r="128" spans="2:18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</row>
    <row r="129" spans="2:18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2:18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</row>
    <row r="131" spans="2:18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</row>
    <row r="132" spans="2:18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</row>
    <row r="133" spans="2:18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2:18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</row>
    <row r="135" spans="2:18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</row>
    <row r="136" spans="2:18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</row>
    <row r="137" spans="2:18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</row>
    <row r="138" spans="2:18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</row>
    <row r="139" spans="2:18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2:18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</row>
    <row r="141" spans="2:18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spans="2:18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</row>
    <row r="143" spans="2:18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</row>
    <row r="144" spans="2:18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</row>
    <row r="145" spans="2:18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</row>
    <row r="146" spans="2:18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</row>
    <row r="147" spans="2:18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</row>
    <row r="148" spans="2:18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</row>
    <row r="149" spans="2:18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</row>
    <row r="150" spans="2:18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</row>
    <row r="151" spans="2:18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</row>
    <row r="152" spans="2:18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</row>
    <row r="153" spans="2:18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</row>
    <row r="154" spans="2:18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</row>
    <row r="155" spans="2:18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</row>
    <row r="156" spans="2:18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</row>
    <row r="157" spans="2:18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</row>
    <row r="158" spans="2:18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</row>
    <row r="159" spans="2:18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</row>
    <row r="160" spans="2:18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</row>
    <row r="161" spans="2:18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</row>
    <row r="162" spans="2:18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</row>
    <row r="163" spans="2:18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</row>
    <row r="164" spans="2:18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</row>
    <row r="165" spans="2:18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</row>
    <row r="166" spans="2:18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</row>
    <row r="167" spans="2:18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</row>
    <row r="168" spans="2:18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</row>
    <row r="169" spans="2:18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</row>
    <row r="170" spans="2:18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</row>
    <row r="171" spans="2:18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</row>
    <row r="172" spans="2:18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</row>
    <row r="173" spans="2:18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</row>
    <row r="174" spans="2:18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</row>
    <row r="175" spans="2:18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</row>
    <row r="176" spans="2:18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</row>
    <row r="177" spans="2:18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</row>
    <row r="178" spans="2:18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</row>
    <row r="179" spans="2:18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</row>
    <row r="180" spans="2:18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</row>
    <row r="181" spans="2:18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</row>
    <row r="182" spans="2:18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</row>
    <row r="183" spans="2:18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</row>
    <row r="184" spans="2:18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</row>
    <row r="185" spans="2:18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</row>
    <row r="186" spans="2:18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</row>
    <row r="187" spans="2:18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</row>
    <row r="188" spans="2:18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</row>
    <row r="189" spans="2:18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</row>
    <row r="190" spans="2:18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</row>
    <row r="191" spans="2:18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</row>
    <row r="192" spans="2:18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</row>
    <row r="193" spans="2:18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</row>
    <row r="194" spans="2:18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</row>
    <row r="195" spans="2:18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</row>
    <row r="196" spans="2:18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</row>
    <row r="197" spans="2:18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</row>
    <row r="198" spans="2:18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</row>
    <row r="199" spans="2:18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</row>
    <row r="200" spans="2:18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</row>
    <row r="201" spans="2:18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2:18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</row>
    <row r="203" spans="2:18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</row>
    <row r="204" spans="2:18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</row>
    <row r="205" spans="2:18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</row>
    <row r="206" spans="2:18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</row>
    <row r="207" spans="2:18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</row>
    <row r="208" spans="2:18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</row>
    <row r="209" spans="2:18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</row>
    <row r="210" spans="2:18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</row>
    <row r="211" spans="2:18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</row>
    <row r="212" spans="2:18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</row>
    <row r="213" spans="2:18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</row>
    <row r="214" spans="2:18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</row>
    <row r="215" spans="2:18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</row>
    <row r="216" spans="2:18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</row>
    <row r="217" spans="2:18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</row>
    <row r="218" spans="2:18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</row>
    <row r="219" spans="2:18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</row>
    <row r="220" spans="2:18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</row>
    <row r="221" spans="2:18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</row>
    <row r="222" spans="2:18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</row>
    <row r="223" spans="2:18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</row>
    <row r="224" spans="2:18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</row>
    <row r="225" spans="2:18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</row>
    <row r="226" spans="2:18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</row>
    <row r="227" spans="2:18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</row>
    <row r="228" spans="2:18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</row>
    <row r="229" spans="2:18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</row>
    <row r="230" spans="2:18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</row>
    <row r="231" spans="2:18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</row>
    <row r="232" spans="2:18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</row>
    <row r="233" spans="2:18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</row>
    <row r="234" spans="2:18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</row>
    <row r="235" spans="2:18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</row>
    <row r="236" spans="2:18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</row>
    <row r="237" spans="2:18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</row>
    <row r="238" spans="2:18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</row>
    <row r="239" spans="2:18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</row>
    <row r="240" spans="2:18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</row>
    <row r="241" spans="2:18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</row>
    <row r="242" spans="2:18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</row>
    <row r="243" spans="2:18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</row>
    <row r="244" spans="2:18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</row>
    <row r="245" spans="2:18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</row>
    <row r="246" spans="2:18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</row>
    <row r="247" spans="2:18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</row>
    <row r="248" spans="2:18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</row>
    <row r="249" spans="2:18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</row>
    <row r="250" spans="2:18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</row>
    <row r="251" spans="2:18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</row>
    <row r="252" spans="2:18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</row>
    <row r="253" spans="2:18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</row>
    <row r="254" spans="2:18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</row>
    <row r="255" spans="2:18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</row>
    <row r="256" spans="2:18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</row>
    <row r="257" spans="2:18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</row>
    <row r="258" spans="2:18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</row>
    <row r="259" spans="2:18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</row>
    <row r="260" spans="2:18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</row>
    <row r="261" spans="2:18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</row>
    <row r="262" spans="2:18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</row>
    <row r="263" spans="2:18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</row>
    <row r="264" spans="2:18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</row>
    <row r="265" spans="2:18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</row>
    <row r="266" spans="2:18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</row>
    <row r="267" spans="2:18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</row>
    <row r="268" spans="2:18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</row>
    <row r="269" spans="2:18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</row>
    <row r="270" spans="2:18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</row>
    <row r="271" spans="2:18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</row>
    <row r="272" spans="2:18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</row>
    <row r="273" spans="2:18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</row>
    <row r="274" spans="2:18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</row>
    <row r="275" spans="2:18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</row>
    <row r="276" spans="2:18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</row>
    <row r="277" spans="2:18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</row>
    <row r="278" spans="2:18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</row>
    <row r="279" spans="2:18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</row>
    <row r="280" spans="2:18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</row>
    <row r="281" spans="2:18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</row>
    <row r="282" spans="2:18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</row>
    <row r="283" spans="2:18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</row>
    <row r="284" spans="2:18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</row>
    <row r="285" spans="2:18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</row>
    <row r="286" spans="2:18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</row>
    <row r="287" spans="2:18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</row>
    <row r="288" spans="2:18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</row>
    <row r="289" spans="2:18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</row>
    <row r="290" spans="2:18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</row>
    <row r="291" spans="2:18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</row>
    <row r="292" spans="2:18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</row>
    <row r="293" spans="2:18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</row>
    <row r="294" spans="2:18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</row>
    <row r="295" spans="2:18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</row>
    <row r="296" spans="2:18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</row>
    <row r="297" spans="2:18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</row>
    <row r="298" spans="2:18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</row>
    <row r="299" spans="2:18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</row>
    <row r="300" spans="2:18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</row>
    <row r="301" spans="2:18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</row>
    <row r="302" spans="2:18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</row>
    <row r="303" spans="2:18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</row>
    <row r="304" spans="2:18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</row>
    <row r="305" spans="2:18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</row>
    <row r="306" spans="2:18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</row>
    <row r="307" spans="2:18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</row>
    <row r="308" spans="2:18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</row>
    <row r="309" spans="2:18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</row>
    <row r="310" spans="2:18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</row>
    <row r="311" spans="2:18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</row>
    <row r="312" spans="2:18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</row>
    <row r="313" spans="2:18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</row>
    <row r="314" spans="2:18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</row>
    <row r="315" spans="2:18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</row>
    <row r="316" spans="2:18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</row>
    <row r="317" spans="2:18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</row>
    <row r="318" spans="2:18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</row>
    <row r="319" spans="2:18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</row>
    <row r="320" spans="2:18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</row>
    <row r="321" spans="2:18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</row>
    <row r="322" spans="2:18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</row>
    <row r="323" spans="2:18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</row>
    <row r="324" spans="2:18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</row>
    <row r="325" spans="2:18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</row>
    <row r="326" spans="2:18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</row>
    <row r="327" spans="2:18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</row>
    <row r="328" spans="2:18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</row>
    <row r="329" spans="2:18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</row>
    <row r="330" spans="2:18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</row>
    <row r="331" spans="2:18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</row>
    <row r="332" spans="2:18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</row>
    <row r="333" spans="2:18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</row>
    <row r="334" spans="2:18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</row>
    <row r="335" spans="2:18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</row>
    <row r="336" spans="2:18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</row>
    <row r="337" spans="2:18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</row>
    <row r="338" spans="2:18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</row>
    <row r="339" spans="2:18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</row>
    <row r="340" spans="2:18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</row>
    <row r="341" spans="2:18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</row>
    <row r="342" spans="2:18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</row>
    <row r="343" spans="2:18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</row>
    <row r="344" spans="2:18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</row>
    <row r="345" spans="2:18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</row>
    <row r="346" spans="2:18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</row>
    <row r="347" spans="2:18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2:18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</row>
    <row r="349" spans="2:18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</row>
    <row r="350" spans="2:18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</row>
    <row r="351" spans="2:18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</row>
    <row r="352" spans="2:18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</row>
    <row r="353" spans="2:18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</row>
    <row r="354" spans="2:18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</row>
    <row r="355" spans="2:18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</row>
    <row r="356" spans="2:18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2:18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</row>
    <row r="358" spans="2:18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28:D28"/>
  </mergeCells>
  <phoneticPr fontId="4" type="noConversion"/>
  <dataValidations count="1">
    <dataValidation allowBlank="1" showInputMessage="1" showErrorMessage="1" sqref="N10:Q10 N9 N1:N7 N32:N1048576 C5:C29 O1:Q9 O11:Q1048576 C32:I1048576 J1:M1048576 E1:I30 D1:D29 C26:D27 A1:B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1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144</v>
      </c>
      <c r="C1" s="46" t="s" vm="1">
        <v>225</v>
      </c>
    </row>
    <row r="2" spans="2:16">
      <c r="B2" s="46" t="s">
        <v>143</v>
      </c>
      <c r="C2" s="46" t="s">
        <v>226</v>
      </c>
    </row>
    <row r="3" spans="2:16">
      <c r="B3" s="46" t="s">
        <v>145</v>
      </c>
      <c r="C3" s="46" t="s">
        <v>227</v>
      </c>
    </row>
    <row r="4" spans="2:16">
      <c r="B4" s="46" t="s">
        <v>146</v>
      </c>
      <c r="C4" s="46">
        <v>414</v>
      </c>
    </row>
    <row r="6" spans="2:16" ht="26.25" customHeight="1">
      <c r="B6" s="145" t="s">
        <v>184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7"/>
    </row>
    <row r="7" spans="2:16" s="3" customFormat="1" ht="63">
      <c r="B7" s="21" t="s">
        <v>114</v>
      </c>
      <c r="C7" s="29" t="s">
        <v>44</v>
      </c>
      <c r="D7" s="29" t="s">
        <v>64</v>
      </c>
      <c r="E7" s="29" t="s">
        <v>14</v>
      </c>
      <c r="F7" s="29" t="s">
        <v>65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179</v>
      </c>
      <c r="L7" s="29" t="s">
        <v>202</v>
      </c>
      <c r="M7" s="29" t="s">
        <v>180</v>
      </c>
      <c r="N7" s="29" t="s">
        <v>58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209</v>
      </c>
      <c r="M8" s="31" t="s">
        <v>205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4" t="s">
        <v>2691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5">
        <v>0</v>
      </c>
      <c r="N10" s="87"/>
      <c r="O10" s="106">
        <v>0</v>
      </c>
      <c r="P10" s="106">
        <v>0</v>
      </c>
    </row>
    <row r="11" spans="2:16" ht="20.25" customHeight="1">
      <c r="B11" s="107" t="s">
        <v>217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7" t="s">
        <v>110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7" t="s">
        <v>208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1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1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2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3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3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3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3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3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3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3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3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3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3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3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3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3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3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3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3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3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3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3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3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3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3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3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3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3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3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3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3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3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3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3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3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3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3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3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3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3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3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3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3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3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  <row r="453" spans="2:16">
      <c r="B453" s="93"/>
      <c r="C453" s="93"/>
      <c r="D453" s="93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</row>
    <row r="454" spans="2:16">
      <c r="B454" s="93"/>
      <c r="C454" s="93"/>
      <c r="D454" s="93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</row>
    <row r="455" spans="2:16">
      <c r="B455" s="93"/>
      <c r="C455" s="93"/>
      <c r="D455" s="93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</row>
    <row r="456" spans="2:16">
      <c r="B456" s="93"/>
      <c r="C456" s="93"/>
      <c r="D456" s="93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</row>
    <row r="457" spans="2:16">
      <c r="B457" s="93"/>
      <c r="C457" s="93"/>
      <c r="D457" s="93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</row>
    <row r="458" spans="2:16">
      <c r="B458" s="93"/>
      <c r="C458" s="93"/>
      <c r="D458" s="93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</row>
    <row r="459" spans="2:16">
      <c r="B459" s="93"/>
      <c r="C459" s="93"/>
      <c r="D459" s="93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</row>
    <row r="460" spans="2:16">
      <c r="B460" s="93"/>
      <c r="C460" s="93"/>
      <c r="D460" s="93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</row>
    <row r="461" spans="2:16">
      <c r="B461" s="93"/>
      <c r="C461" s="93"/>
      <c r="D461" s="93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</row>
    <row r="462" spans="2:16">
      <c r="B462" s="93"/>
      <c r="C462" s="93"/>
      <c r="D462" s="93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</row>
    <row r="463" spans="2:16">
      <c r="B463" s="93"/>
      <c r="C463" s="93"/>
      <c r="D463" s="93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1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144</v>
      </c>
      <c r="C1" s="46" t="s" vm="1">
        <v>225</v>
      </c>
    </row>
    <row r="2" spans="2:20">
      <c r="B2" s="46" t="s">
        <v>143</v>
      </c>
      <c r="C2" s="46" t="s">
        <v>226</v>
      </c>
    </row>
    <row r="3" spans="2:20">
      <c r="B3" s="46" t="s">
        <v>145</v>
      </c>
      <c r="C3" s="46" t="s">
        <v>227</v>
      </c>
    </row>
    <row r="4" spans="2:20">
      <c r="B4" s="46" t="s">
        <v>146</v>
      </c>
      <c r="C4" s="46">
        <v>414</v>
      </c>
    </row>
    <row r="6" spans="2:20" ht="26.25" customHeight="1">
      <c r="B6" s="151" t="s">
        <v>171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</row>
    <row r="7" spans="2:20" ht="26.25" customHeight="1">
      <c r="B7" s="151" t="s">
        <v>88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6"/>
    </row>
    <row r="8" spans="2:20" s="3" customFormat="1" ht="63">
      <c r="B8" s="36" t="s">
        <v>113</v>
      </c>
      <c r="C8" s="12" t="s">
        <v>44</v>
      </c>
      <c r="D8" s="12" t="s">
        <v>117</v>
      </c>
      <c r="E8" s="12" t="s">
        <v>187</v>
      </c>
      <c r="F8" s="12" t="s">
        <v>115</v>
      </c>
      <c r="G8" s="12" t="s">
        <v>64</v>
      </c>
      <c r="H8" s="12" t="s">
        <v>14</v>
      </c>
      <c r="I8" s="12" t="s">
        <v>65</v>
      </c>
      <c r="J8" s="12" t="s">
        <v>102</v>
      </c>
      <c r="K8" s="12" t="s">
        <v>17</v>
      </c>
      <c r="L8" s="12" t="s">
        <v>101</v>
      </c>
      <c r="M8" s="12" t="s">
        <v>16</v>
      </c>
      <c r="N8" s="12" t="s">
        <v>18</v>
      </c>
      <c r="O8" s="12" t="s">
        <v>202</v>
      </c>
      <c r="P8" s="12" t="s">
        <v>201</v>
      </c>
      <c r="Q8" s="12" t="s">
        <v>61</v>
      </c>
      <c r="R8" s="12" t="s">
        <v>58</v>
      </c>
      <c r="S8" s="12" t="s">
        <v>147</v>
      </c>
      <c r="T8" s="37" t="s">
        <v>149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209</v>
      </c>
      <c r="P9" s="15"/>
      <c r="Q9" s="15" t="s">
        <v>205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43" t="s">
        <v>150</v>
      </c>
      <c r="T10" s="60" t="s">
        <v>188</v>
      </c>
    </row>
    <row r="11" spans="2:20" s="4" customFormat="1" ht="18" customHeight="1">
      <c r="B11" s="104" t="s">
        <v>2683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105">
        <v>0</v>
      </c>
      <c r="R11" s="87"/>
      <c r="S11" s="106">
        <v>0</v>
      </c>
      <c r="T11" s="106">
        <v>0</v>
      </c>
    </row>
    <row r="12" spans="2:20">
      <c r="B12" s="107" t="s">
        <v>217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</row>
    <row r="13" spans="2:20">
      <c r="B13" s="107" t="s">
        <v>110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</row>
    <row r="14" spans="2:20">
      <c r="B14" s="107" t="s">
        <v>200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</row>
    <row r="15" spans="2:20">
      <c r="B15" s="107" t="s">
        <v>208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2:20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</row>
    <row r="17" spans="2:20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2:20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2:20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2:20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2:20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2:20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2:20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2:20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2:20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2:20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2:20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2:20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2:20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2:20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2:20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2:20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2:20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2:20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2:20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2:20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2:20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2:20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2:20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2:20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2:20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2:20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2:20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2:20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2:20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2:20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2:20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2:20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2:20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2:20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53" spans="2:20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2:20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2:20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2:20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2:20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2:20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2:20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2:20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2:20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2:20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3" spans="2:20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</row>
    <row r="64" spans="2:20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</row>
    <row r="65" spans="2:20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2:20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</row>
    <row r="67" spans="2:20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</row>
    <row r="68" spans="2:20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2:20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2:20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2:20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2:20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</row>
    <row r="73" spans="2:20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2:20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2:20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2:20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2:20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2:20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</row>
    <row r="79" spans="2:20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</row>
    <row r="80" spans="2:20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</row>
    <row r="81" spans="2:20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</row>
    <row r="82" spans="2:20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</row>
    <row r="83" spans="2:20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</row>
    <row r="84" spans="2:20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</row>
    <row r="85" spans="2:20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2:20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spans="2:20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2:20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2:20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</row>
    <row r="90" spans="2:20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</row>
    <row r="91" spans="2:20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2:20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</row>
    <row r="93" spans="2:20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</row>
    <row r="94" spans="2:20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</row>
    <row r="95" spans="2:20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</row>
    <row r="96" spans="2:20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</row>
    <row r="97" spans="2:20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</row>
    <row r="98" spans="2:20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</row>
    <row r="99" spans="2:20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</row>
    <row r="100" spans="2:20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2:20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4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3.85546875" style="2" bestFit="1" customWidth="1"/>
    <col min="3" max="3" width="31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11.85546875" style="1" bestFit="1" customWidth="1"/>
    <col min="17" max="17" width="8.85546875" style="1" bestFit="1" customWidth="1"/>
    <col min="18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144</v>
      </c>
      <c r="C1" s="46" t="s" vm="1">
        <v>225</v>
      </c>
    </row>
    <row r="2" spans="2:21">
      <c r="B2" s="46" t="s">
        <v>143</v>
      </c>
      <c r="C2" s="46" t="s">
        <v>226</v>
      </c>
    </row>
    <row r="3" spans="2:21">
      <c r="B3" s="46" t="s">
        <v>145</v>
      </c>
      <c r="C3" s="46" t="s">
        <v>227</v>
      </c>
    </row>
    <row r="4" spans="2:21">
      <c r="B4" s="46" t="s">
        <v>146</v>
      </c>
      <c r="C4" s="46">
        <v>414</v>
      </c>
    </row>
    <row r="6" spans="2:21" ht="26.25" customHeight="1">
      <c r="B6" s="145" t="s">
        <v>171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7"/>
    </row>
    <row r="7" spans="2:21" ht="26.25" customHeight="1">
      <c r="B7" s="145" t="s">
        <v>89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7"/>
    </row>
    <row r="8" spans="2:21" s="3" customFormat="1" ht="78.75">
      <c r="B8" s="21" t="s">
        <v>113</v>
      </c>
      <c r="C8" s="29" t="s">
        <v>44</v>
      </c>
      <c r="D8" s="29" t="s">
        <v>117</v>
      </c>
      <c r="E8" s="29" t="s">
        <v>187</v>
      </c>
      <c r="F8" s="29" t="s">
        <v>115</v>
      </c>
      <c r="G8" s="29" t="s">
        <v>64</v>
      </c>
      <c r="H8" s="29" t="s">
        <v>14</v>
      </c>
      <c r="I8" s="29" t="s">
        <v>65</v>
      </c>
      <c r="J8" s="29" t="s">
        <v>102</v>
      </c>
      <c r="K8" s="29" t="s">
        <v>17</v>
      </c>
      <c r="L8" s="29" t="s">
        <v>101</v>
      </c>
      <c r="M8" s="29" t="s">
        <v>16</v>
      </c>
      <c r="N8" s="29" t="s">
        <v>18</v>
      </c>
      <c r="O8" s="12" t="s">
        <v>202</v>
      </c>
      <c r="P8" s="29" t="s">
        <v>201</v>
      </c>
      <c r="Q8" s="29" t="s">
        <v>216</v>
      </c>
      <c r="R8" s="29" t="s">
        <v>61</v>
      </c>
      <c r="S8" s="12" t="s">
        <v>58</v>
      </c>
      <c r="T8" s="29" t="s">
        <v>147</v>
      </c>
      <c r="U8" s="13" t="s">
        <v>149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209</v>
      </c>
      <c r="P9" s="31"/>
      <c r="Q9" s="15" t="s">
        <v>205</v>
      </c>
      <c r="R9" s="31" t="s">
        <v>205</v>
      </c>
      <c r="S9" s="15" t="s">
        <v>19</v>
      </c>
      <c r="T9" s="31" t="s">
        <v>205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111</v>
      </c>
      <c r="R10" s="18" t="s">
        <v>112</v>
      </c>
      <c r="S10" s="18" t="s">
        <v>150</v>
      </c>
      <c r="T10" s="18" t="s">
        <v>188</v>
      </c>
      <c r="U10" s="19" t="s">
        <v>211</v>
      </c>
    </row>
    <row r="11" spans="2:21" s="4" customFormat="1" ht="18" customHeight="1">
      <c r="B11" s="74" t="s">
        <v>31</v>
      </c>
      <c r="C11" s="74"/>
      <c r="D11" s="75"/>
      <c r="E11" s="75"/>
      <c r="F11" s="74"/>
      <c r="G11" s="75"/>
      <c r="H11" s="74"/>
      <c r="I11" s="74"/>
      <c r="J11" s="108"/>
      <c r="K11" s="77">
        <v>4.2273131970465601</v>
      </c>
      <c r="L11" s="75"/>
      <c r="M11" s="76"/>
      <c r="N11" s="76">
        <v>3.842482722089044E-2</v>
      </c>
      <c r="O11" s="77"/>
      <c r="P11" s="109"/>
      <c r="Q11" s="77">
        <v>95.507276142000009</v>
      </c>
      <c r="R11" s="77">
        <f>R12+R280</f>
        <v>105547.14492235894</v>
      </c>
      <c r="S11" s="78"/>
      <c r="T11" s="78">
        <f t="shared" ref="T11:T42" si="0">IFERROR(R11/$R$11,0)</f>
        <v>1</v>
      </c>
      <c r="U11" s="78">
        <f>R11/'סכום נכסי הקרן'!$C$42</f>
        <v>5.3584549924414103E-2</v>
      </c>
    </row>
    <row r="12" spans="2:21">
      <c r="B12" s="79" t="s">
        <v>195</v>
      </c>
      <c r="C12" s="80"/>
      <c r="D12" s="81"/>
      <c r="E12" s="81"/>
      <c r="F12" s="80"/>
      <c r="G12" s="81"/>
      <c r="H12" s="80"/>
      <c r="I12" s="80"/>
      <c r="J12" s="99"/>
      <c r="K12" s="83">
        <v>4.2309202136832882</v>
      </c>
      <c r="L12" s="81"/>
      <c r="M12" s="82"/>
      <c r="N12" s="82">
        <v>3.8900484572433489E-2</v>
      </c>
      <c r="O12" s="83"/>
      <c r="P12" s="100"/>
      <c r="Q12" s="83">
        <v>95.507276141999995</v>
      </c>
      <c r="R12" s="83">
        <f>R13+R181+R270</f>
        <v>104962.39250141894</v>
      </c>
      <c r="S12" s="84"/>
      <c r="T12" s="84">
        <f t="shared" si="0"/>
        <v>0.99445979878119728</v>
      </c>
      <c r="U12" s="84">
        <f>R12/'סכום נכסי הקרן'!$C$42</f>
        <v>5.3287680735613865E-2</v>
      </c>
    </row>
    <row r="13" spans="2:21">
      <c r="B13" s="85" t="s">
        <v>30</v>
      </c>
      <c r="C13" s="80"/>
      <c r="D13" s="81"/>
      <c r="E13" s="81"/>
      <c r="F13" s="80"/>
      <c r="G13" s="81"/>
      <c r="H13" s="80"/>
      <c r="I13" s="80"/>
      <c r="J13" s="99"/>
      <c r="K13" s="83">
        <v>4.2600961762234855</v>
      </c>
      <c r="L13" s="81"/>
      <c r="M13" s="82"/>
      <c r="N13" s="82">
        <v>3.3588946391815776E-2</v>
      </c>
      <c r="O13" s="83"/>
      <c r="P13" s="100"/>
      <c r="Q13" s="83">
        <v>87.644060124000006</v>
      </c>
      <c r="R13" s="83">
        <f>SUM(R14:R179)</f>
        <v>88099.446676554944</v>
      </c>
      <c r="S13" s="84"/>
      <c r="T13" s="84">
        <f t="shared" si="0"/>
        <v>0.83469284499700469</v>
      </c>
      <c r="U13" s="84">
        <f>R13/'סכום נכסי הקרן'!$C$42</f>
        <v>4.4726640424293237E-2</v>
      </c>
    </row>
    <row r="14" spans="2:21">
      <c r="B14" s="86" t="s">
        <v>245</v>
      </c>
      <c r="C14" s="110">
        <v>1162577</v>
      </c>
      <c r="D14" s="88" t="s">
        <v>118</v>
      </c>
      <c r="E14" s="88" t="s">
        <v>246</v>
      </c>
      <c r="F14" s="87" t="s">
        <v>247</v>
      </c>
      <c r="G14" s="88" t="s">
        <v>248</v>
      </c>
      <c r="H14" s="87" t="s">
        <v>249</v>
      </c>
      <c r="I14" s="87" t="s">
        <v>250</v>
      </c>
      <c r="J14" s="97"/>
      <c r="K14" s="90">
        <v>4.26</v>
      </c>
      <c r="L14" s="88" t="s">
        <v>131</v>
      </c>
      <c r="M14" s="89">
        <v>5.0000000000000001E-4</v>
      </c>
      <c r="N14" s="89">
        <v>2.049981488337653E-2</v>
      </c>
      <c r="O14" s="90">
        <v>2.7010000000000003E-3</v>
      </c>
      <c r="P14" s="98">
        <v>99.48</v>
      </c>
      <c r="Q14" s="90"/>
      <c r="R14" s="90">
        <v>2.7010000000000005E-6</v>
      </c>
      <c r="S14" s="91">
        <v>2.287785443637744E-12</v>
      </c>
      <c r="T14" s="91">
        <f t="shared" si="0"/>
        <v>2.5590460092377401E-11</v>
      </c>
      <c r="U14" s="91">
        <f>R14/'סכום נכסי הקרן'!$C$42</f>
        <v>1.3712532864087235E-12</v>
      </c>
    </row>
    <row r="15" spans="2:21">
      <c r="B15" s="86" t="s">
        <v>251</v>
      </c>
      <c r="C15" s="87" t="s">
        <v>252</v>
      </c>
      <c r="D15" s="88" t="s">
        <v>118</v>
      </c>
      <c r="E15" s="88" t="s">
        <v>246</v>
      </c>
      <c r="F15" s="87" t="s">
        <v>253</v>
      </c>
      <c r="G15" s="88" t="s">
        <v>254</v>
      </c>
      <c r="H15" s="87" t="s">
        <v>255</v>
      </c>
      <c r="I15" s="87" t="s">
        <v>129</v>
      </c>
      <c r="J15" s="97"/>
      <c r="K15" s="90">
        <v>2.4500000000056104</v>
      </c>
      <c r="L15" s="88" t="s">
        <v>131</v>
      </c>
      <c r="M15" s="89">
        <v>1E-3</v>
      </c>
      <c r="N15" s="89">
        <v>1.7100000000026185E-2</v>
      </c>
      <c r="O15" s="90">
        <v>461608.42765799997</v>
      </c>
      <c r="P15" s="98">
        <v>104.24</v>
      </c>
      <c r="Q15" s="90"/>
      <c r="R15" s="90">
        <v>481.18062969400006</v>
      </c>
      <c r="S15" s="91">
        <v>3.0773895177199997E-4</v>
      </c>
      <c r="T15" s="91">
        <f t="shared" si="0"/>
        <v>4.5589165869712456E-3</v>
      </c>
      <c r="U15" s="91">
        <f>R15/'סכום נכסי הקרן'!$C$42</f>
        <v>2.4428749345580024E-4</v>
      </c>
    </row>
    <row r="16" spans="2:21">
      <c r="B16" s="86" t="s">
        <v>256</v>
      </c>
      <c r="C16" s="110">
        <v>7480304</v>
      </c>
      <c r="D16" s="88" t="s">
        <v>118</v>
      </c>
      <c r="E16" s="88" t="s">
        <v>246</v>
      </c>
      <c r="F16" s="87" t="s">
        <v>257</v>
      </c>
      <c r="G16" s="88" t="s">
        <v>254</v>
      </c>
      <c r="H16" s="87" t="s">
        <v>255</v>
      </c>
      <c r="I16" s="87" t="s">
        <v>129</v>
      </c>
      <c r="J16" s="97"/>
      <c r="K16" s="90">
        <v>4.7299999999900066</v>
      </c>
      <c r="L16" s="88" t="s">
        <v>131</v>
      </c>
      <c r="M16" s="89">
        <v>2E-3</v>
      </c>
      <c r="N16" s="89">
        <v>1.8600000000060828E-2</v>
      </c>
      <c r="O16" s="90">
        <v>46832.278447000004</v>
      </c>
      <c r="P16" s="98">
        <v>98.29</v>
      </c>
      <c r="Q16" s="90"/>
      <c r="R16" s="90">
        <v>46.031446302000006</v>
      </c>
      <c r="S16" s="91">
        <v>1.7151202448265392E-5</v>
      </c>
      <c r="T16" s="91">
        <f t="shared" si="0"/>
        <v>4.3612213609246363E-4</v>
      </c>
      <c r="U16" s="91">
        <f>R16/'סכום נכסי הקרן'!$C$42</f>
        <v>2.3369408374588736E-5</v>
      </c>
    </row>
    <row r="17" spans="2:21">
      <c r="B17" s="86" t="s">
        <v>258</v>
      </c>
      <c r="C17" s="110">
        <v>6040372</v>
      </c>
      <c r="D17" s="88" t="s">
        <v>118</v>
      </c>
      <c r="E17" s="88" t="s">
        <v>246</v>
      </c>
      <c r="F17" s="87" t="s">
        <v>259</v>
      </c>
      <c r="G17" s="88" t="s">
        <v>254</v>
      </c>
      <c r="H17" s="87" t="s">
        <v>255</v>
      </c>
      <c r="I17" s="87" t="s">
        <v>129</v>
      </c>
      <c r="J17" s="97"/>
      <c r="K17" s="90">
        <v>2.2099997689149125</v>
      </c>
      <c r="L17" s="88" t="s">
        <v>131</v>
      </c>
      <c r="M17" s="89">
        <v>8.3000000000000001E-3</v>
      </c>
      <c r="N17" s="89">
        <v>1.8700706044429142E-2</v>
      </c>
      <c r="O17" s="90">
        <v>1.0804000000000001E-2</v>
      </c>
      <c r="P17" s="98">
        <v>107.19</v>
      </c>
      <c r="Q17" s="90"/>
      <c r="R17" s="90">
        <v>1.1613999999999999E-5</v>
      </c>
      <c r="S17" s="91">
        <v>3.5517322091222059E-12</v>
      </c>
      <c r="T17" s="91">
        <f t="shared" si="0"/>
        <v>1.1003613606548354E-10</v>
      </c>
      <c r="U17" s="91">
        <f>R17/'סכום נכסי הקרן'!$C$42</f>
        <v>5.8962368264905263E-12</v>
      </c>
    </row>
    <row r="18" spans="2:21">
      <c r="B18" s="86" t="s">
        <v>260</v>
      </c>
      <c r="C18" s="110">
        <v>2310217</v>
      </c>
      <c r="D18" s="88" t="s">
        <v>118</v>
      </c>
      <c r="E18" s="88" t="s">
        <v>246</v>
      </c>
      <c r="F18" s="87" t="s">
        <v>261</v>
      </c>
      <c r="G18" s="88" t="s">
        <v>254</v>
      </c>
      <c r="H18" s="87" t="s">
        <v>255</v>
      </c>
      <c r="I18" s="87" t="s">
        <v>129</v>
      </c>
      <c r="J18" s="97"/>
      <c r="K18" s="90">
        <v>1.4899999999996352</v>
      </c>
      <c r="L18" s="88" t="s">
        <v>131</v>
      </c>
      <c r="M18" s="89">
        <v>8.6E-3</v>
      </c>
      <c r="N18" s="89">
        <v>1.6799999999987488E-2</v>
      </c>
      <c r="O18" s="90">
        <v>878252.78010099987</v>
      </c>
      <c r="P18" s="98">
        <v>109.2</v>
      </c>
      <c r="Q18" s="90"/>
      <c r="R18" s="90">
        <v>959.05205031499997</v>
      </c>
      <c r="S18" s="91">
        <v>3.5111137145526551E-4</v>
      </c>
      <c r="T18" s="91">
        <f t="shared" si="0"/>
        <v>9.0864802740091531E-3</v>
      </c>
      <c r="U18" s="91">
        <f>R18/'סכום נכסי הקרן'!$C$42</f>
        <v>4.8689495587984742E-4</v>
      </c>
    </row>
    <row r="19" spans="2:21">
      <c r="B19" s="86" t="s">
        <v>262</v>
      </c>
      <c r="C19" s="110">
        <v>2310282</v>
      </c>
      <c r="D19" s="88" t="s">
        <v>118</v>
      </c>
      <c r="E19" s="88" t="s">
        <v>246</v>
      </c>
      <c r="F19" s="87" t="s">
        <v>261</v>
      </c>
      <c r="G19" s="88" t="s">
        <v>254</v>
      </c>
      <c r="H19" s="87" t="s">
        <v>255</v>
      </c>
      <c r="I19" s="87" t="s">
        <v>129</v>
      </c>
      <c r="J19" s="97"/>
      <c r="K19" s="90">
        <v>3.2100000000011537</v>
      </c>
      <c r="L19" s="88" t="s">
        <v>131</v>
      </c>
      <c r="M19" s="89">
        <v>3.8E-3</v>
      </c>
      <c r="N19" s="89">
        <v>1.8400000000003643E-2</v>
      </c>
      <c r="O19" s="90">
        <v>1602446.167599</v>
      </c>
      <c r="P19" s="98">
        <v>102.81</v>
      </c>
      <c r="Q19" s="90"/>
      <c r="R19" s="90">
        <v>1647.4748646099999</v>
      </c>
      <c r="S19" s="91">
        <v>5.3414872253300003E-4</v>
      </c>
      <c r="T19" s="91">
        <f t="shared" si="0"/>
        <v>1.5608900324323235E-2</v>
      </c>
      <c r="U19" s="91">
        <f>R19/'סכום נכסי הקרן'!$C$42</f>
        <v>8.3639589869390183E-4</v>
      </c>
    </row>
    <row r="20" spans="2:21">
      <c r="B20" s="86" t="s">
        <v>263</v>
      </c>
      <c r="C20" s="110">
        <v>2310381</v>
      </c>
      <c r="D20" s="88" t="s">
        <v>118</v>
      </c>
      <c r="E20" s="88" t="s">
        <v>246</v>
      </c>
      <c r="F20" s="87" t="s">
        <v>261</v>
      </c>
      <c r="G20" s="88" t="s">
        <v>254</v>
      </c>
      <c r="H20" s="87" t="s">
        <v>255</v>
      </c>
      <c r="I20" s="87" t="s">
        <v>129</v>
      </c>
      <c r="J20" s="97"/>
      <c r="K20" s="90">
        <v>7.1999999999830555</v>
      </c>
      <c r="L20" s="88" t="s">
        <v>131</v>
      </c>
      <c r="M20" s="89">
        <v>2E-3</v>
      </c>
      <c r="N20" s="89">
        <v>2.0599999999955685E-2</v>
      </c>
      <c r="O20" s="90">
        <v>320636.86121100001</v>
      </c>
      <c r="P20" s="98">
        <v>95.71</v>
      </c>
      <c r="Q20" s="90"/>
      <c r="R20" s="90">
        <v>306.88155400599999</v>
      </c>
      <c r="S20" s="91">
        <v>3.3455013210498198E-4</v>
      </c>
      <c r="T20" s="91">
        <f t="shared" si="0"/>
        <v>2.9075306038049984E-3</v>
      </c>
      <c r="U20" s="91">
        <f>R20/'סכום נכסי הקרן'!$C$42</f>
        <v>1.5579871879635082E-4</v>
      </c>
    </row>
    <row r="21" spans="2:21">
      <c r="B21" s="86" t="s">
        <v>264</v>
      </c>
      <c r="C21" s="110">
        <v>1158476</v>
      </c>
      <c r="D21" s="88" t="s">
        <v>118</v>
      </c>
      <c r="E21" s="88" t="s">
        <v>246</v>
      </c>
      <c r="F21" s="87" t="s">
        <v>265</v>
      </c>
      <c r="G21" s="88" t="s">
        <v>127</v>
      </c>
      <c r="H21" s="87" t="s">
        <v>249</v>
      </c>
      <c r="I21" s="87" t="s">
        <v>250</v>
      </c>
      <c r="J21" s="97"/>
      <c r="K21" s="90">
        <v>12.700000000000824</v>
      </c>
      <c r="L21" s="88" t="s">
        <v>131</v>
      </c>
      <c r="M21" s="89">
        <v>2.07E-2</v>
      </c>
      <c r="N21" s="89">
        <v>2.4500000000001375E-2</v>
      </c>
      <c r="O21" s="90">
        <v>1414664.18288</v>
      </c>
      <c r="P21" s="98">
        <v>103.05</v>
      </c>
      <c r="Q21" s="90"/>
      <c r="R21" s="90">
        <v>1457.8114614840001</v>
      </c>
      <c r="S21" s="91">
        <v>5.0420079642362291E-4</v>
      </c>
      <c r="T21" s="91">
        <f t="shared" si="0"/>
        <v>1.3811945956059486E-2</v>
      </c>
      <c r="U21" s="91">
        <f>R21/'סכום נכסי הקרן'!$C$42</f>
        <v>7.4010690763577896E-4</v>
      </c>
    </row>
    <row r="22" spans="2:21">
      <c r="B22" s="86" t="s">
        <v>266</v>
      </c>
      <c r="C22" s="110">
        <v>1171297</v>
      </c>
      <c r="D22" s="88" t="s">
        <v>118</v>
      </c>
      <c r="E22" s="88" t="s">
        <v>246</v>
      </c>
      <c r="F22" s="87" t="s">
        <v>267</v>
      </c>
      <c r="G22" s="88" t="s">
        <v>254</v>
      </c>
      <c r="H22" s="87" t="s">
        <v>249</v>
      </c>
      <c r="I22" s="87" t="s">
        <v>250</v>
      </c>
      <c r="J22" s="97"/>
      <c r="K22" s="90">
        <v>0.34000000000707126</v>
      </c>
      <c r="L22" s="88" t="s">
        <v>131</v>
      </c>
      <c r="M22" s="89">
        <v>3.5499999999999997E-2</v>
      </c>
      <c r="N22" s="89">
        <v>1.0700000000099638E-2</v>
      </c>
      <c r="O22" s="90">
        <v>51284.923266999998</v>
      </c>
      <c r="P22" s="98">
        <v>121.33</v>
      </c>
      <c r="Q22" s="90"/>
      <c r="R22" s="90">
        <v>62.223994533999999</v>
      </c>
      <c r="S22" s="91">
        <v>7.1955233306967713E-4</v>
      </c>
      <c r="T22" s="91">
        <f t="shared" si="0"/>
        <v>5.8953744868960988E-4</v>
      </c>
      <c r="U22" s="91">
        <f>R22/'סכום נכסי הקרן'!$C$42</f>
        <v>3.1590098851620114E-5</v>
      </c>
    </row>
    <row r="23" spans="2:21">
      <c r="B23" s="86" t="s">
        <v>268</v>
      </c>
      <c r="C23" s="110">
        <v>1171305</v>
      </c>
      <c r="D23" s="88" t="s">
        <v>118</v>
      </c>
      <c r="E23" s="88" t="s">
        <v>246</v>
      </c>
      <c r="F23" s="87" t="s">
        <v>267</v>
      </c>
      <c r="G23" s="88" t="s">
        <v>254</v>
      </c>
      <c r="H23" s="87" t="s">
        <v>249</v>
      </c>
      <c r="I23" s="87" t="s">
        <v>250</v>
      </c>
      <c r="J23" s="97"/>
      <c r="K23" s="90">
        <v>3.7100030252937959</v>
      </c>
      <c r="L23" s="88" t="s">
        <v>131</v>
      </c>
      <c r="M23" s="89">
        <v>1.4999999999999999E-2</v>
      </c>
      <c r="N23" s="89">
        <v>1.9599963879357057E-2</v>
      </c>
      <c r="O23" s="90">
        <v>1.0318000000000001E-2</v>
      </c>
      <c r="P23" s="98">
        <v>107.4</v>
      </c>
      <c r="Q23" s="90"/>
      <c r="R23" s="90">
        <v>1.1073999999999999E-5</v>
      </c>
      <c r="S23" s="91">
        <v>3.1694319463799201E-11</v>
      </c>
      <c r="T23" s="91">
        <f t="shared" si="0"/>
        <v>1.0491993893483423E-10</v>
      </c>
      <c r="U23" s="91">
        <f>R23/'סכום נכסי הקרן'!$C$42</f>
        <v>5.622087705920104E-12</v>
      </c>
    </row>
    <row r="24" spans="2:21">
      <c r="B24" s="86" t="s">
        <v>269</v>
      </c>
      <c r="C24" s="110">
        <v>1145564</v>
      </c>
      <c r="D24" s="88" t="s">
        <v>118</v>
      </c>
      <c r="E24" s="88" t="s">
        <v>246</v>
      </c>
      <c r="F24" s="87" t="s">
        <v>270</v>
      </c>
      <c r="G24" s="88" t="s">
        <v>271</v>
      </c>
      <c r="H24" s="87" t="s">
        <v>255</v>
      </c>
      <c r="I24" s="87" t="s">
        <v>129</v>
      </c>
      <c r="J24" s="97"/>
      <c r="K24" s="90">
        <v>2.6300000000109049</v>
      </c>
      <c r="L24" s="88" t="s">
        <v>131</v>
      </c>
      <c r="M24" s="89">
        <v>8.3000000000000001E-3</v>
      </c>
      <c r="N24" s="89">
        <v>1.8900000000069552E-2</v>
      </c>
      <c r="O24" s="90">
        <v>108637.337059</v>
      </c>
      <c r="P24" s="98">
        <v>107.2</v>
      </c>
      <c r="Q24" s="90"/>
      <c r="R24" s="90">
        <v>116.459230471</v>
      </c>
      <c r="S24" s="91">
        <v>7.8820960053974519E-5</v>
      </c>
      <c r="T24" s="91">
        <f t="shared" si="0"/>
        <v>1.1033858903210319E-3</v>
      </c>
      <c r="U24" s="91">
        <f>R24/'סכום נכסי הקרן'!$C$42</f>
        <v>5.9124436325801429E-5</v>
      </c>
    </row>
    <row r="25" spans="2:21">
      <c r="B25" s="86" t="s">
        <v>272</v>
      </c>
      <c r="C25" s="110">
        <v>1145572</v>
      </c>
      <c r="D25" s="88" t="s">
        <v>118</v>
      </c>
      <c r="E25" s="88" t="s">
        <v>246</v>
      </c>
      <c r="F25" s="87" t="s">
        <v>270</v>
      </c>
      <c r="G25" s="88" t="s">
        <v>271</v>
      </c>
      <c r="H25" s="87" t="s">
        <v>255</v>
      </c>
      <c r="I25" s="87" t="s">
        <v>129</v>
      </c>
      <c r="J25" s="97"/>
      <c r="K25" s="90">
        <v>6.3599999999957433</v>
      </c>
      <c r="L25" s="88" t="s">
        <v>131</v>
      </c>
      <c r="M25" s="89">
        <v>1.6500000000000001E-2</v>
      </c>
      <c r="N25" s="89">
        <v>2.3199999999981572E-2</v>
      </c>
      <c r="O25" s="90">
        <v>594630.82571999996</v>
      </c>
      <c r="P25" s="98">
        <v>105.88</v>
      </c>
      <c r="Q25" s="90"/>
      <c r="R25" s="90">
        <v>629.59511571299993</v>
      </c>
      <c r="S25" s="91">
        <v>2.8106640202606891E-4</v>
      </c>
      <c r="T25" s="91">
        <f t="shared" si="0"/>
        <v>5.9650606008919858E-3</v>
      </c>
      <c r="U25" s="91">
        <f>R25/'סכום נכסי הקרן'!$C$42</f>
        <v>3.196350875706522E-4</v>
      </c>
    </row>
    <row r="26" spans="2:21">
      <c r="B26" s="86" t="s">
        <v>273</v>
      </c>
      <c r="C26" s="110">
        <v>6620496</v>
      </c>
      <c r="D26" s="88" t="s">
        <v>118</v>
      </c>
      <c r="E26" s="88" t="s">
        <v>246</v>
      </c>
      <c r="F26" s="87" t="s">
        <v>274</v>
      </c>
      <c r="G26" s="88" t="s">
        <v>254</v>
      </c>
      <c r="H26" s="87" t="s">
        <v>255</v>
      </c>
      <c r="I26" s="87" t="s">
        <v>129</v>
      </c>
      <c r="J26" s="97"/>
      <c r="K26" s="90">
        <v>4.5699999999984122</v>
      </c>
      <c r="L26" s="88" t="s">
        <v>131</v>
      </c>
      <c r="M26" s="89">
        <v>1E-3</v>
      </c>
      <c r="N26" s="89">
        <v>1.900000000000588E-2</v>
      </c>
      <c r="O26" s="90">
        <v>173635.829249</v>
      </c>
      <c r="P26" s="98">
        <v>97.94</v>
      </c>
      <c r="Q26" s="90"/>
      <c r="R26" s="90">
        <v>170.058940511</v>
      </c>
      <c r="S26" s="91">
        <v>5.8504940237877289E-5</v>
      </c>
      <c r="T26" s="91">
        <f t="shared" si="0"/>
        <v>1.6112130805252599E-3</v>
      </c>
      <c r="U26" s="91">
        <f>R26/'סכום נכסי הקרן'!$C$42</f>
        <v>8.6336127752274832E-5</v>
      </c>
    </row>
    <row r="27" spans="2:21">
      <c r="B27" s="86" t="s">
        <v>275</v>
      </c>
      <c r="C27" s="110">
        <v>1940535</v>
      </c>
      <c r="D27" s="88" t="s">
        <v>118</v>
      </c>
      <c r="E27" s="88" t="s">
        <v>246</v>
      </c>
      <c r="F27" s="87" t="s">
        <v>276</v>
      </c>
      <c r="G27" s="88" t="s">
        <v>254</v>
      </c>
      <c r="H27" s="87" t="s">
        <v>255</v>
      </c>
      <c r="I27" s="87" t="s">
        <v>129</v>
      </c>
      <c r="J27" s="97"/>
      <c r="K27" s="90">
        <v>0.36000014612352554</v>
      </c>
      <c r="L27" s="88" t="s">
        <v>131</v>
      </c>
      <c r="M27" s="89">
        <v>0.05</v>
      </c>
      <c r="N27" s="89">
        <v>1.0999785989442146E-2</v>
      </c>
      <c r="O27" s="90">
        <v>2.4201E-2</v>
      </c>
      <c r="P27" s="98">
        <v>114.9</v>
      </c>
      <c r="Q27" s="90"/>
      <c r="R27" s="90">
        <v>2.8035999999999997E-5</v>
      </c>
      <c r="S27" s="91">
        <v>2.3036772936883858E-11</v>
      </c>
      <c r="T27" s="91">
        <f t="shared" si="0"/>
        <v>2.6562537547200763E-10</v>
      </c>
      <c r="U27" s="91">
        <f>R27/'סכום נכסי הקרן'!$C$42</f>
        <v>1.4233416193171033E-11</v>
      </c>
    </row>
    <row r="28" spans="2:21">
      <c r="B28" s="86" t="s">
        <v>277</v>
      </c>
      <c r="C28" s="110">
        <v>1940618</v>
      </c>
      <c r="D28" s="88" t="s">
        <v>118</v>
      </c>
      <c r="E28" s="88" t="s">
        <v>246</v>
      </c>
      <c r="F28" s="87" t="s">
        <v>276</v>
      </c>
      <c r="G28" s="88" t="s">
        <v>254</v>
      </c>
      <c r="H28" s="87" t="s">
        <v>255</v>
      </c>
      <c r="I28" s="87" t="s">
        <v>129</v>
      </c>
      <c r="J28" s="97"/>
      <c r="K28" s="90">
        <v>2.5100000000045166</v>
      </c>
      <c r="L28" s="88" t="s">
        <v>131</v>
      </c>
      <c r="M28" s="89">
        <v>6.0000000000000001E-3</v>
      </c>
      <c r="N28" s="89">
        <v>1.829999999984808E-2</v>
      </c>
      <c r="O28" s="90">
        <v>45434.617791000011</v>
      </c>
      <c r="P28" s="98">
        <v>107.21</v>
      </c>
      <c r="Q28" s="90"/>
      <c r="R28" s="90">
        <v>48.710453278000003</v>
      </c>
      <c r="S28" s="91">
        <v>3.4046504579627605E-5</v>
      </c>
      <c r="T28" s="91">
        <f t="shared" si="0"/>
        <v>4.6150422461765006E-4</v>
      </c>
      <c r="U28" s="91">
        <f>R28/'סכום נכסי הקרן'!$C$42</f>
        <v>2.472949616435249E-5</v>
      </c>
    </row>
    <row r="29" spans="2:21">
      <c r="B29" s="86" t="s">
        <v>278</v>
      </c>
      <c r="C29" s="110">
        <v>1940659</v>
      </c>
      <c r="D29" s="88" t="s">
        <v>118</v>
      </c>
      <c r="E29" s="88" t="s">
        <v>246</v>
      </c>
      <c r="F29" s="87" t="s">
        <v>276</v>
      </c>
      <c r="G29" s="88" t="s">
        <v>254</v>
      </c>
      <c r="H29" s="87" t="s">
        <v>255</v>
      </c>
      <c r="I29" s="87" t="s">
        <v>129</v>
      </c>
      <c r="J29" s="97"/>
      <c r="K29" s="90">
        <v>4.0000000000216112</v>
      </c>
      <c r="L29" s="88" t="s">
        <v>131</v>
      </c>
      <c r="M29" s="89">
        <v>1.7500000000000002E-2</v>
      </c>
      <c r="N29" s="89">
        <v>1.9000000000162082E-2</v>
      </c>
      <c r="O29" s="90">
        <v>85461.510616000014</v>
      </c>
      <c r="P29" s="98">
        <v>108.29</v>
      </c>
      <c r="Q29" s="90"/>
      <c r="R29" s="90">
        <v>92.546273084999996</v>
      </c>
      <c r="S29" s="91">
        <v>2.588224565565797E-5</v>
      </c>
      <c r="T29" s="91">
        <f t="shared" si="0"/>
        <v>8.7682403112919385E-4</v>
      </c>
      <c r="U29" s="91">
        <f>R29/'סכום נכסי הקרן'!$C$42</f>
        <v>4.6984221070968311E-5</v>
      </c>
    </row>
    <row r="30" spans="2:21">
      <c r="B30" s="86" t="s">
        <v>279</v>
      </c>
      <c r="C30" s="110">
        <v>6000210</v>
      </c>
      <c r="D30" s="88" t="s">
        <v>118</v>
      </c>
      <c r="E30" s="88" t="s">
        <v>246</v>
      </c>
      <c r="F30" s="87" t="s">
        <v>280</v>
      </c>
      <c r="G30" s="88" t="s">
        <v>281</v>
      </c>
      <c r="H30" s="87" t="s">
        <v>282</v>
      </c>
      <c r="I30" s="87" t="s">
        <v>129</v>
      </c>
      <c r="J30" s="97"/>
      <c r="K30" s="90">
        <v>4.5800000000000427</v>
      </c>
      <c r="L30" s="88" t="s">
        <v>131</v>
      </c>
      <c r="M30" s="89">
        <v>3.85E-2</v>
      </c>
      <c r="N30" s="89">
        <v>2.1500000000003943E-2</v>
      </c>
      <c r="O30" s="90">
        <v>1156017.743763</v>
      </c>
      <c r="P30" s="98">
        <v>120.6</v>
      </c>
      <c r="Q30" s="90"/>
      <c r="R30" s="90">
        <v>1394.157388843</v>
      </c>
      <c r="S30" s="91">
        <v>4.4285053040673405E-4</v>
      </c>
      <c r="T30" s="91">
        <f t="shared" si="0"/>
        <v>1.3208859319392769E-2</v>
      </c>
      <c r="U30" s="91">
        <f>R30/'סכום נכסי הקרן'!$C$42</f>
        <v>7.0779078164456431E-4</v>
      </c>
    </row>
    <row r="31" spans="2:21">
      <c r="B31" s="86" t="s">
        <v>283</v>
      </c>
      <c r="C31" s="110">
        <v>6000236</v>
      </c>
      <c r="D31" s="88" t="s">
        <v>118</v>
      </c>
      <c r="E31" s="88" t="s">
        <v>246</v>
      </c>
      <c r="F31" s="87" t="s">
        <v>280</v>
      </c>
      <c r="G31" s="88" t="s">
        <v>281</v>
      </c>
      <c r="H31" s="87" t="s">
        <v>282</v>
      </c>
      <c r="I31" s="87" t="s">
        <v>129</v>
      </c>
      <c r="J31" s="97"/>
      <c r="K31" s="90">
        <v>2.3199999999998089</v>
      </c>
      <c r="L31" s="88" t="s">
        <v>131</v>
      </c>
      <c r="M31" s="89">
        <v>4.4999999999999998E-2</v>
      </c>
      <c r="N31" s="89">
        <v>1.9299999999998495E-2</v>
      </c>
      <c r="O31" s="90">
        <v>1245570.9239780002</v>
      </c>
      <c r="P31" s="98">
        <v>117.6</v>
      </c>
      <c r="Q31" s="90"/>
      <c r="R31" s="90">
        <v>1464.7914401539999</v>
      </c>
      <c r="S31" s="91">
        <v>4.2142683016489866E-4</v>
      </c>
      <c r="T31" s="91">
        <f t="shared" si="0"/>
        <v>1.3878077339102905E-2</v>
      </c>
      <c r="U31" s="91">
        <f>R31/'סכום נכסי הקרן'!$C$42</f>
        <v>7.4365052803203964E-4</v>
      </c>
    </row>
    <row r="32" spans="2:21">
      <c r="B32" s="86" t="s">
        <v>284</v>
      </c>
      <c r="C32" s="110">
        <v>6000285</v>
      </c>
      <c r="D32" s="88" t="s">
        <v>118</v>
      </c>
      <c r="E32" s="88" t="s">
        <v>246</v>
      </c>
      <c r="F32" s="87" t="s">
        <v>280</v>
      </c>
      <c r="G32" s="88" t="s">
        <v>281</v>
      </c>
      <c r="H32" s="87" t="s">
        <v>282</v>
      </c>
      <c r="I32" s="87" t="s">
        <v>129</v>
      </c>
      <c r="J32" s="97"/>
      <c r="K32" s="90">
        <v>7.0900000000014449</v>
      </c>
      <c r="L32" s="88" t="s">
        <v>131</v>
      </c>
      <c r="M32" s="89">
        <v>2.3900000000000001E-2</v>
      </c>
      <c r="N32" s="89">
        <v>2.4200000000001574E-2</v>
      </c>
      <c r="O32" s="90">
        <v>1631216.886187</v>
      </c>
      <c r="P32" s="98">
        <v>108.57</v>
      </c>
      <c r="Q32" s="90"/>
      <c r="R32" s="90">
        <v>1771.0120803160005</v>
      </c>
      <c r="S32" s="91">
        <v>4.1942782485701239E-4</v>
      </c>
      <c r="T32" s="91">
        <f t="shared" si="0"/>
        <v>1.6779346154922208E-2</v>
      </c>
      <c r="U32" s="91">
        <f>R32/'סכום נכסי הקרן'!$C$42</f>
        <v>8.9911371173745478E-4</v>
      </c>
    </row>
    <row r="33" spans="2:21">
      <c r="B33" s="86" t="s">
        <v>285</v>
      </c>
      <c r="C33" s="110">
        <v>6000384</v>
      </c>
      <c r="D33" s="88" t="s">
        <v>118</v>
      </c>
      <c r="E33" s="88" t="s">
        <v>246</v>
      </c>
      <c r="F33" s="87" t="s">
        <v>280</v>
      </c>
      <c r="G33" s="88" t="s">
        <v>281</v>
      </c>
      <c r="H33" s="87" t="s">
        <v>282</v>
      </c>
      <c r="I33" s="87" t="s">
        <v>129</v>
      </c>
      <c r="J33" s="97"/>
      <c r="K33" s="90">
        <v>4.2099999999946673</v>
      </c>
      <c r="L33" s="88" t="s">
        <v>131</v>
      </c>
      <c r="M33" s="89">
        <v>0.01</v>
      </c>
      <c r="N33" s="89">
        <v>1.9099999999971723E-2</v>
      </c>
      <c r="O33" s="90">
        <v>268410.05439200002</v>
      </c>
      <c r="P33" s="98">
        <v>104.1</v>
      </c>
      <c r="Q33" s="90"/>
      <c r="R33" s="90">
        <v>279.41485716900002</v>
      </c>
      <c r="S33" s="91">
        <v>2.2335100025046997E-4</v>
      </c>
      <c r="T33" s="91">
        <f t="shared" si="0"/>
        <v>2.6472990564978247E-3</v>
      </c>
      <c r="U33" s="91">
        <f>R33/'סכום נכסי הקרן'!$C$42</f>
        <v>1.4185432845776203E-4</v>
      </c>
    </row>
    <row r="34" spans="2:21">
      <c r="B34" s="86" t="s">
        <v>286</v>
      </c>
      <c r="C34" s="110">
        <v>6000392</v>
      </c>
      <c r="D34" s="88" t="s">
        <v>118</v>
      </c>
      <c r="E34" s="88" t="s">
        <v>246</v>
      </c>
      <c r="F34" s="87" t="s">
        <v>280</v>
      </c>
      <c r="G34" s="88" t="s">
        <v>281</v>
      </c>
      <c r="H34" s="87" t="s">
        <v>282</v>
      </c>
      <c r="I34" s="87" t="s">
        <v>129</v>
      </c>
      <c r="J34" s="97"/>
      <c r="K34" s="90">
        <v>11.990000000005365</v>
      </c>
      <c r="L34" s="88" t="s">
        <v>131</v>
      </c>
      <c r="M34" s="89">
        <v>1.2500000000000001E-2</v>
      </c>
      <c r="N34" s="89">
        <v>2.5700000000011766E-2</v>
      </c>
      <c r="O34" s="90">
        <v>750947.4492129999</v>
      </c>
      <c r="P34" s="98">
        <v>92.85</v>
      </c>
      <c r="Q34" s="90"/>
      <c r="R34" s="90">
        <v>697.25467897399994</v>
      </c>
      <c r="S34" s="91">
        <v>1.7496979735704885E-4</v>
      </c>
      <c r="T34" s="91">
        <f t="shared" si="0"/>
        <v>6.6060970146270114E-3</v>
      </c>
      <c r="U34" s="91">
        <f>R34/'סכום נכסי הקרן'!$C$42</f>
        <v>3.5398473528580404E-4</v>
      </c>
    </row>
    <row r="35" spans="2:21">
      <c r="B35" s="86" t="s">
        <v>287</v>
      </c>
      <c r="C35" s="110">
        <v>1147503</v>
      </c>
      <c r="D35" s="88" t="s">
        <v>118</v>
      </c>
      <c r="E35" s="88" t="s">
        <v>246</v>
      </c>
      <c r="F35" s="87" t="s">
        <v>288</v>
      </c>
      <c r="G35" s="88" t="s">
        <v>127</v>
      </c>
      <c r="H35" s="87" t="s">
        <v>282</v>
      </c>
      <c r="I35" s="87" t="s">
        <v>129</v>
      </c>
      <c r="J35" s="97"/>
      <c r="K35" s="90">
        <v>6.6199999999828396</v>
      </c>
      <c r="L35" s="88" t="s">
        <v>131</v>
      </c>
      <c r="M35" s="89">
        <v>2.6499999999999999E-2</v>
      </c>
      <c r="N35" s="89">
        <v>2.3099999999966842E-2</v>
      </c>
      <c r="O35" s="90">
        <v>168311.89658900001</v>
      </c>
      <c r="P35" s="98">
        <v>112.87</v>
      </c>
      <c r="Q35" s="90"/>
      <c r="R35" s="90">
        <v>189.97364097299999</v>
      </c>
      <c r="S35" s="91">
        <v>1.1159902202020819E-4</v>
      </c>
      <c r="T35" s="91">
        <f t="shared" si="0"/>
        <v>1.799893697861232E-3</v>
      </c>
      <c r="U35" s="91">
        <f>R35/'סכום נכסי הקרן'!$C$42</f>
        <v>9.6446493711683492E-5</v>
      </c>
    </row>
    <row r="36" spans="2:21">
      <c r="B36" s="86" t="s">
        <v>289</v>
      </c>
      <c r="C36" s="110">
        <v>1134436</v>
      </c>
      <c r="D36" s="88" t="s">
        <v>118</v>
      </c>
      <c r="E36" s="88" t="s">
        <v>246</v>
      </c>
      <c r="F36" s="87" t="s">
        <v>290</v>
      </c>
      <c r="G36" s="88" t="s">
        <v>271</v>
      </c>
      <c r="H36" s="87" t="s">
        <v>291</v>
      </c>
      <c r="I36" s="87" t="s">
        <v>250</v>
      </c>
      <c r="J36" s="97"/>
      <c r="K36" s="90">
        <v>1.5000000000000002</v>
      </c>
      <c r="L36" s="88" t="s">
        <v>131</v>
      </c>
      <c r="M36" s="89">
        <v>6.5000000000000006E-3</v>
      </c>
      <c r="N36" s="89">
        <v>1.7399999999996779E-2</v>
      </c>
      <c r="O36" s="90">
        <v>76424.654511000001</v>
      </c>
      <c r="P36" s="98">
        <v>107.22</v>
      </c>
      <c r="Q36" s="90">
        <v>42.043554776999997</v>
      </c>
      <c r="R36" s="90">
        <v>123.98606934599999</v>
      </c>
      <c r="S36" s="91">
        <v>3.7968405347247496E-4</v>
      </c>
      <c r="T36" s="91">
        <f t="shared" si="0"/>
        <v>1.1746984670897998E-3</v>
      </c>
      <c r="U36" s="91">
        <f>R36/'סכום נכסי הקרן'!$C$42</f>
        <v>6.2945688655906092E-5</v>
      </c>
    </row>
    <row r="37" spans="2:21">
      <c r="B37" s="86" t="s">
        <v>292</v>
      </c>
      <c r="C37" s="110">
        <v>1138650</v>
      </c>
      <c r="D37" s="88" t="s">
        <v>118</v>
      </c>
      <c r="E37" s="88" t="s">
        <v>246</v>
      </c>
      <c r="F37" s="87" t="s">
        <v>290</v>
      </c>
      <c r="G37" s="88" t="s">
        <v>271</v>
      </c>
      <c r="H37" s="87" t="s">
        <v>282</v>
      </c>
      <c r="I37" s="87" t="s">
        <v>129</v>
      </c>
      <c r="J37" s="97"/>
      <c r="K37" s="90">
        <v>3.5799999999997238</v>
      </c>
      <c r="L37" s="88" t="s">
        <v>131</v>
      </c>
      <c r="M37" s="89">
        <v>1.34E-2</v>
      </c>
      <c r="N37" s="89">
        <v>2.7699999999998785E-2</v>
      </c>
      <c r="O37" s="90">
        <v>2264537.9636090002</v>
      </c>
      <c r="P37" s="98">
        <v>105.29</v>
      </c>
      <c r="Q37" s="90"/>
      <c r="R37" s="90">
        <v>2384.3319661769997</v>
      </c>
      <c r="S37" s="91">
        <v>6.8346269060409488E-4</v>
      </c>
      <c r="T37" s="91">
        <f t="shared" si="0"/>
        <v>2.2590208081241112E-2</v>
      </c>
      <c r="U37" s="91">
        <f>R37/'סכום נכסי הקרן'!$C$42</f>
        <v>1.2104861327321673E-3</v>
      </c>
    </row>
    <row r="38" spans="2:21">
      <c r="B38" s="86" t="s">
        <v>293</v>
      </c>
      <c r="C38" s="110">
        <v>1156603</v>
      </c>
      <c r="D38" s="88" t="s">
        <v>118</v>
      </c>
      <c r="E38" s="88" t="s">
        <v>246</v>
      </c>
      <c r="F38" s="87" t="s">
        <v>290</v>
      </c>
      <c r="G38" s="88" t="s">
        <v>271</v>
      </c>
      <c r="H38" s="87" t="s">
        <v>282</v>
      </c>
      <c r="I38" s="87" t="s">
        <v>129</v>
      </c>
      <c r="J38" s="97"/>
      <c r="K38" s="90">
        <v>3.5000000000003664</v>
      </c>
      <c r="L38" s="88" t="s">
        <v>131</v>
      </c>
      <c r="M38" s="89">
        <v>1.77E-2</v>
      </c>
      <c r="N38" s="89">
        <v>2.7700000000006674E-2</v>
      </c>
      <c r="O38" s="90">
        <v>1289167.6939160002</v>
      </c>
      <c r="P38" s="98">
        <v>105.78</v>
      </c>
      <c r="Q38" s="90"/>
      <c r="R38" s="90">
        <v>1363.6815790169999</v>
      </c>
      <c r="S38" s="91">
        <v>4.2970298808670112E-4</v>
      </c>
      <c r="T38" s="91">
        <f t="shared" si="0"/>
        <v>1.2920118114233516E-2</v>
      </c>
      <c r="U38" s="91">
        <f>R38/'סכום נכסי הקרן'!$C$42</f>
        <v>6.9231871412147282E-4</v>
      </c>
    </row>
    <row r="39" spans="2:21">
      <c r="B39" s="86" t="s">
        <v>294</v>
      </c>
      <c r="C39" s="110">
        <v>1156611</v>
      </c>
      <c r="D39" s="88" t="s">
        <v>118</v>
      </c>
      <c r="E39" s="88" t="s">
        <v>246</v>
      </c>
      <c r="F39" s="87" t="s">
        <v>290</v>
      </c>
      <c r="G39" s="88" t="s">
        <v>271</v>
      </c>
      <c r="H39" s="87" t="s">
        <v>282</v>
      </c>
      <c r="I39" s="87" t="s">
        <v>129</v>
      </c>
      <c r="J39" s="97"/>
      <c r="K39" s="90">
        <v>6.7600000000002893</v>
      </c>
      <c r="L39" s="88" t="s">
        <v>131</v>
      </c>
      <c r="M39" s="89">
        <v>2.4799999999999999E-2</v>
      </c>
      <c r="N39" s="89">
        <v>2.8900000000003211E-2</v>
      </c>
      <c r="O39" s="90">
        <v>2072090.6317410001</v>
      </c>
      <c r="P39" s="98">
        <v>106.81</v>
      </c>
      <c r="Q39" s="90"/>
      <c r="R39" s="90">
        <v>2213.2000381609996</v>
      </c>
      <c r="S39" s="91">
        <v>6.2895641866905045E-4</v>
      </c>
      <c r="T39" s="91">
        <f t="shared" si="0"/>
        <v>2.0968829045911585E-2</v>
      </c>
      <c r="U39" s="91">
        <f>R39/'סכום נכסי הקרן'!$C$42</f>
        <v>1.1236052668671538E-3</v>
      </c>
    </row>
    <row r="40" spans="2:21">
      <c r="B40" s="86" t="s">
        <v>295</v>
      </c>
      <c r="C40" s="110">
        <v>1178672</v>
      </c>
      <c r="D40" s="88" t="s">
        <v>118</v>
      </c>
      <c r="E40" s="88" t="s">
        <v>246</v>
      </c>
      <c r="F40" s="87" t="s">
        <v>290</v>
      </c>
      <c r="G40" s="88" t="s">
        <v>271</v>
      </c>
      <c r="H40" s="87" t="s">
        <v>291</v>
      </c>
      <c r="I40" s="87" t="s">
        <v>250</v>
      </c>
      <c r="J40" s="97"/>
      <c r="K40" s="90">
        <v>8.1699999999983657</v>
      </c>
      <c r="L40" s="88" t="s">
        <v>131</v>
      </c>
      <c r="M40" s="89">
        <v>9.0000000000000011E-3</v>
      </c>
      <c r="N40" s="89">
        <v>2.9699999999987896E-2</v>
      </c>
      <c r="O40" s="90">
        <v>1034805.861356</v>
      </c>
      <c r="P40" s="98">
        <v>91</v>
      </c>
      <c r="Q40" s="90"/>
      <c r="R40" s="90">
        <v>941.67334026200001</v>
      </c>
      <c r="S40" s="91">
        <v>5.4360581833330179E-4</v>
      </c>
      <c r="T40" s="91">
        <f t="shared" si="0"/>
        <v>8.9218267434396266E-3</v>
      </c>
      <c r="U40" s="91">
        <f>R40/'סכום נכסי הקרן'!$C$42</f>
        <v>4.7807207055081352E-4</v>
      </c>
    </row>
    <row r="41" spans="2:21">
      <c r="B41" s="86" t="s">
        <v>296</v>
      </c>
      <c r="C41" s="110">
        <v>1178680</v>
      </c>
      <c r="D41" s="88" t="s">
        <v>118</v>
      </c>
      <c r="E41" s="88" t="s">
        <v>246</v>
      </c>
      <c r="F41" s="87" t="s">
        <v>290</v>
      </c>
      <c r="G41" s="88" t="s">
        <v>271</v>
      </c>
      <c r="H41" s="87" t="s">
        <v>291</v>
      </c>
      <c r="I41" s="87" t="s">
        <v>250</v>
      </c>
      <c r="J41" s="97"/>
      <c r="K41" s="90">
        <v>11.590000000001771</v>
      </c>
      <c r="L41" s="88" t="s">
        <v>131</v>
      </c>
      <c r="M41" s="89">
        <v>1.6899999999999998E-2</v>
      </c>
      <c r="N41" s="89">
        <v>3.180000000000803E-2</v>
      </c>
      <c r="O41" s="90">
        <v>1204788.7150059999</v>
      </c>
      <c r="P41" s="98">
        <v>91.02</v>
      </c>
      <c r="Q41" s="90"/>
      <c r="R41" s="90">
        <v>1096.5986314339998</v>
      </c>
      <c r="S41" s="91">
        <v>4.4989888196616016E-4</v>
      </c>
      <c r="T41" s="91">
        <f t="shared" si="0"/>
        <v>1.0389656984475172E-2</v>
      </c>
      <c r="U41" s="91">
        <f>R41/'סכום נכסי הקרן'!$C$42</f>
        <v>5.5672509338214749E-4</v>
      </c>
    </row>
    <row r="42" spans="2:21">
      <c r="B42" s="86" t="s">
        <v>297</v>
      </c>
      <c r="C42" s="110">
        <v>1940543</v>
      </c>
      <c r="D42" s="88" t="s">
        <v>118</v>
      </c>
      <c r="E42" s="88" t="s">
        <v>246</v>
      </c>
      <c r="F42" s="87" t="s">
        <v>276</v>
      </c>
      <c r="G42" s="88" t="s">
        <v>254</v>
      </c>
      <c r="H42" s="87" t="s">
        <v>282</v>
      </c>
      <c r="I42" s="87" t="s">
        <v>129</v>
      </c>
      <c r="J42" s="97"/>
      <c r="K42" s="90">
        <v>0.15999999999836995</v>
      </c>
      <c r="L42" s="88" t="s">
        <v>131</v>
      </c>
      <c r="M42" s="89">
        <v>4.2000000000000003E-2</v>
      </c>
      <c r="N42" s="89">
        <v>1.0799999999991849E-2</v>
      </c>
      <c r="O42" s="90">
        <v>42451.885024000003</v>
      </c>
      <c r="P42" s="98">
        <v>115.61</v>
      </c>
      <c r="Q42" s="90"/>
      <c r="R42" s="90">
        <v>49.078624113000004</v>
      </c>
      <c r="S42" s="91">
        <v>1.2764464356619101E-4</v>
      </c>
      <c r="T42" s="91">
        <f t="shared" si="0"/>
        <v>4.6499243678360517E-4</v>
      </c>
      <c r="U42" s="91">
        <f>R42/'סכום נכסי הקרן'!$C$42</f>
        <v>2.4916410443306058E-5</v>
      </c>
    </row>
    <row r="43" spans="2:21">
      <c r="B43" s="86" t="s">
        <v>298</v>
      </c>
      <c r="C43" s="110">
        <v>1133149</v>
      </c>
      <c r="D43" s="88" t="s">
        <v>118</v>
      </c>
      <c r="E43" s="88" t="s">
        <v>246</v>
      </c>
      <c r="F43" s="87" t="s">
        <v>299</v>
      </c>
      <c r="G43" s="88" t="s">
        <v>271</v>
      </c>
      <c r="H43" s="87" t="s">
        <v>300</v>
      </c>
      <c r="I43" s="87" t="s">
        <v>129</v>
      </c>
      <c r="J43" s="97"/>
      <c r="K43" s="90">
        <v>2.4100000000012645</v>
      </c>
      <c r="L43" s="88" t="s">
        <v>131</v>
      </c>
      <c r="M43" s="89">
        <v>3.2000000000000001E-2</v>
      </c>
      <c r="N43" s="89">
        <v>2.6200000000018004E-2</v>
      </c>
      <c r="O43" s="90">
        <v>974321.29129700002</v>
      </c>
      <c r="P43" s="98">
        <v>112.84</v>
      </c>
      <c r="Q43" s="90"/>
      <c r="R43" s="90">
        <v>1099.424215321</v>
      </c>
      <c r="S43" s="91">
        <v>5.5562567472685525E-4</v>
      </c>
      <c r="T43" s="91">
        <f t="shared" ref="T43:T74" si="1">IFERROR(R43/$R$11,0)</f>
        <v>1.0416427807021615E-2</v>
      </c>
      <c r="U43" s="91">
        <f>R43/'סכום נכסי הקרן'!$C$42</f>
        <v>5.5815959585940502E-4</v>
      </c>
    </row>
    <row r="44" spans="2:21">
      <c r="B44" s="86" t="s">
        <v>301</v>
      </c>
      <c r="C44" s="110">
        <v>1158609</v>
      </c>
      <c r="D44" s="88" t="s">
        <v>118</v>
      </c>
      <c r="E44" s="88" t="s">
        <v>246</v>
      </c>
      <c r="F44" s="87" t="s">
        <v>299</v>
      </c>
      <c r="G44" s="88" t="s">
        <v>271</v>
      </c>
      <c r="H44" s="87" t="s">
        <v>300</v>
      </c>
      <c r="I44" s="87" t="s">
        <v>129</v>
      </c>
      <c r="J44" s="97"/>
      <c r="K44" s="90">
        <v>4.7500000000016209</v>
      </c>
      <c r="L44" s="88" t="s">
        <v>131</v>
      </c>
      <c r="M44" s="89">
        <v>1.1399999999999999E-2</v>
      </c>
      <c r="N44" s="89">
        <v>2.8200000000009079E-2</v>
      </c>
      <c r="O44" s="90">
        <v>772424.76415900001</v>
      </c>
      <c r="P44" s="98">
        <v>99.8</v>
      </c>
      <c r="Q44" s="90"/>
      <c r="R44" s="90">
        <v>770.87990596500003</v>
      </c>
      <c r="S44" s="91">
        <v>3.2688545121103285E-4</v>
      </c>
      <c r="T44" s="91">
        <f t="shared" si="1"/>
        <v>7.3036547462469355E-3</v>
      </c>
      <c r="U44" s="91">
        <f>R44/'סכום נכסי הקרן'!$C$42</f>
        <v>3.9136305238095291E-4</v>
      </c>
    </row>
    <row r="45" spans="2:21">
      <c r="B45" s="86" t="s">
        <v>302</v>
      </c>
      <c r="C45" s="110">
        <v>1172782</v>
      </c>
      <c r="D45" s="88" t="s">
        <v>118</v>
      </c>
      <c r="E45" s="88" t="s">
        <v>246</v>
      </c>
      <c r="F45" s="87" t="s">
        <v>299</v>
      </c>
      <c r="G45" s="88" t="s">
        <v>271</v>
      </c>
      <c r="H45" s="87" t="s">
        <v>300</v>
      </c>
      <c r="I45" s="87" t="s">
        <v>129</v>
      </c>
      <c r="J45" s="97"/>
      <c r="K45" s="90">
        <v>7.0000000000020428</v>
      </c>
      <c r="L45" s="88" t="s">
        <v>131</v>
      </c>
      <c r="M45" s="89">
        <v>9.1999999999999998E-3</v>
      </c>
      <c r="N45" s="89">
        <v>3.1200000000008582E-2</v>
      </c>
      <c r="O45" s="90">
        <v>1040744.244742</v>
      </c>
      <c r="P45" s="98">
        <v>94.02</v>
      </c>
      <c r="Q45" s="90"/>
      <c r="R45" s="90">
        <v>978.50775056800012</v>
      </c>
      <c r="S45" s="91">
        <v>5.1997901823321567E-4</v>
      </c>
      <c r="T45" s="91">
        <f t="shared" si="1"/>
        <v>9.2708121218039174E-3</v>
      </c>
      <c r="U45" s="91">
        <f>R45/'סכום נכסי הקרן'!$C$42</f>
        <v>4.9677229498066547E-4</v>
      </c>
    </row>
    <row r="46" spans="2:21">
      <c r="B46" s="86" t="s">
        <v>303</v>
      </c>
      <c r="C46" s="110">
        <v>1133487</v>
      </c>
      <c r="D46" s="88" t="s">
        <v>118</v>
      </c>
      <c r="E46" s="88" t="s">
        <v>246</v>
      </c>
      <c r="F46" s="87" t="s">
        <v>304</v>
      </c>
      <c r="G46" s="88" t="s">
        <v>271</v>
      </c>
      <c r="H46" s="87" t="s">
        <v>305</v>
      </c>
      <c r="I46" s="87" t="s">
        <v>250</v>
      </c>
      <c r="J46" s="97"/>
      <c r="K46" s="90">
        <v>3.1199999999999415</v>
      </c>
      <c r="L46" s="88" t="s">
        <v>131</v>
      </c>
      <c r="M46" s="89">
        <v>2.3399999999999997E-2</v>
      </c>
      <c r="N46" s="89">
        <v>2.75E-2</v>
      </c>
      <c r="O46" s="90">
        <v>631334.36900099996</v>
      </c>
      <c r="P46" s="98">
        <v>107.6</v>
      </c>
      <c r="Q46" s="90"/>
      <c r="R46" s="90">
        <v>679.31580149199988</v>
      </c>
      <c r="S46" s="91">
        <v>2.438524132399141E-4</v>
      </c>
      <c r="T46" s="91">
        <f t="shared" si="1"/>
        <v>6.4361362118483482E-3</v>
      </c>
      <c r="U46" s="91">
        <f>R46/'סכום נכסי הקרן'!$C$42</f>
        <v>3.4487746216411725E-4</v>
      </c>
    </row>
    <row r="47" spans="2:21">
      <c r="B47" s="86" t="s">
        <v>306</v>
      </c>
      <c r="C47" s="110">
        <v>1160944</v>
      </c>
      <c r="D47" s="88" t="s">
        <v>118</v>
      </c>
      <c r="E47" s="88" t="s">
        <v>246</v>
      </c>
      <c r="F47" s="87" t="s">
        <v>304</v>
      </c>
      <c r="G47" s="88" t="s">
        <v>271</v>
      </c>
      <c r="H47" s="87" t="s">
        <v>305</v>
      </c>
      <c r="I47" s="87" t="s">
        <v>250</v>
      </c>
      <c r="J47" s="97"/>
      <c r="K47" s="90">
        <v>5.9400000000011062</v>
      </c>
      <c r="L47" s="88" t="s">
        <v>131</v>
      </c>
      <c r="M47" s="89">
        <v>6.5000000000000006E-3</v>
      </c>
      <c r="N47" s="89">
        <v>2.9000000000011059E-2</v>
      </c>
      <c r="O47" s="90">
        <v>1431885.7413529998</v>
      </c>
      <c r="P47" s="98">
        <v>94.73</v>
      </c>
      <c r="Q47" s="90"/>
      <c r="R47" s="90">
        <v>1356.4253864249999</v>
      </c>
      <c r="S47" s="91">
        <v>6.2554908795242701E-4</v>
      </c>
      <c r="T47" s="91">
        <f t="shared" si="1"/>
        <v>1.2851369759199018E-2</v>
      </c>
      <c r="U47" s="91">
        <f>R47/'סכום נכסי הקרן'!$C$42</f>
        <v>6.8863486445890543E-4</v>
      </c>
    </row>
    <row r="48" spans="2:21">
      <c r="B48" s="86" t="s">
        <v>307</v>
      </c>
      <c r="C48" s="110">
        <v>1138924</v>
      </c>
      <c r="D48" s="88" t="s">
        <v>118</v>
      </c>
      <c r="E48" s="88" t="s">
        <v>246</v>
      </c>
      <c r="F48" s="87" t="s">
        <v>308</v>
      </c>
      <c r="G48" s="88" t="s">
        <v>271</v>
      </c>
      <c r="H48" s="87" t="s">
        <v>300</v>
      </c>
      <c r="I48" s="87" t="s">
        <v>129</v>
      </c>
      <c r="J48" s="97"/>
      <c r="K48" s="90">
        <v>2.5400000000013452</v>
      </c>
      <c r="L48" s="88" t="s">
        <v>131</v>
      </c>
      <c r="M48" s="89">
        <v>1.34E-2</v>
      </c>
      <c r="N48" s="89">
        <v>2.6799999999995862E-2</v>
      </c>
      <c r="O48" s="90">
        <v>180473.87421800001</v>
      </c>
      <c r="P48" s="98">
        <v>107.12</v>
      </c>
      <c r="Q48" s="90"/>
      <c r="R48" s="90">
        <v>193.323607181</v>
      </c>
      <c r="S48" s="91">
        <v>3.1430656515144212E-4</v>
      </c>
      <c r="T48" s="91">
        <f t="shared" si="1"/>
        <v>1.8316327487892723E-3</v>
      </c>
      <c r="U48" s="91">
        <f>R48/'סכום נכסי הקרן'!$C$42</f>
        <v>9.8147216470690596E-5</v>
      </c>
    </row>
    <row r="49" spans="2:21">
      <c r="B49" s="86" t="s">
        <v>309</v>
      </c>
      <c r="C49" s="110">
        <v>1151117</v>
      </c>
      <c r="D49" s="88" t="s">
        <v>118</v>
      </c>
      <c r="E49" s="88" t="s">
        <v>246</v>
      </c>
      <c r="F49" s="87" t="s">
        <v>308</v>
      </c>
      <c r="G49" s="88" t="s">
        <v>271</v>
      </c>
      <c r="H49" s="87" t="s">
        <v>305</v>
      </c>
      <c r="I49" s="87" t="s">
        <v>250</v>
      </c>
      <c r="J49" s="97"/>
      <c r="K49" s="90">
        <v>4.0500000000046139</v>
      </c>
      <c r="L49" s="88" t="s">
        <v>131</v>
      </c>
      <c r="M49" s="89">
        <v>1.8200000000000001E-2</v>
      </c>
      <c r="N49" s="89">
        <v>2.7500000000020973E-2</v>
      </c>
      <c r="O49" s="90">
        <v>450683.93673699995</v>
      </c>
      <c r="P49" s="98">
        <v>105.81</v>
      </c>
      <c r="Q49" s="90"/>
      <c r="R49" s="90">
        <v>476.86864885599999</v>
      </c>
      <c r="S49" s="91">
        <v>1.1910252027933403E-3</v>
      </c>
      <c r="T49" s="91">
        <f t="shared" si="1"/>
        <v>4.5180629869882999E-3</v>
      </c>
      <c r="U49" s="91">
        <f>R49/'סכום נכסי הקרן'!$C$42</f>
        <v>2.4209837168792203E-4</v>
      </c>
    </row>
    <row r="50" spans="2:21">
      <c r="B50" s="86" t="s">
        <v>310</v>
      </c>
      <c r="C50" s="110">
        <v>1159516</v>
      </c>
      <c r="D50" s="88" t="s">
        <v>118</v>
      </c>
      <c r="E50" s="88" t="s">
        <v>246</v>
      </c>
      <c r="F50" s="87" t="s">
        <v>308</v>
      </c>
      <c r="G50" s="88" t="s">
        <v>271</v>
      </c>
      <c r="H50" s="87" t="s">
        <v>305</v>
      </c>
      <c r="I50" s="87" t="s">
        <v>250</v>
      </c>
      <c r="J50" s="97"/>
      <c r="K50" s="90">
        <v>5.13</v>
      </c>
      <c r="L50" s="88" t="s">
        <v>131</v>
      </c>
      <c r="M50" s="89">
        <v>7.8000000000000005E-3</v>
      </c>
      <c r="N50" s="89">
        <v>2.6905391658189219E-2</v>
      </c>
      <c r="O50" s="90">
        <v>4.9690000000000003E-3</v>
      </c>
      <c r="P50" s="98">
        <v>98.09</v>
      </c>
      <c r="Q50" s="90"/>
      <c r="R50" s="90">
        <v>4.9149999999999995E-6</v>
      </c>
      <c r="S50" s="91">
        <v>1.2624491869918701E-11</v>
      </c>
      <c r="T50" s="91">
        <f t="shared" si="1"/>
        <v>4.6566868328039573E-11</v>
      </c>
      <c r="U50" s="91">
        <f>R50/'סכום נכסי הקרן'!$C$42</f>
        <v>2.4952646807474543E-12</v>
      </c>
    </row>
    <row r="51" spans="2:21">
      <c r="B51" s="86" t="s">
        <v>311</v>
      </c>
      <c r="C51" s="110">
        <v>1161512</v>
      </c>
      <c r="D51" s="88" t="s">
        <v>118</v>
      </c>
      <c r="E51" s="88" t="s">
        <v>246</v>
      </c>
      <c r="F51" s="87" t="s">
        <v>308</v>
      </c>
      <c r="G51" s="88" t="s">
        <v>271</v>
      </c>
      <c r="H51" s="87" t="s">
        <v>305</v>
      </c>
      <c r="I51" s="87" t="s">
        <v>250</v>
      </c>
      <c r="J51" s="97"/>
      <c r="K51" s="90">
        <v>2.5200000000033684</v>
      </c>
      <c r="L51" s="88" t="s">
        <v>131</v>
      </c>
      <c r="M51" s="89">
        <v>2E-3</v>
      </c>
      <c r="N51" s="89">
        <v>2.360000000003586E-2</v>
      </c>
      <c r="O51" s="90">
        <v>359829.45911699993</v>
      </c>
      <c r="P51" s="98">
        <v>102.3</v>
      </c>
      <c r="Q51" s="90"/>
      <c r="R51" s="90">
        <v>368.10554066299994</v>
      </c>
      <c r="S51" s="91">
        <v>1.0903923003545452E-3</v>
      </c>
      <c r="T51" s="91">
        <f t="shared" si="1"/>
        <v>3.4875935387336187E-3</v>
      </c>
      <c r="U51" s="91">
        <f>R51/'סכום נכסי הקרן'!$C$42</f>
        <v>1.8688113009233566E-4</v>
      </c>
    </row>
    <row r="52" spans="2:21">
      <c r="B52" s="86" t="s">
        <v>312</v>
      </c>
      <c r="C52" s="110">
        <v>7590128</v>
      </c>
      <c r="D52" s="88" t="s">
        <v>118</v>
      </c>
      <c r="E52" s="88" t="s">
        <v>246</v>
      </c>
      <c r="F52" s="87" t="s">
        <v>313</v>
      </c>
      <c r="G52" s="88" t="s">
        <v>271</v>
      </c>
      <c r="H52" s="87" t="s">
        <v>300</v>
      </c>
      <c r="I52" s="87" t="s">
        <v>129</v>
      </c>
      <c r="J52" s="97"/>
      <c r="K52" s="90">
        <v>1.9299999999982702</v>
      </c>
      <c r="L52" s="88" t="s">
        <v>131</v>
      </c>
      <c r="M52" s="89">
        <v>4.7500000000000001E-2</v>
      </c>
      <c r="N52" s="89">
        <v>2.5399999999972129E-2</v>
      </c>
      <c r="O52" s="90">
        <v>301819.92308400001</v>
      </c>
      <c r="P52" s="98">
        <v>137.91</v>
      </c>
      <c r="Q52" s="90"/>
      <c r="R52" s="90">
        <v>416.23985490400003</v>
      </c>
      <c r="S52" s="91">
        <v>3.0030588949987367E-4</v>
      </c>
      <c r="T52" s="91">
        <f t="shared" si="1"/>
        <v>3.9436391691143168E-3</v>
      </c>
      <c r="U52" s="91">
        <f>R52/'סכום נכסי הקרן'!$C$42</f>
        <v>2.1131812994128107E-4</v>
      </c>
    </row>
    <row r="53" spans="2:21">
      <c r="B53" s="86" t="s">
        <v>314</v>
      </c>
      <c r="C53" s="110">
        <v>7590219</v>
      </c>
      <c r="D53" s="88" t="s">
        <v>118</v>
      </c>
      <c r="E53" s="88" t="s">
        <v>246</v>
      </c>
      <c r="F53" s="87" t="s">
        <v>313</v>
      </c>
      <c r="G53" s="88" t="s">
        <v>271</v>
      </c>
      <c r="H53" s="87" t="s">
        <v>300</v>
      </c>
      <c r="I53" s="87" t="s">
        <v>129</v>
      </c>
      <c r="J53" s="97"/>
      <c r="K53" s="90">
        <v>4.160000000002948</v>
      </c>
      <c r="L53" s="88" t="s">
        <v>131</v>
      </c>
      <c r="M53" s="89">
        <v>5.0000000000000001E-3</v>
      </c>
      <c r="N53" s="89">
        <v>2.9100000000029484E-2</v>
      </c>
      <c r="O53" s="90">
        <v>441075.42129000003</v>
      </c>
      <c r="P53" s="98">
        <v>98.42</v>
      </c>
      <c r="Q53" s="90"/>
      <c r="R53" s="90">
        <v>434.106412492</v>
      </c>
      <c r="S53" s="91">
        <v>2.1579450058679831E-4</v>
      </c>
      <c r="T53" s="91">
        <f t="shared" si="1"/>
        <v>4.1129147814593283E-3</v>
      </c>
      <c r="U53" s="91">
        <f>R53/'סכום נכסי הקרן'!$C$42</f>
        <v>2.2038868744196809E-4</v>
      </c>
    </row>
    <row r="54" spans="2:21">
      <c r="B54" s="86" t="s">
        <v>315</v>
      </c>
      <c r="C54" s="110">
        <v>7590284</v>
      </c>
      <c r="D54" s="88" t="s">
        <v>118</v>
      </c>
      <c r="E54" s="88" t="s">
        <v>246</v>
      </c>
      <c r="F54" s="87" t="s">
        <v>313</v>
      </c>
      <c r="G54" s="88" t="s">
        <v>271</v>
      </c>
      <c r="H54" s="87" t="s">
        <v>300</v>
      </c>
      <c r="I54" s="87" t="s">
        <v>129</v>
      </c>
      <c r="J54" s="97"/>
      <c r="K54" s="90">
        <v>6.6000000000005841</v>
      </c>
      <c r="L54" s="88" t="s">
        <v>131</v>
      </c>
      <c r="M54" s="89">
        <v>5.8999999999999999E-3</v>
      </c>
      <c r="N54" s="89">
        <v>3.0900000000005246E-2</v>
      </c>
      <c r="O54" s="90">
        <v>1142327.797118</v>
      </c>
      <c r="P54" s="98">
        <v>89.97</v>
      </c>
      <c r="Q54" s="90"/>
      <c r="R54" s="90">
        <v>1027.752345094</v>
      </c>
      <c r="S54" s="91">
        <v>1.0390512937733935E-3</v>
      </c>
      <c r="T54" s="91">
        <f t="shared" si="1"/>
        <v>9.7373770351630098E-3</v>
      </c>
      <c r="U54" s="91">
        <f>R54/'סכום נכסי הקרן'!$C$42</f>
        <v>5.2177296587353566E-4</v>
      </c>
    </row>
    <row r="55" spans="2:21">
      <c r="B55" s="86" t="s">
        <v>316</v>
      </c>
      <c r="C55" s="110">
        <v>6130207</v>
      </c>
      <c r="D55" s="88" t="s">
        <v>118</v>
      </c>
      <c r="E55" s="88" t="s">
        <v>246</v>
      </c>
      <c r="F55" s="87" t="s">
        <v>317</v>
      </c>
      <c r="G55" s="88" t="s">
        <v>271</v>
      </c>
      <c r="H55" s="87" t="s">
        <v>300</v>
      </c>
      <c r="I55" s="87" t="s">
        <v>129</v>
      </c>
      <c r="J55" s="97"/>
      <c r="K55" s="90">
        <v>3.2899999999978005</v>
      </c>
      <c r="L55" s="88" t="s">
        <v>131</v>
      </c>
      <c r="M55" s="89">
        <v>1.5800000000000002E-2</v>
      </c>
      <c r="N55" s="89">
        <v>2.3900000000006694E-2</v>
      </c>
      <c r="O55" s="90">
        <v>484638.66941199993</v>
      </c>
      <c r="P55" s="98">
        <v>107.88</v>
      </c>
      <c r="Q55" s="90"/>
      <c r="R55" s="90">
        <v>522.82821033499999</v>
      </c>
      <c r="S55" s="91">
        <v>9.6747236047007581E-4</v>
      </c>
      <c r="T55" s="91">
        <f t="shared" si="1"/>
        <v>4.9535040547008195E-3</v>
      </c>
      <c r="U55" s="91">
        <f>R55/'סכום נכסי הקרן'!$C$42</f>
        <v>2.6543128531990372E-4</v>
      </c>
    </row>
    <row r="56" spans="2:21">
      <c r="B56" s="86" t="s">
        <v>318</v>
      </c>
      <c r="C56" s="110">
        <v>6130280</v>
      </c>
      <c r="D56" s="88" t="s">
        <v>118</v>
      </c>
      <c r="E56" s="88" t="s">
        <v>246</v>
      </c>
      <c r="F56" s="87" t="s">
        <v>317</v>
      </c>
      <c r="G56" s="88" t="s">
        <v>271</v>
      </c>
      <c r="H56" s="87" t="s">
        <v>300</v>
      </c>
      <c r="I56" s="87" t="s">
        <v>129</v>
      </c>
      <c r="J56" s="97"/>
      <c r="K56" s="90">
        <v>5.9699999999945836</v>
      </c>
      <c r="L56" s="88" t="s">
        <v>131</v>
      </c>
      <c r="M56" s="89">
        <v>8.3999999999999995E-3</v>
      </c>
      <c r="N56" s="89">
        <v>2.6799999999970511E-2</v>
      </c>
      <c r="O56" s="90">
        <v>362178.33604199998</v>
      </c>
      <c r="P56" s="98">
        <v>97.38</v>
      </c>
      <c r="Q56" s="90"/>
      <c r="R56" s="90">
        <v>352.68925950300002</v>
      </c>
      <c r="S56" s="91">
        <v>8.1224116627494954E-4</v>
      </c>
      <c r="T56" s="91">
        <f t="shared" si="1"/>
        <v>3.3415329212594064E-3</v>
      </c>
      <c r="U56" s="91">
        <f>R56/'סכום נכסי הקרן'!$C$42</f>
        <v>1.7905453764329796E-4</v>
      </c>
    </row>
    <row r="57" spans="2:21">
      <c r="B57" s="86" t="s">
        <v>319</v>
      </c>
      <c r="C57" s="110">
        <v>6040380</v>
      </c>
      <c r="D57" s="88" t="s">
        <v>118</v>
      </c>
      <c r="E57" s="88" t="s">
        <v>246</v>
      </c>
      <c r="F57" s="87" t="s">
        <v>259</v>
      </c>
      <c r="G57" s="88" t="s">
        <v>254</v>
      </c>
      <c r="H57" s="87" t="s">
        <v>305</v>
      </c>
      <c r="I57" s="87" t="s">
        <v>250</v>
      </c>
      <c r="J57" s="97"/>
      <c r="K57" s="90">
        <v>0.33000000000022423</v>
      </c>
      <c r="L57" s="88" t="s">
        <v>131</v>
      </c>
      <c r="M57" s="89">
        <v>1.6399999999999998E-2</v>
      </c>
      <c r="N57" s="89">
        <v>4.4099999999997169E-2</v>
      </c>
      <c r="O57" s="90">
        <v>18.940275999999997</v>
      </c>
      <c r="P57" s="98">
        <v>5415000</v>
      </c>
      <c r="Q57" s="90"/>
      <c r="R57" s="90">
        <v>1025.6160162690001</v>
      </c>
      <c r="S57" s="91">
        <v>1.5428703160638643E-3</v>
      </c>
      <c r="T57" s="91">
        <f t="shared" si="1"/>
        <v>9.7171365177471051E-3</v>
      </c>
      <c r="U57" s="91">
        <f>R57/'סכום נכסי הקרן'!$C$42</f>
        <v>5.2068838685756719E-4</v>
      </c>
    </row>
    <row r="58" spans="2:21">
      <c r="B58" s="86" t="s">
        <v>320</v>
      </c>
      <c r="C58" s="110">
        <v>6040398</v>
      </c>
      <c r="D58" s="88" t="s">
        <v>118</v>
      </c>
      <c r="E58" s="88" t="s">
        <v>246</v>
      </c>
      <c r="F58" s="87" t="s">
        <v>259</v>
      </c>
      <c r="G58" s="88" t="s">
        <v>254</v>
      </c>
      <c r="H58" s="87" t="s">
        <v>305</v>
      </c>
      <c r="I58" s="87" t="s">
        <v>250</v>
      </c>
      <c r="J58" s="97"/>
      <c r="K58" s="90">
        <v>4.9400000000068243</v>
      </c>
      <c r="L58" s="88" t="s">
        <v>131</v>
      </c>
      <c r="M58" s="89">
        <v>2.7799999999999998E-2</v>
      </c>
      <c r="N58" s="89">
        <v>4.2200000000069363E-2</v>
      </c>
      <c r="O58" s="90">
        <v>6.9320319999999995</v>
      </c>
      <c r="P58" s="98">
        <v>5116000</v>
      </c>
      <c r="Q58" s="90"/>
      <c r="R58" s="90">
        <v>354.642756507</v>
      </c>
      <c r="S58" s="91">
        <v>1.6575877570540411E-3</v>
      </c>
      <c r="T58" s="91">
        <f t="shared" si="1"/>
        <v>3.3600412097160672E-3</v>
      </c>
      <c r="U58" s="91">
        <f>R58/'סכום נכסי הקרן'!$C$42</f>
        <v>1.8004629595011934E-4</v>
      </c>
    </row>
    <row r="59" spans="2:21">
      <c r="B59" s="86" t="s">
        <v>321</v>
      </c>
      <c r="C59" s="110">
        <v>6040430</v>
      </c>
      <c r="D59" s="88" t="s">
        <v>118</v>
      </c>
      <c r="E59" s="88" t="s">
        <v>246</v>
      </c>
      <c r="F59" s="87" t="s">
        <v>259</v>
      </c>
      <c r="G59" s="88" t="s">
        <v>254</v>
      </c>
      <c r="H59" s="87" t="s">
        <v>305</v>
      </c>
      <c r="I59" s="87" t="s">
        <v>250</v>
      </c>
      <c r="J59" s="97"/>
      <c r="K59" s="90">
        <v>1.8900000000005706</v>
      </c>
      <c r="L59" s="88" t="s">
        <v>131</v>
      </c>
      <c r="M59" s="89">
        <v>2.4199999999999999E-2</v>
      </c>
      <c r="N59" s="89">
        <v>3.7600000000013074E-2</v>
      </c>
      <c r="O59" s="90">
        <v>26.970790000000001</v>
      </c>
      <c r="P59" s="98">
        <v>5327000</v>
      </c>
      <c r="Q59" s="90"/>
      <c r="R59" s="90">
        <v>1436.7339178620002</v>
      </c>
      <c r="S59" s="91">
        <v>9.3573847274745867E-4</v>
      </c>
      <c r="T59" s="91">
        <f t="shared" si="1"/>
        <v>1.361224805198539E-2</v>
      </c>
      <c r="U59" s="91">
        <f>R59/'סכום נכסי הקרן'!$C$42</f>
        <v>7.2940618532511977E-4</v>
      </c>
    </row>
    <row r="60" spans="2:21">
      <c r="B60" s="86" t="s">
        <v>322</v>
      </c>
      <c r="C60" s="110">
        <v>6040471</v>
      </c>
      <c r="D60" s="88" t="s">
        <v>118</v>
      </c>
      <c r="E60" s="88" t="s">
        <v>246</v>
      </c>
      <c r="F60" s="87" t="s">
        <v>259</v>
      </c>
      <c r="G60" s="88" t="s">
        <v>254</v>
      </c>
      <c r="H60" s="87" t="s">
        <v>305</v>
      </c>
      <c r="I60" s="87" t="s">
        <v>250</v>
      </c>
      <c r="J60" s="97"/>
      <c r="K60" s="90">
        <v>1.4800000000004183</v>
      </c>
      <c r="L60" s="88" t="s">
        <v>131</v>
      </c>
      <c r="M60" s="89">
        <v>1.95E-2</v>
      </c>
      <c r="N60" s="89">
        <v>3.5499999999997582E-2</v>
      </c>
      <c r="O60" s="90">
        <v>23.463837000000002</v>
      </c>
      <c r="P60" s="98">
        <v>5296001</v>
      </c>
      <c r="Q60" s="90"/>
      <c r="R60" s="90">
        <v>1242.645036826</v>
      </c>
      <c r="S60" s="91">
        <v>9.4539816269793311E-4</v>
      </c>
      <c r="T60" s="91">
        <f t="shared" si="1"/>
        <v>1.1773364762638501E-2</v>
      </c>
      <c r="U60" s="91">
        <f>R60/'סכום נכסי הקרן'!$C$42</f>
        <v>6.3087045190194052E-4</v>
      </c>
    </row>
    <row r="61" spans="2:21">
      <c r="B61" s="86" t="s">
        <v>323</v>
      </c>
      <c r="C61" s="110">
        <v>6040620</v>
      </c>
      <c r="D61" s="88" t="s">
        <v>118</v>
      </c>
      <c r="E61" s="88" t="s">
        <v>246</v>
      </c>
      <c r="F61" s="87" t="s">
        <v>259</v>
      </c>
      <c r="G61" s="88" t="s">
        <v>254</v>
      </c>
      <c r="H61" s="87" t="s">
        <v>300</v>
      </c>
      <c r="I61" s="87" t="s">
        <v>129</v>
      </c>
      <c r="J61" s="97"/>
      <c r="K61" s="90">
        <v>4.8400000000015462</v>
      </c>
      <c r="L61" s="88" t="s">
        <v>131</v>
      </c>
      <c r="M61" s="89">
        <v>1.4999999999999999E-2</v>
      </c>
      <c r="N61" s="89">
        <v>3.7100000000006281E-2</v>
      </c>
      <c r="O61" s="90">
        <v>21.833172000000001</v>
      </c>
      <c r="P61" s="98">
        <v>4738966</v>
      </c>
      <c r="Q61" s="90"/>
      <c r="R61" s="90">
        <v>1034.6665334849999</v>
      </c>
      <c r="S61" s="91">
        <v>7.7758999928769857E-4</v>
      </c>
      <c r="T61" s="91">
        <f t="shared" si="1"/>
        <v>9.8028850922126445E-3</v>
      </c>
      <c r="U61" s="91">
        <f>R61/'סכום נכסי הקרן'!$C$42</f>
        <v>5.2528318562696311E-4</v>
      </c>
    </row>
    <row r="62" spans="2:21">
      <c r="B62" s="86" t="s">
        <v>324</v>
      </c>
      <c r="C62" s="110">
        <v>2260446</v>
      </c>
      <c r="D62" s="88" t="s">
        <v>118</v>
      </c>
      <c r="E62" s="88" t="s">
        <v>246</v>
      </c>
      <c r="F62" s="87" t="s">
        <v>325</v>
      </c>
      <c r="G62" s="88" t="s">
        <v>271</v>
      </c>
      <c r="H62" s="87" t="s">
        <v>300</v>
      </c>
      <c r="I62" s="87" t="s">
        <v>129</v>
      </c>
      <c r="J62" s="97"/>
      <c r="K62" s="90">
        <v>2.5999999999905374</v>
      </c>
      <c r="L62" s="88" t="s">
        <v>131</v>
      </c>
      <c r="M62" s="89">
        <v>3.7000000000000005E-2</v>
      </c>
      <c r="N62" s="89">
        <v>2.6799999999876985E-2</v>
      </c>
      <c r="O62" s="90">
        <v>37404.574239000001</v>
      </c>
      <c r="P62" s="98">
        <v>113.01</v>
      </c>
      <c r="Q62" s="90"/>
      <c r="R62" s="90">
        <v>42.270910538999999</v>
      </c>
      <c r="S62" s="91">
        <v>8.2915436488761532E-5</v>
      </c>
      <c r="T62" s="91">
        <f t="shared" si="1"/>
        <v>4.0049316890660293E-4</v>
      </c>
      <c r="U62" s="91">
        <f>R62/'סכום נכסי הקרן'!$C$42</f>
        <v>2.1460246203662673E-5</v>
      </c>
    </row>
    <row r="63" spans="2:21">
      <c r="B63" s="86" t="s">
        <v>326</v>
      </c>
      <c r="C63" s="110">
        <v>2260495</v>
      </c>
      <c r="D63" s="88" t="s">
        <v>118</v>
      </c>
      <c r="E63" s="88" t="s">
        <v>246</v>
      </c>
      <c r="F63" s="87" t="s">
        <v>325</v>
      </c>
      <c r="G63" s="88" t="s">
        <v>271</v>
      </c>
      <c r="H63" s="87" t="s">
        <v>300</v>
      </c>
      <c r="I63" s="87" t="s">
        <v>129</v>
      </c>
      <c r="J63" s="97"/>
      <c r="K63" s="90">
        <v>4.5300000000281173</v>
      </c>
      <c r="L63" s="88" t="s">
        <v>131</v>
      </c>
      <c r="M63" s="89">
        <v>2.81E-2</v>
      </c>
      <c r="N63" s="89">
        <v>2.8300000000167396E-2</v>
      </c>
      <c r="O63" s="90">
        <v>55405.826646000001</v>
      </c>
      <c r="P63" s="98">
        <v>111.05</v>
      </c>
      <c r="Q63" s="90"/>
      <c r="R63" s="90">
        <v>61.528172259000002</v>
      </c>
      <c r="S63" s="91">
        <v>5.8357133636842779E-5</v>
      </c>
      <c r="T63" s="91">
        <f t="shared" si="1"/>
        <v>5.8294492289924526E-4</v>
      </c>
      <c r="U63" s="91">
        <f>R63/'סכום נכסי הקרן'!$C$42</f>
        <v>3.1236841324278335E-5</v>
      </c>
    </row>
    <row r="64" spans="2:21">
      <c r="B64" s="86" t="s">
        <v>327</v>
      </c>
      <c r="C64" s="110">
        <v>2260545</v>
      </c>
      <c r="D64" s="88" t="s">
        <v>118</v>
      </c>
      <c r="E64" s="88" t="s">
        <v>246</v>
      </c>
      <c r="F64" s="87" t="s">
        <v>325</v>
      </c>
      <c r="G64" s="88" t="s">
        <v>271</v>
      </c>
      <c r="H64" s="87" t="s">
        <v>305</v>
      </c>
      <c r="I64" s="87" t="s">
        <v>250</v>
      </c>
      <c r="J64" s="97"/>
      <c r="K64" s="90">
        <v>3.0100000000184544</v>
      </c>
      <c r="L64" s="88" t="s">
        <v>131</v>
      </c>
      <c r="M64" s="89">
        <v>2.4E-2</v>
      </c>
      <c r="N64" s="89">
        <v>2.6300000000218097E-2</v>
      </c>
      <c r="O64" s="90">
        <v>82095.421653999991</v>
      </c>
      <c r="P64" s="98">
        <v>108.91</v>
      </c>
      <c r="Q64" s="90"/>
      <c r="R64" s="90">
        <v>89.410121834999998</v>
      </c>
      <c r="S64" s="91">
        <v>1.3315833922366115E-4</v>
      </c>
      <c r="T64" s="91">
        <f t="shared" si="1"/>
        <v>8.4711075700598598E-4</v>
      </c>
      <c r="U64" s="91">
        <f>R64/'סכום נכסי הקרן'!$C$42</f>
        <v>4.5392048650295477E-5</v>
      </c>
    </row>
    <row r="65" spans="2:21">
      <c r="B65" s="86" t="s">
        <v>328</v>
      </c>
      <c r="C65" s="110">
        <v>2260552</v>
      </c>
      <c r="D65" s="88" t="s">
        <v>118</v>
      </c>
      <c r="E65" s="88" t="s">
        <v>246</v>
      </c>
      <c r="F65" s="87" t="s">
        <v>325</v>
      </c>
      <c r="G65" s="88" t="s">
        <v>271</v>
      </c>
      <c r="H65" s="87" t="s">
        <v>300</v>
      </c>
      <c r="I65" s="87" t="s">
        <v>129</v>
      </c>
      <c r="J65" s="97"/>
      <c r="K65" s="90">
        <v>4.1299999999948218</v>
      </c>
      <c r="L65" s="88" t="s">
        <v>131</v>
      </c>
      <c r="M65" s="89">
        <v>2.6000000000000002E-2</v>
      </c>
      <c r="N65" s="89">
        <v>2.8399999999973575E-2</v>
      </c>
      <c r="O65" s="90">
        <v>429598.88217</v>
      </c>
      <c r="P65" s="98">
        <v>109.24</v>
      </c>
      <c r="Q65" s="90"/>
      <c r="R65" s="90">
        <v>469.29382531099998</v>
      </c>
      <c r="S65" s="91">
        <v>8.3456086010112664E-4</v>
      </c>
      <c r="T65" s="91">
        <f t="shared" si="1"/>
        <v>4.4462957823844032E-3</v>
      </c>
      <c r="U65" s="91">
        <f>R65/'סכום נכסי הקרן'!$C$42</f>
        <v>2.3825275832988892E-4</v>
      </c>
    </row>
    <row r="66" spans="2:21">
      <c r="B66" s="86" t="s">
        <v>329</v>
      </c>
      <c r="C66" s="110">
        <v>2260636</v>
      </c>
      <c r="D66" s="88" t="s">
        <v>118</v>
      </c>
      <c r="E66" s="88" t="s">
        <v>246</v>
      </c>
      <c r="F66" s="87" t="s">
        <v>325</v>
      </c>
      <c r="G66" s="88" t="s">
        <v>271</v>
      </c>
      <c r="H66" s="87" t="s">
        <v>300</v>
      </c>
      <c r="I66" s="87" t="s">
        <v>129</v>
      </c>
      <c r="J66" s="97"/>
      <c r="K66" s="90">
        <v>6.9099999999994184</v>
      </c>
      <c r="L66" s="88" t="s">
        <v>131</v>
      </c>
      <c r="M66" s="89">
        <v>3.4999999999999996E-3</v>
      </c>
      <c r="N66" s="89">
        <v>3.0100000000000002E-2</v>
      </c>
      <c r="O66" s="90">
        <v>1940313.141422</v>
      </c>
      <c r="P66" s="98">
        <v>88.59</v>
      </c>
      <c r="Q66" s="90"/>
      <c r="R66" s="90">
        <v>1718.923505</v>
      </c>
      <c r="S66" s="91">
        <v>8.8604559175416478E-4</v>
      </c>
      <c r="T66" s="91">
        <f t="shared" si="1"/>
        <v>1.6285836118678999E-2</v>
      </c>
      <c r="U66" s="91">
        <f>R66/'סכום נכסי הקרן'!$C$42</f>
        <v>8.726691985621812E-4</v>
      </c>
    </row>
    <row r="67" spans="2:21">
      <c r="B67" s="86" t="s">
        <v>330</v>
      </c>
      <c r="C67" s="110">
        <v>3230125</v>
      </c>
      <c r="D67" s="88" t="s">
        <v>118</v>
      </c>
      <c r="E67" s="88" t="s">
        <v>246</v>
      </c>
      <c r="F67" s="87" t="s">
        <v>331</v>
      </c>
      <c r="G67" s="88" t="s">
        <v>271</v>
      </c>
      <c r="H67" s="87" t="s">
        <v>305</v>
      </c>
      <c r="I67" s="87" t="s">
        <v>250</v>
      </c>
      <c r="J67" s="97"/>
      <c r="K67" s="90">
        <v>0.52999999999225322</v>
      </c>
      <c r="L67" s="88" t="s">
        <v>131</v>
      </c>
      <c r="M67" s="89">
        <v>4.9000000000000002E-2</v>
      </c>
      <c r="N67" s="89">
        <v>1.9899999999926504E-2</v>
      </c>
      <c r="O67" s="90">
        <v>86328.943382999991</v>
      </c>
      <c r="P67" s="98">
        <v>113.88</v>
      </c>
      <c r="Q67" s="90">
        <v>2.375627556</v>
      </c>
      <c r="R67" s="90">
        <v>100.68702692599999</v>
      </c>
      <c r="S67" s="91">
        <v>6.4907684273671066E-4</v>
      </c>
      <c r="T67" s="91">
        <f t="shared" si="1"/>
        <v>9.5395310787483559E-4</v>
      </c>
      <c r="U67" s="91">
        <f>R67/'סכום נכסי הקרן'!$C$42</f>
        <v>5.1117147934469117E-5</v>
      </c>
    </row>
    <row r="68" spans="2:21">
      <c r="B68" s="86" t="s">
        <v>332</v>
      </c>
      <c r="C68" s="110">
        <v>3230265</v>
      </c>
      <c r="D68" s="88" t="s">
        <v>118</v>
      </c>
      <c r="E68" s="88" t="s">
        <v>246</v>
      </c>
      <c r="F68" s="87" t="s">
        <v>331</v>
      </c>
      <c r="G68" s="88" t="s">
        <v>271</v>
      </c>
      <c r="H68" s="87" t="s">
        <v>305</v>
      </c>
      <c r="I68" s="87" t="s">
        <v>250</v>
      </c>
      <c r="J68" s="97"/>
      <c r="K68" s="90">
        <v>3.6899999999992312</v>
      </c>
      <c r="L68" s="88" t="s">
        <v>131</v>
      </c>
      <c r="M68" s="89">
        <v>2.35E-2</v>
      </c>
      <c r="N68" s="89">
        <v>2.6399999999995271E-2</v>
      </c>
      <c r="O68" s="90">
        <v>756177.12639300013</v>
      </c>
      <c r="P68" s="98">
        <v>109.18</v>
      </c>
      <c r="Q68" s="90">
        <v>19.49694599</v>
      </c>
      <c r="R68" s="90">
        <v>845.09113258499985</v>
      </c>
      <c r="S68" s="91">
        <v>1.0417386283600339E-3</v>
      </c>
      <c r="T68" s="91">
        <f t="shared" si="1"/>
        <v>8.0067644956825067E-3</v>
      </c>
      <c r="U68" s="91">
        <f>R68/'סכום נכסי הקרן'!$C$42</f>
        <v>4.2903887185192564E-4</v>
      </c>
    </row>
    <row r="69" spans="2:21">
      <c r="B69" s="86" t="s">
        <v>333</v>
      </c>
      <c r="C69" s="110">
        <v>3230190</v>
      </c>
      <c r="D69" s="88" t="s">
        <v>118</v>
      </c>
      <c r="E69" s="88" t="s">
        <v>246</v>
      </c>
      <c r="F69" s="87" t="s">
        <v>331</v>
      </c>
      <c r="G69" s="88" t="s">
        <v>271</v>
      </c>
      <c r="H69" s="87" t="s">
        <v>305</v>
      </c>
      <c r="I69" s="87" t="s">
        <v>250</v>
      </c>
      <c r="J69" s="97"/>
      <c r="K69" s="90">
        <v>2.1799999999998931</v>
      </c>
      <c r="L69" s="88" t="s">
        <v>131</v>
      </c>
      <c r="M69" s="89">
        <v>1.7600000000000001E-2</v>
      </c>
      <c r="N69" s="89">
        <v>2.4100000000000538E-2</v>
      </c>
      <c r="O69" s="90">
        <v>680696.10343699995</v>
      </c>
      <c r="P69" s="98">
        <v>109.65</v>
      </c>
      <c r="Q69" s="90"/>
      <c r="R69" s="90">
        <v>746.38325475599993</v>
      </c>
      <c r="S69" s="91">
        <v>5.0366303148006379E-4</v>
      </c>
      <c r="T69" s="91">
        <f t="shared" si="1"/>
        <v>7.07156271545804E-3</v>
      </c>
      <c r="U69" s="91">
        <f>R69/'סכום נכסי הקרן'!$C$42</f>
        <v>3.7892650537008673E-4</v>
      </c>
    </row>
    <row r="70" spans="2:21">
      <c r="B70" s="86" t="s">
        <v>334</v>
      </c>
      <c r="C70" s="110">
        <v>3230224</v>
      </c>
      <c r="D70" s="88" t="s">
        <v>118</v>
      </c>
      <c r="E70" s="88" t="s">
        <v>246</v>
      </c>
      <c r="F70" s="87" t="s">
        <v>331</v>
      </c>
      <c r="G70" s="88" t="s">
        <v>271</v>
      </c>
      <c r="H70" s="87" t="s">
        <v>305</v>
      </c>
      <c r="I70" s="87" t="s">
        <v>250</v>
      </c>
      <c r="J70" s="97"/>
      <c r="K70" s="90">
        <v>0.16000029208921304</v>
      </c>
      <c r="L70" s="88" t="s">
        <v>131</v>
      </c>
      <c r="M70" s="89">
        <v>5.8499999999999996E-2</v>
      </c>
      <c r="N70" s="89">
        <v>1.5200291332847777E-2</v>
      </c>
      <c r="O70" s="90">
        <v>1.3558999999999998E-2</v>
      </c>
      <c r="P70" s="98">
        <v>121.19</v>
      </c>
      <c r="Q70" s="90"/>
      <c r="R70" s="90">
        <v>1.6475999999999999E-5</v>
      </c>
      <c r="S70" s="91">
        <v>1.135908165741291E-10</v>
      </c>
      <c r="T70" s="91">
        <f t="shared" si="1"/>
        <v>1.5610085911958901E-10</v>
      </c>
      <c r="U70" s="91">
        <f>R70/'סכום נכסי הקרן'!$C$42</f>
        <v>8.3645942787375502E-12</v>
      </c>
    </row>
    <row r="71" spans="2:21">
      <c r="B71" s="86" t="s">
        <v>335</v>
      </c>
      <c r="C71" s="110">
        <v>3230232</v>
      </c>
      <c r="D71" s="88" t="s">
        <v>118</v>
      </c>
      <c r="E71" s="88" t="s">
        <v>246</v>
      </c>
      <c r="F71" s="87" t="s">
        <v>331</v>
      </c>
      <c r="G71" s="88" t="s">
        <v>271</v>
      </c>
      <c r="H71" s="87" t="s">
        <v>305</v>
      </c>
      <c r="I71" s="87" t="s">
        <v>250</v>
      </c>
      <c r="J71" s="97"/>
      <c r="K71" s="90">
        <v>2.8500000000013075</v>
      </c>
      <c r="L71" s="88" t="s">
        <v>131</v>
      </c>
      <c r="M71" s="89">
        <v>2.1499999999999998E-2</v>
      </c>
      <c r="N71" s="89">
        <v>2.6100000000010025E-2</v>
      </c>
      <c r="O71" s="90">
        <v>829982.73895399983</v>
      </c>
      <c r="P71" s="98">
        <v>110.57</v>
      </c>
      <c r="Q71" s="90"/>
      <c r="R71" s="90">
        <v>917.71195632799993</v>
      </c>
      <c r="S71" s="91">
        <v>6.7178182313815528E-4</v>
      </c>
      <c r="T71" s="91">
        <f t="shared" si="1"/>
        <v>8.6948060698664453E-3</v>
      </c>
      <c r="U71" s="91">
        <f>R71/'סכום נכסי הקרן'!$C$42</f>
        <v>4.6590726993385733E-4</v>
      </c>
    </row>
    <row r="72" spans="2:21">
      <c r="B72" s="86" t="s">
        <v>336</v>
      </c>
      <c r="C72" s="110">
        <v>3230273</v>
      </c>
      <c r="D72" s="88" t="s">
        <v>118</v>
      </c>
      <c r="E72" s="88" t="s">
        <v>246</v>
      </c>
      <c r="F72" s="87" t="s">
        <v>331</v>
      </c>
      <c r="G72" s="88" t="s">
        <v>271</v>
      </c>
      <c r="H72" s="87" t="s">
        <v>305</v>
      </c>
      <c r="I72" s="87" t="s">
        <v>250</v>
      </c>
      <c r="J72" s="97"/>
      <c r="K72" s="90">
        <v>4.4000000000014898</v>
      </c>
      <c r="L72" s="88" t="s">
        <v>131</v>
      </c>
      <c r="M72" s="89">
        <v>2.2499999999999999E-2</v>
      </c>
      <c r="N72" s="89">
        <v>2.9300000000008361E-2</v>
      </c>
      <c r="O72" s="90">
        <v>1120709.6023850001</v>
      </c>
      <c r="P72" s="98">
        <v>107.83</v>
      </c>
      <c r="Q72" s="90"/>
      <c r="R72" s="90">
        <v>1208.4611343429999</v>
      </c>
      <c r="S72" s="91">
        <v>1.0594591238420911E-3</v>
      </c>
      <c r="T72" s="91">
        <f t="shared" si="1"/>
        <v>1.1449491459309019E-2</v>
      </c>
      <c r="U72" s="91">
        <f>R72/'סכום נכסי הקרן'!$C$42</f>
        <v>6.1351584671049699E-4</v>
      </c>
    </row>
    <row r="73" spans="2:21">
      <c r="B73" s="86" t="s">
        <v>337</v>
      </c>
      <c r="C73" s="110">
        <v>3230372</v>
      </c>
      <c r="D73" s="88" t="s">
        <v>118</v>
      </c>
      <c r="E73" s="88" t="s">
        <v>246</v>
      </c>
      <c r="F73" s="87" t="s">
        <v>331</v>
      </c>
      <c r="G73" s="88" t="s">
        <v>271</v>
      </c>
      <c r="H73" s="87" t="s">
        <v>305</v>
      </c>
      <c r="I73" s="87" t="s">
        <v>250</v>
      </c>
      <c r="J73" s="97"/>
      <c r="K73" s="90">
        <v>4.8599999999998413</v>
      </c>
      <c r="L73" s="88" t="s">
        <v>131</v>
      </c>
      <c r="M73" s="89">
        <v>6.5000000000000006E-3</v>
      </c>
      <c r="N73" s="89">
        <v>2.6000000000010529E-2</v>
      </c>
      <c r="O73" s="90">
        <v>382817.46312899998</v>
      </c>
      <c r="P73" s="98">
        <v>99.21</v>
      </c>
      <c r="Q73" s="90"/>
      <c r="R73" s="90">
        <v>379.79322717100001</v>
      </c>
      <c r="S73" s="91">
        <v>7.5206023894504195E-4</v>
      </c>
      <c r="T73" s="91">
        <f t="shared" si="1"/>
        <v>3.5983278131339128E-3</v>
      </c>
      <c r="U73" s="91">
        <f>R73/'סכום נכסי הקרן'!$C$42</f>
        <v>1.9281477634728195E-4</v>
      </c>
    </row>
    <row r="74" spans="2:21">
      <c r="B74" s="86" t="s">
        <v>338</v>
      </c>
      <c r="C74" s="110">
        <v>3230398</v>
      </c>
      <c r="D74" s="88" t="s">
        <v>118</v>
      </c>
      <c r="E74" s="88" t="s">
        <v>246</v>
      </c>
      <c r="F74" s="87" t="s">
        <v>331</v>
      </c>
      <c r="G74" s="88" t="s">
        <v>271</v>
      </c>
      <c r="H74" s="87" t="s">
        <v>305</v>
      </c>
      <c r="I74" s="87" t="s">
        <v>250</v>
      </c>
      <c r="J74" s="97"/>
      <c r="K74" s="90">
        <v>5.5699999997740655</v>
      </c>
      <c r="L74" s="88" t="s">
        <v>131</v>
      </c>
      <c r="M74" s="89">
        <v>1.43E-2</v>
      </c>
      <c r="N74" s="89">
        <v>2.8099999999150738E-2</v>
      </c>
      <c r="O74" s="90">
        <v>6152.7587939999994</v>
      </c>
      <c r="P74" s="98">
        <v>101.43</v>
      </c>
      <c r="Q74" s="90"/>
      <c r="R74" s="90">
        <v>6.2407434130000006</v>
      </c>
      <c r="S74" s="91">
        <v>1.5132215430398425E-5</v>
      </c>
      <c r="T74" s="91">
        <f t="shared" si="1"/>
        <v>5.9127543597609632E-5</v>
      </c>
      <c r="U74" s="91">
        <f>R74/'סכום נכסי הקרן'!$C$42</f>
        <v>3.1683228118140847E-6</v>
      </c>
    </row>
    <row r="75" spans="2:21">
      <c r="B75" s="86" t="s">
        <v>339</v>
      </c>
      <c r="C75" s="110">
        <v>3230422</v>
      </c>
      <c r="D75" s="88" t="s">
        <v>118</v>
      </c>
      <c r="E75" s="88" t="s">
        <v>246</v>
      </c>
      <c r="F75" s="87" t="s">
        <v>331</v>
      </c>
      <c r="G75" s="88" t="s">
        <v>271</v>
      </c>
      <c r="H75" s="87" t="s">
        <v>305</v>
      </c>
      <c r="I75" s="87" t="s">
        <v>250</v>
      </c>
      <c r="J75" s="97"/>
      <c r="K75" s="90">
        <v>6.3299999999994281</v>
      </c>
      <c r="L75" s="88" t="s">
        <v>131</v>
      </c>
      <c r="M75" s="89">
        <v>2.5000000000000001E-3</v>
      </c>
      <c r="N75" s="89">
        <v>2.8999999999998787E-2</v>
      </c>
      <c r="O75" s="90">
        <v>908403.86054099991</v>
      </c>
      <c r="P75" s="98">
        <v>90.61</v>
      </c>
      <c r="Q75" s="90"/>
      <c r="R75" s="90">
        <v>823.10471785899995</v>
      </c>
      <c r="S75" s="91">
        <v>6.8516074539750759E-4</v>
      </c>
      <c r="T75" s="91">
        <f t="shared" ref="T75:T106" si="2">IFERROR(R75/$R$11,0)</f>
        <v>7.7984555476557915E-3</v>
      </c>
      <c r="U75" s="91">
        <f>R75/'סכום נכסי הקרן'!$C$42</f>
        <v>4.1787673062668591E-4</v>
      </c>
    </row>
    <row r="76" spans="2:21">
      <c r="B76" s="86" t="s">
        <v>340</v>
      </c>
      <c r="C76" s="110">
        <v>1194638</v>
      </c>
      <c r="D76" s="88" t="s">
        <v>118</v>
      </c>
      <c r="E76" s="88" t="s">
        <v>246</v>
      </c>
      <c r="F76" s="87" t="s">
        <v>331</v>
      </c>
      <c r="G76" s="88" t="s">
        <v>271</v>
      </c>
      <c r="H76" s="87" t="s">
        <v>305</v>
      </c>
      <c r="I76" s="87" t="s">
        <v>250</v>
      </c>
      <c r="J76" s="97"/>
      <c r="K76" s="90">
        <v>7.1600000000068764</v>
      </c>
      <c r="L76" s="88" t="s">
        <v>131</v>
      </c>
      <c r="M76" s="89">
        <v>3.61E-2</v>
      </c>
      <c r="N76" s="89">
        <v>3.4000000000041108E-2</v>
      </c>
      <c r="O76" s="90">
        <v>526232.36714400002</v>
      </c>
      <c r="P76" s="98">
        <v>101.69</v>
      </c>
      <c r="Q76" s="90"/>
      <c r="R76" s="90">
        <v>535.12570495200009</v>
      </c>
      <c r="S76" s="91">
        <v>1.1453952309564181E-3</v>
      </c>
      <c r="T76" s="91">
        <f t="shared" si="2"/>
        <v>5.0700159189113218E-3</v>
      </c>
      <c r="U76" s="91">
        <f>R76/'סכום נכסי הקרן'!$C$42</f>
        <v>2.7167452112447795E-4</v>
      </c>
    </row>
    <row r="77" spans="2:21">
      <c r="B77" s="86" t="s">
        <v>341</v>
      </c>
      <c r="C77" s="110">
        <v>1940600</v>
      </c>
      <c r="D77" s="88" t="s">
        <v>118</v>
      </c>
      <c r="E77" s="88" t="s">
        <v>246</v>
      </c>
      <c r="F77" s="87" t="s">
        <v>276</v>
      </c>
      <c r="G77" s="88" t="s">
        <v>254</v>
      </c>
      <c r="H77" s="87" t="s">
        <v>300</v>
      </c>
      <c r="I77" s="87" t="s">
        <v>129</v>
      </c>
      <c r="J77" s="97"/>
      <c r="K77" s="90">
        <v>7.9999999999868107E-2</v>
      </c>
      <c r="L77" s="88" t="s">
        <v>131</v>
      </c>
      <c r="M77" s="89">
        <v>1.4199999999999999E-2</v>
      </c>
      <c r="N77" s="89">
        <v>4.410000000000066E-2</v>
      </c>
      <c r="O77" s="90">
        <v>27.291464000000001</v>
      </c>
      <c r="P77" s="98">
        <v>5556000</v>
      </c>
      <c r="Q77" s="90"/>
      <c r="R77" s="90">
        <v>1516.31374639</v>
      </c>
      <c r="S77" s="91">
        <v>1.2877584107960176E-3</v>
      </c>
      <c r="T77" s="91">
        <f t="shared" si="2"/>
        <v>1.4366222293415977E-2</v>
      </c>
      <c r="U77" s="91">
        <f>R77/'סכום נכסי הקרן'!$C$42</f>
        <v>7.6980755570677927E-4</v>
      </c>
    </row>
    <row r="78" spans="2:21">
      <c r="B78" s="86" t="s">
        <v>342</v>
      </c>
      <c r="C78" s="110">
        <v>1940626</v>
      </c>
      <c r="D78" s="88" t="s">
        <v>118</v>
      </c>
      <c r="E78" s="88" t="s">
        <v>246</v>
      </c>
      <c r="F78" s="87" t="s">
        <v>276</v>
      </c>
      <c r="G78" s="88" t="s">
        <v>254</v>
      </c>
      <c r="H78" s="87" t="s">
        <v>300</v>
      </c>
      <c r="I78" s="87" t="s">
        <v>129</v>
      </c>
      <c r="J78" s="97"/>
      <c r="K78" s="90">
        <v>0.74999999999956934</v>
      </c>
      <c r="L78" s="88" t="s">
        <v>131</v>
      </c>
      <c r="M78" s="89">
        <v>1.5900000000000001E-2</v>
      </c>
      <c r="N78" s="89">
        <v>1.9899999999992247E-2</v>
      </c>
      <c r="O78" s="90">
        <v>21.294165</v>
      </c>
      <c r="P78" s="98">
        <v>5453667</v>
      </c>
      <c r="Q78" s="90"/>
      <c r="R78" s="90">
        <v>1161.3128313100001</v>
      </c>
      <c r="S78" s="91">
        <v>1.4224559118236472E-3</v>
      </c>
      <c r="T78" s="91">
        <f t="shared" si="2"/>
        <v>1.1002787732100837E-2</v>
      </c>
      <c r="U78" s="91">
        <f>R78/'סכום נכסי הקרן'!$C$42</f>
        <v>5.8957942853848824E-4</v>
      </c>
    </row>
    <row r="79" spans="2:21">
      <c r="B79" s="86" t="s">
        <v>343</v>
      </c>
      <c r="C79" s="110">
        <v>1940725</v>
      </c>
      <c r="D79" s="88" t="s">
        <v>118</v>
      </c>
      <c r="E79" s="88" t="s">
        <v>246</v>
      </c>
      <c r="F79" s="87" t="s">
        <v>276</v>
      </c>
      <c r="G79" s="88" t="s">
        <v>254</v>
      </c>
      <c r="H79" s="87" t="s">
        <v>300</v>
      </c>
      <c r="I79" s="87" t="s">
        <v>129</v>
      </c>
      <c r="J79" s="97"/>
      <c r="K79" s="90">
        <v>2.9800000000001439</v>
      </c>
      <c r="L79" s="88" t="s">
        <v>131</v>
      </c>
      <c r="M79" s="89">
        <v>2.5899999999999999E-2</v>
      </c>
      <c r="N79" s="89">
        <v>3.8400000000000441E-2</v>
      </c>
      <c r="O79" s="90">
        <v>33.718603999999999</v>
      </c>
      <c r="P79" s="98">
        <v>5363461</v>
      </c>
      <c r="Q79" s="90"/>
      <c r="R79" s="90">
        <v>1808.4840942129999</v>
      </c>
      <c r="S79" s="91">
        <v>1.5962980637220091E-3</v>
      </c>
      <c r="T79" s="91">
        <f t="shared" si="2"/>
        <v>1.7134372469699021E-2</v>
      </c>
      <c r="U79" s="91">
        <f>R79/'סכום נכסי הקרן'!$C$42</f>
        <v>9.1813763702609374E-4</v>
      </c>
    </row>
    <row r="80" spans="2:21">
      <c r="B80" s="86" t="s">
        <v>344</v>
      </c>
      <c r="C80" s="110">
        <v>1940691</v>
      </c>
      <c r="D80" s="88" t="s">
        <v>118</v>
      </c>
      <c r="E80" s="88" t="s">
        <v>246</v>
      </c>
      <c r="F80" s="87" t="s">
        <v>276</v>
      </c>
      <c r="G80" s="88" t="s">
        <v>254</v>
      </c>
      <c r="H80" s="87" t="s">
        <v>300</v>
      </c>
      <c r="I80" s="87" t="s">
        <v>129</v>
      </c>
      <c r="J80" s="97"/>
      <c r="K80" s="90">
        <v>1.9900000000006786</v>
      </c>
      <c r="L80" s="88" t="s">
        <v>131</v>
      </c>
      <c r="M80" s="89">
        <v>2.0199999999999999E-2</v>
      </c>
      <c r="N80" s="89">
        <v>3.2600000000021917E-2</v>
      </c>
      <c r="O80" s="90">
        <v>17.657577</v>
      </c>
      <c r="P80" s="98">
        <v>5317749</v>
      </c>
      <c r="Q80" s="90">
        <v>19.434553085000001</v>
      </c>
      <c r="R80" s="90">
        <v>958.42014966499983</v>
      </c>
      <c r="S80" s="91">
        <v>8.3903905915894508E-4</v>
      </c>
      <c r="T80" s="91">
        <f t="shared" si="2"/>
        <v>9.080493369763994E-3</v>
      </c>
      <c r="U80" s="91">
        <f>R80/'סכום נכסי הקרן'!$C$42</f>
        <v>4.8657415031042999E-4</v>
      </c>
    </row>
    <row r="81" spans="2:21">
      <c r="B81" s="86" t="s">
        <v>345</v>
      </c>
      <c r="C81" s="110">
        <v>6620462</v>
      </c>
      <c r="D81" s="88" t="s">
        <v>118</v>
      </c>
      <c r="E81" s="88" t="s">
        <v>246</v>
      </c>
      <c r="F81" s="87" t="s">
        <v>274</v>
      </c>
      <c r="G81" s="88" t="s">
        <v>254</v>
      </c>
      <c r="H81" s="87" t="s">
        <v>300</v>
      </c>
      <c r="I81" s="87" t="s">
        <v>129</v>
      </c>
      <c r="J81" s="97"/>
      <c r="K81" s="90">
        <v>3.2100000000001252</v>
      </c>
      <c r="L81" s="88" t="s">
        <v>131</v>
      </c>
      <c r="M81" s="89">
        <v>2.9700000000000001E-2</v>
      </c>
      <c r="N81" s="89">
        <v>3.4899999999986185E-2</v>
      </c>
      <c r="O81" s="90">
        <v>7.2936440000000005</v>
      </c>
      <c r="P81" s="98">
        <v>5458000</v>
      </c>
      <c r="Q81" s="90"/>
      <c r="R81" s="90">
        <v>398.087058695</v>
      </c>
      <c r="S81" s="91">
        <v>5.2097457142857146E-4</v>
      </c>
      <c r="T81" s="91">
        <f t="shared" si="2"/>
        <v>3.7716516063777471E-3</v>
      </c>
      <c r="U81" s="91">
        <f>R81/'סכום נכסי הקרן'!$C$42</f>
        <v>2.0210225379944504E-4</v>
      </c>
    </row>
    <row r="82" spans="2:21">
      <c r="B82" s="86" t="s">
        <v>346</v>
      </c>
      <c r="C82" s="110">
        <v>6620553</v>
      </c>
      <c r="D82" s="88" t="s">
        <v>118</v>
      </c>
      <c r="E82" s="88" t="s">
        <v>246</v>
      </c>
      <c r="F82" s="87" t="s">
        <v>274</v>
      </c>
      <c r="G82" s="88" t="s">
        <v>254</v>
      </c>
      <c r="H82" s="87" t="s">
        <v>300</v>
      </c>
      <c r="I82" s="87" t="s">
        <v>129</v>
      </c>
      <c r="J82" s="97"/>
      <c r="K82" s="90">
        <v>4.8699999999988588</v>
      </c>
      <c r="L82" s="88" t="s">
        <v>131</v>
      </c>
      <c r="M82" s="89">
        <v>8.3999999999999995E-3</v>
      </c>
      <c r="N82" s="89">
        <v>3.9399999999987105E-2</v>
      </c>
      <c r="O82" s="90">
        <v>8.8219659999999998</v>
      </c>
      <c r="P82" s="98">
        <v>4570000</v>
      </c>
      <c r="Q82" s="90"/>
      <c r="R82" s="90">
        <v>403.16382685799999</v>
      </c>
      <c r="S82" s="91">
        <v>1.1092626681755311E-3</v>
      </c>
      <c r="T82" s="91">
        <f t="shared" si="2"/>
        <v>3.8197511373194368E-3</v>
      </c>
      <c r="U82" s="91">
        <f>R82/'סכום נכסי הקרן'!$C$42</f>
        <v>2.0467964551653092E-4</v>
      </c>
    </row>
    <row r="83" spans="2:21">
      <c r="B83" s="86" t="s">
        <v>347</v>
      </c>
      <c r="C83" s="110">
        <v>1191329</v>
      </c>
      <c r="D83" s="88" t="s">
        <v>118</v>
      </c>
      <c r="E83" s="88" t="s">
        <v>246</v>
      </c>
      <c r="F83" s="87" t="s">
        <v>274</v>
      </c>
      <c r="G83" s="88" t="s">
        <v>254</v>
      </c>
      <c r="H83" s="87" t="s">
        <v>300</v>
      </c>
      <c r="I83" s="87" t="s">
        <v>129</v>
      </c>
      <c r="J83" s="97"/>
      <c r="K83" s="90">
        <v>5.230000000000814</v>
      </c>
      <c r="L83" s="88" t="s">
        <v>131</v>
      </c>
      <c r="M83" s="89">
        <v>3.0899999999999997E-2</v>
      </c>
      <c r="N83" s="89">
        <v>3.3900000000009284E-2</v>
      </c>
      <c r="O83" s="90">
        <v>20.987136</v>
      </c>
      <c r="P83" s="98">
        <v>5032053</v>
      </c>
      <c r="Q83" s="90"/>
      <c r="R83" s="90">
        <v>1056.0837745179999</v>
      </c>
      <c r="S83" s="91">
        <v>1.1045861052631578E-3</v>
      </c>
      <c r="T83" s="91">
        <f t="shared" si="2"/>
        <v>1.0005801438730162E-2</v>
      </c>
      <c r="U83" s="91">
        <f>R83/'סכום נכסי הקרן'!$C$42</f>
        <v>5.3615636672741079E-4</v>
      </c>
    </row>
    <row r="84" spans="2:21">
      <c r="B84" s="86" t="s">
        <v>348</v>
      </c>
      <c r="C84" s="110">
        <v>1157569</v>
      </c>
      <c r="D84" s="88" t="s">
        <v>118</v>
      </c>
      <c r="E84" s="88" t="s">
        <v>246</v>
      </c>
      <c r="F84" s="87" t="s">
        <v>349</v>
      </c>
      <c r="G84" s="88" t="s">
        <v>271</v>
      </c>
      <c r="H84" s="87" t="s">
        <v>305</v>
      </c>
      <c r="I84" s="87" t="s">
        <v>250</v>
      </c>
      <c r="J84" s="97"/>
      <c r="K84" s="90">
        <v>3.4400000000002424</v>
      </c>
      <c r="L84" s="88" t="s">
        <v>131</v>
      </c>
      <c r="M84" s="89">
        <v>1.4199999999999999E-2</v>
      </c>
      <c r="N84" s="89">
        <v>2.9200000000013354E-2</v>
      </c>
      <c r="O84" s="90">
        <v>632525.16106800002</v>
      </c>
      <c r="P84" s="98">
        <v>104.19</v>
      </c>
      <c r="Q84" s="90"/>
      <c r="R84" s="90">
        <v>659.02791571099999</v>
      </c>
      <c r="S84" s="91">
        <v>6.5696494895314838E-4</v>
      </c>
      <c r="T84" s="91">
        <f t="shared" si="2"/>
        <v>6.2439198729229914E-3</v>
      </c>
      <c r="U84" s="91">
        <f>R84/'סכום נכסי הקרן'!$C$42</f>
        <v>3.3457763615468337E-4</v>
      </c>
    </row>
    <row r="85" spans="2:21">
      <c r="B85" s="86" t="s">
        <v>350</v>
      </c>
      <c r="C85" s="110">
        <v>1129899</v>
      </c>
      <c r="D85" s="88" t="s">
        <v>118</v>
      </c>
      <c r="E85" s="88" t="s">
        <v>246</v>
      </c>
      <c r="F85" s="87" t="s">
        <v>351</v>
      </c>
      <c r="G85" s="88" t="s">
        <v>271</v>
      </c>
      <c r="H85" s="87" t="s">
        <v>305</v>
      </c>
      <c r="I85" s="87" t="s">
        <v>250</v>
      </c>
      <c r="J85" s="97"/>
      <c r="K85" s="90">
        <v>0.97000000001336051</v>
      </c>
      <c r="L85" s="88" t="s">
        <v>131</v>
      </c>
      <c r="M85" s="89">
        <v>0.04</v>
      </c>
      <c r="N85" s="89">
        <v>1.8500000000250511E-2</v>
      </c>
      <c r="O85" s="90">
        <v>21556.122478000001</v>
      </c>
      <c r="P85" s="98">
        <v>111.11</v>
      </c>
      <c r="Q85" s="90"/>
      <c r="R85" s="90">
        <v>23.951007243999999</v>
      </c>
      <c r="S85" s="91">
        <v>1.3239086394485142E-4</v>
      </c>
      <c r="T85" s="91">
        <f t="shared" si="2"/>
        <v>2.2692236025539573E-4</v>
      </c>
      <c r="U85" s="91">
        <f>R85/'סכום נכסי הקרן'!$C$42</f>
        <v>1.2159532542071135E-5</v>
      </c>
    </row>
    <row r="86" spans="2:21">
      <c r="B86" s="86" t="s">
        <v>352</v>
      </c>
      <c r="C86" s="110">
        <v>1136753</v>
      </c>
      <c r="D86" s="88" t="s">
        <v>118</v>
      </c>
      <c r="E86" s="88" t="s">
        <v>246</v>
      </c>
      <c r="F86" s="87" t="s">
        <v>351</v>
      </c>
      <c r="G86" s="88" t="s">
        <v>271</v>
      </c>
      <c r="H86" s="87" t="s">
        <v>305</v>
      </c>
      <c r="I86" s="87" t="s">
        <v>250</v>
      </c>
      <c r="J86" s="97"/>
      <c r="K86" s="90">
        <v>3.3000000000007477</v>
      </c>
      <c r="L86" s="88" t="s">
        <v>131</v>
      </c>
      <c r="M86" s="89">
        <v>0.04</v>
      </c>
      <c r="N86" s="89">
        <v>2.7000000000003209E-2</v>
      </c>
      <c r="O86" s="90">
        <v>817626.72248400003</v>
      </c>
      <c r="P86" s="98">
        <v>114.48</v>
      </c>
      <c r="Q86" s="90"/>
      <c r="R86" s="90">
        <v>936.01905915099985</v>
      </c>
      <c r="S86" s="91">
        <v>8.7847251352887799E-4</v>
      </c>
      <c r="T86" s="91">
        <f t="shared" si="2"/>
        <v>8.8682556012248427E-3</v>
      </c>
      <c r="U86" s="91">
        <f>R86/'סכום נכסי הקרן'!$C$42</f>
        <v>4.7520148500629757E-4</v>
      </c>
    </row>
    <row r="87" spans="2:21">
      <c r="B87" s="86" t="s">
        <v>353</v>
      </c>
      <c r="C87" s="110">
        <v>1138544</v>
      </c>
      <c r="D87" s="88" t="s">
        <v>118</v>
      </c>
      <c r="E87" s="88" t="s">
        <v>246</v>
      </c>
      <c r="F87" s="87" t="s">
        <v>351</v>
      </c>
      <c r="G87" s="88" t="s">
        <v>271</v>
      </c>
      <c r="H87" s="87" t="s">
        <v>305</v>
      </c>
      <c r="I87" s="87" t="s">
        <v>250</v>
      </c>
      <c r="J87" s="97"/>
      <c r="K87" s="90">
        <v>4.6600000000070292</v>
      </c>
      <c r="L87" s="88" t="s">
        <v>131</v>
      </c>
      <c r="M87" s="89">
        <v>3.5000000000000003E-2</v>
      </c>
      <c r="N87" s="89">
        <v>2.790000000005672E-2</v>
      </c>
      <c r="O87" s="90">
        <v>250796.07731999998</v>
      </c>
      <c r="P87" s="98">
        <v>114.59</v>
      </c>
      <c r="Q87" s="90"/>
      <c r="R87" s="90">
        <v>287.38722810299998</v>
      </c>
      <c r="S87" s="91">
        <v>2.8120458852022681E-4</v>
      </c>
      <c r="T87" s="91">
        <f t="shared" si="2"/>
        <v>2.7228327996404221E-3</v>
      </c>
      <c r="U87" s="91">
        <f>R87/'סכום נכסי הקרן'!$C$42</f>
        <v>1.4590177008816442E-4</v>
      </c>
    </row>
    <row r="88" spans="2:21">
      <c r="B88" s="86" t="s">
        <v>354</v>
      </c>
      <c r="C88" s="110">
        <v>1171271</v>
      </c>
      <c r="D88" s="88" t="s">
        <v>118</v>
      </c>
      <c r="E88" s="88" t="s">
        <v>246</v>
      </c>
      <c r="F88" s="87" t="s">
        <v>351</v>
      </c>
      <c r="G88" s="88" t="s">
        <v>271</v>
      </c>
      <c r="H88" s="87" t="s">
        <v>305</v>
      </c>
      <c r="I88" s="87" t="s">
        <v>250</v>
      </c>
      <c r="J88" s="97"/>
      <c r="K88" s="90">
        <v>6.940000000001409</v>
      </c>
      <c r="L88" s="88" t="s">
        <v>131</v>
      </c>
      <c r="M88" s="89">
        <v>2.5000000000000001E-2</v>
      </c>
      <c r="N88" s="89">
        <v>2.8800000000007455E-2</v>
      </c>
      <c r="O88" s="90">
        <v>453863.54110500001</v>
      </c>
      <c r="P88" s="98">
        <v>106.35</v>
      </c>
      <c r="Q88" s="90"/>
      <c r="R88" s="90">
        <v>482.68384667800001</v>
      </c>
      <c r="S88" s="91">
        <v>7.3119121942923689E-4</v>
      </c>
      <c r="T88" s="91">
        <f t="shared" si="2"/>
        <v>4.5731587247865857E-3</v>
      </c>
      <c r="U88" s="91">
        <f>R88/'סכום נכסי הקרן'!$C$42</f>
        <v>2.4505065200059676E-4</v>
      </c>
    </row>
    <row r="89" spans="2:21">
      <c r="B89" s="86" t="s">
        <v>355</v>
      </c>
      <c r="C89" s="110">
        <v>7770217</v>
      </c>
      <c r="D89" s="88" t="s">
        <v>118</v>
      </c>
      <c r="E89" s="88" t="s">
        <v>246</v>
      </c>
      <c r="F89" s="87" t="s">
        <v>356</v>
      </c>
      <c r="G89" s="88" t="s">
        <v>357</v>
      </c>
      <c r="H89" s="87" t="s">
        <v>305</v>
      </c>
      <c r="I89" s="87" t="s">
        <v>250</v>
      </c>
      <c r="J89" s="97"/>
      <c r="K89" s="90">
        <v>2.85</v>
      </c>
      <c r="L89" s="88" t="s">
        <v>131</v>
      </c>
      <c r="M89" s="89">
        <v>4.2999999999999997E-2</v>
      </c>
      <c r="N89" s="89">
        <v>2.3989033584647022E-2</v>
      </c>
      <c r="O89" s="90">
        <v>1.2959999999999998E-3</v>
      </c>
      <c r="P89" s="98">
        <v>117.08</v>
      </c>
      <c r="Q89" s="90"/>
      <c r="R89" s="90">
        <v>1.4589999999999999E-6</v>
      </c>
      <c r="S89" s="91">
        <v>2.1180289962091854E-12</v>
      </c>
      <c r="T89" s="91">
        <f t="shared" si="2"/>
        <v>1.3823206691883975E-11</v>
      </c>
      <c r="U89" s="91">
        <f>R89/'סכום נכסי הקרן'!$C$42</f>
        <v>7.4071030909675203E-13</v>
      </c>
    </row>
    <row r="90" spans="2:21">
      <c r="B90" s="86" t="s">
        <v>358</v>
      </c>
      <c r="C90" s="110">
        <v>1410281</v>
      </c>
      <c r="D90" s="88" t="s">
        <v>118</v>
      </c>
      <c r="E90" s="88" t="s">
        <v>246</v>
      </c>
      <c r="F90" s="87" t="s">
        <v>359</v>
      </c>
      <c r="G90" s="88" t="s">
        <v>127</v>
      </c>
      <c r="H90" s="87" t="s">
        <v>305</v>
      </c>
      <c r="I90" s="87" t="s">
        <v>250</v>
      </c>
      <c r="J90" s="97"/>
      <c r="K90" s="90">
        <v>3.0000000002597414E-2</v>
      </c>
      <c r="L90" s="88" t="s">
        <v>131</v>
      </c>
      <c r="M90" s="89">
        <v>2.1499999999999998E-2</v>
      </c>
      <c r="N90" s="89">
        <v>5.8300000001348301E-2</v>
      </c>
      <c r="O90" s="90">
        <v>38492.861894000001</v>
      </c>
      <c r="P90" s="98">
        <v>110.02</v>
      </c>
      <c r="Q90" s="90"/>
      <c r="R90" s="90">
        <v>42.349845663000004</v>
      </c>
      <c r="S90" s="91">
        <v>6.6017674157420542E-4</v>
      </c>
      <c r="T90" s="91">
        <f t="shared" si="2"/>
        <v>4.0124103493422564E-4</v>
      </c>
      <c r="U90" s="91">
        <f>R90/'סכום נכסי הקרן'!$C$42</f>
        <v>2.1500320268156597E-5</v>
      </c>
    </row>
    <row r="91" spans="2:21">
      <c r="B91" s="86" t="s">
        <v>360</v>
      </c>
      <c r="C91" s="110">
        <v>1410307</v>
      </c>
      <c r="D91" s="88" t="s">
        <v>118</v>
      </c>
      <c r="E91" s="88" t="s">
        <v>246</v>
      </c>
      <c r="F91" s="87" t="s">
        <v>359</v>
      </c>
      <c r="G91" s="88" t="s">
        <v>127</v>
      </c>
      <c r="H91" s="87" t="s">
        <v>305</v>
      </c>
      <c r="I91" s="87" t="s">
        <v>250</v>
      </c>
      <c r="J91" s="97"/>
      <c r="K91" s="90">
        <v>1.6799999999994792</v>
      </c>
      <c r="L91" s="88" t="s">
        <v>131</v>
      </c>
      <c r="M91" s="89">
        <v>1.8000000000000002E-2</v>
      </c>
      <c r="N91" s="89">
        <v>2.900000000002605E-2</v>
      </c>
      <c r="O91" s="90">
        <v>356786.02504499996</v>
      </c>
      <c r="P91" s="98">
        <v>107.61</v>
      </c>
      <c r="Q91" s="90"/>
      <c r="R91" s="90">
        <v>383.93743713999999</v>
      </c>
      <c r="S91" s="91">
        <v>3.3788209584419794E-4</v>
      </c>
      <c r="T91" s="91">
        <f t="shared" si="2"/>
        <v>3.6375918782305902E-3</v>
      </c>
      <c r="U91" s="91">
        <f>R91/'סכום נכסי הקרן'!$C$42</f>
        <v>1.9491872360369032E-4</v>
      </c>
    </row>
    <row r="92" spans="2:21">
      <c r="B92" s="86" t="s">
        <v>361</v>
      </c>
      <c r="C92" s="110">
        <v>1192749</v>
      </c>
      <c r="D92" s="88" t="s">
        <v>118</v>
      </c>
      <c r="E92" s="88" t="s">
        <v>246</v>
      </c>
      <c r="F92" s="87" t="s">
        <v>359</v>
      </c>
      <c r="G92" s="88" t="s">
        <v>127</v>
      </c>
      <c r="H92" s="87" t="s">
        <v>305</v>
      </c>
      <c r="I92" s="87" t="s">
        <v>250</v>
      </c>
      <c r="J92" s="97"/>
      <c r="K92" s="90">
        <v>4.1800000000087749</v>
      </c>
      <c r="L92" s="88" t="s">
        <v>131</v>
      </c>
      <c r="M92" s="89">
        <v>2.2000000000000002E-2</v>
      </c>
      <c r="N92" s="89">
        <v>2.7400000000060744E-2</v>
      </c>
      <c r="O92" s="90">
        <v>210074.255695</v>
      </c>
      <c r="P92" s="98">
        <v>98.73</v>
      </c>
      <c r="Q92" s="90"/>
      <c r="R92" s="90">
        <v>207.406314151</v>
      </c>
      <c r="S92" s="91">
        <v>7.2373327906218856E-4</v>
      </c>
      <c r="T92" s="91">
        <f t="shared" si="2"/>
        <v>1.9650584987738816E-3</v>
      </c>
      <c r="U92" s="91">
        <f>R92/'סכום נכסי הקרן'!$C$42</f>
        <v>1.052967752319433E-4</v>
      </c>
    </row>
    <row r="93" spans="2:21">
      <c r="B93" s="86" t="s">
        <v>362</v>
      </c>
      <c r="C93" s="110">
        <v>1110915</v>
      </c>
      <c r="D93" s="88" t="s">
        <v>118</v>
      </c>
      <c r="E93" s="88" t="s">
        <v>246</v>
      </c>
      <c r="F93" s="87" t="s">
        <v>363</v>
      </c>
      <c r="G93" s="88" t="s">
        <v>364</v>
      </c>
      <c r="H93" s="87" t="s">
        <v>365</v>
      </c>
      <c r="I93" s="87" t="s">
        <v>250</v>
      </c>
      <c r="J93" s="97"/>
      <c r="K93" s="90">
        <v>6.0300000000008849</v>
      </c>
      <c r="L93" s="88" t="s">
        <v>131</v>
      </c>
      <c r="M93" s="89">
        <v>5.1500000000000004E-2</v>
      </c>
      <c r="N93" s="89">
        <v>3.00000000000052E-2</v>
      </c>
      <c r="O93" s="90">
        <v>1270690.523603</v>
      </c>
      <c r="P93" s="98">
        <v>151.35</v>
      </c>
      <c r="Q93" s="90"/>
      <c r="R93" s="90">
        <v>1923.1900256099998</v>
      </c>
      <c r="S93" s="91">
        <v>4.0631278820947944E-4</v>
      </c>
      <c r="T93" s="91">
        <f t="shared" si="2"/>
        <v>1.8221146834665296E-2</v>
      </c>
      <c r="U93" s="91">
        <f>R93/'סכום נכסי הקרן'!$C$42</f>
        <v>9.7637195224220248E-4</v>
      </c>
    </row>
    <row r="94" spans="2:21">
      <c r="B94" s="86" t="s">
        <v>366</v>
      </c>
      <c r="C94" s="110">
        <v>2300184</v>
      </c>
      <c r="D94" s="88" t="s">
        <v>118</v>
      </c>
      <c r="E94" s="88" t="s">
        <v>246</v>
      </c>
      <c r="F94" s="87" t="s">
        <v>367</v>
      </c>
      <c r="G94" s="88" t="s">
        <v>154</v>
      </c>
      <c r="H94" s="87" t="s">
        <v>368</v>
      </c>
      <c r="I94" s="87" t="s">
        <v>129</v>
      </c>
      <c r="J94" s="97"/>
      <c r="K94" s="90">
        <v>1.6299999999970167</v>
      </c>
      <c r="L94" s="88" t="s">
        <v>131</v>
      </c>
      <c r="M94" s="89">
        <v>2.2000000000000002E-2</v>
      </c>
      <c r="N94" s="89">
        <v>2.0199999999991163E-2</v>
      </c>
      <c r="O94" s="90">
        <v>328157.52424400003</v>
      </c>
      <c r="P94" s="98">
        <v>110.3</v>
      </c>
      <c r="Q94" s="90"/>
      <c r="R94" s="90">
        <v>361.95775551599991</v>
      </c>
      <c r="S94" s="91">
        <v>4.1354901628648489E-4</v>
      </c>
      <c r="T94" s="91">
        <f t="shared" si="2"/>
        <v>3.4293467225689337E-3</v>
      </c>
      <c r="U94" s="91">
        <f>R94/'סכום נכסי הקרן'!$C$42</f>
        <v>1.8376000066362089E-4</v>
      </c>
    </row>
    <row r="95" spans="2:21">
      <c r="B95" s="86" t="s">
        <v>369</v>
      </c>
      <c r="C95" s="110">
        <v>2300242</v>
      </c>
      <c r="D95" s="88" t="s">
        <v>118</v>
      </c>
      <c r="E95" s="88" t="s">
        <v>246</v>
      </c>
      <c r="F95" s="87" t="s">
        <v>367</v>
      </c>
      <c r="G95" s="88" t="s">
        <v>154</v>
      </c>
      <c r="H95" s="87" t="s">
        <v>368</v>
      </c>
      <c r="I95" s="87" t="s">
        <v>129</v>
      </c>
      <c r="J95" s="97"/>
      <c r="K95" s="90">
        <v>4.9199999999897805</v>
      </c>
      <c r="L95" s="88" t="s">
        <v>131</v>
      </c>
      <c r="M95" s="89">
        <v>1.7000000000000001E-2</v>
      </c>
      <c r="N95" s="89">
        <v>2.3699999999967483E-2</v>
      </c>
      <c r="O95" s="90">
        <v>205887.83564099998</v>
      </c>
      <c r="P95" s="98">
        <v>104.57</v>
      </c>
      <c r="Q95" s="90"/>
      <c r="R95" s="90">
        <v>215.29691061000003</v>
      </c>
      <c r="S95" s="91">
        <v>1.6221347864942798E-4</v>
      </c>
      <c r="T95" s="91">
        <f t="shared" si="2"/>
        <v>2.0398174746306366E-3</v>
      </c>
      <c r="U95" s="91">
        <f>R95/'סכום נכסי הקרן'!$C$42</f>
        <v>1.0930270130603763E-4</v>
      </c>
    </row>
    <row r="96" spans="2:21">
      <c r="B96" s="86" t="s">
        <v>370</v>
      </c>
      <c r="C96" s="110">
        <v>2300317</v>
      </c>
      <c r="D96" s="88" t="s">
        <v>118</v>
      </c>
      <c r="E96" s="88" t="s">
        <v>246</v>
      </c>
      <c r="F96" s="87" t="s">
        <v>367</v>
      </c>
      <c r="G96" s="88" t="s">
        <v>154</v>
      </c>
      <c r="H96" s="87" t="s">
        <v>368</v>
      </c>
      <c r="I96" s="87" t="s">
        <v>129</v>
      </c>
      <c r="J96" s="97"/>
      <c r="K96" s="90">
        <v>9.7899999999447385</v>
      </c>
      <c r="L96" s="88" t="s">
        <v>131</v>
      </c>
      <c r="M96" s="89">
        <v>5.7999999999999996E-3</v>
      </c>
      <c r="N96" s="89">
        <v>2.7499999999829442E-2</v>
      </c>
      <c r="O96" s="90">
        <v>101707.14265200001</v>
      </c>
      <c r="P96" s="98">
        <v>86.47</v>
      </c>
      <c r="Q96" s="90"/>
      <c r="R96" s="90">
        <v>87.946172733999987</v>
      </c>
      <c r="S96" s="91">
        <v>2.1261498621757955E-4</v>
      </c>
      <c r="T96" s="91">
        <f t="shared" si="2"/>
        <v>8.3324066035792509E-4</v>
      </c>
      <c r="U96" s="91">
        <f>R96/'סכום נכסי הקרן'!$C$42</f>
        <v>4.4648825764001011E-5</v>
      </c>
    </row>
    <row r="97" spans="2:21">
      <c r="B97" s="86" t="s">
        <v>371</v>
      </c>
      <c r="C97" s="110">
        <v>1136084</v>
      </c>
      <c r="D97" s="88" t="s">
        <v>118</v>
      </c>
      <c r="E97" s="88" t="s">
        <v>246</v>
      </c>
      <c r="F97" s="87" t="s">
        <v>308</v>
      </c>
      <c r="G97" s="88" t="s">
        <v>271</v>
      </c>
      <c r="H97" s="87" t="s">
        <v>368</v>
      </c>
      <c r="I97" s="87" t="s">
        <v>129</v>
      </c>
      <c r="J97" s="97"/>
      <c r="K97" s="90">
        <v>1.080000000345996</v>
      </c>
      <c r="L97" s="88" t="s">
        <v>131</v>
      </c>
      <c r="M97" s="89">
        <v>2.5000000000000001E-2</v>
      </c>
      <c r="N97" s="89">
        <v>2.8100000004258406E-2</v>
      </c>
      <c r="O97" s="90">
        <v>1367.647866</v>
      </c>
      <c r="P97" s="98">
        <v>109.89</v>
      </c>
      <c r="Q97" s="90"/>
      <c r="R97" s="90">
        <v>1.5029081559999999</v>
      </c>
      <c r="S97" s="91">
        <v>1.9362812337204494E-6</v>
      </c>
      <c r="T97" s="91">
        <f t="shared" si="2"/>
        <v>1.4239211843253053E-5</v>
      </c>
      <c r="U97" s="91">
        <f>R97/'סכום נכסי הקרן'!$C$42</f>
        <v>7.6300175789910182E-7</v>
      </c>
    </row>
    <row r="98" spans="2:21">
      <c r="B98" s="86" t="s">
        <v>372</v>
      </c>
      <c r="C98" s="110">
        <v>1141050</v>
      </c>
      <c r="D98" s="88" t="s">
        <v>118</v>
      </c>
      <c r="E98" s="88" t="s">
        <v>246</v>
      </c>
      <c r="F98" s="87" t="s">
        <v>308</v>
      </c>
      <c r="G98" s="88" t="s">
        <v>271</v>
      </c>
      <c r="H98" s="87" t="s">
        <v>368</v>
      </c>
      <c r="I98" s="87" t="s">
        <v>129</v>
      </c>
      <c r="J98" s="97"/>
      <c r="K98" s="90">
        <v>2.4200000000048689</v>
      </c>
      <c r="L98" s="88" t="s">
        <v>131</v>
      </c>
      <c r="M98" s="89">
        <v>1.95E-2</v>
      </c>
      <c r="N98" s="89">
        <v>3.4900000000062603E-2</v>
      </c>
      <c r="O98" s="90">
        <v>269621.40217999998</v>
      </c>
      <c r="P98" s="98">
        <v>106.63</v>
      </c>
      <c r="Q98" s="90"/>
      <c r="R98" s="90">
        <v>287.49730048000004</v>
      </c>
      <c r="S98" s="91">
        <v>4.7378670708529024E-4</v>
      </c>
      <c r="T98" s="91">
        <f t="shared" si="2"/>
        <v>2.723875673676295E-3</v>
      </c>
      <c r="U98" s="91">
        <f>R98/'סכום נכסי הקרן'!$C$42</f>
        <v>1.4595765202400453E-4</v>
      </c>
    </row>
    <row r="99" spans="2:21">
      <c r="B99" s="86" t="s">
        <v>373</v>
      </c>
      <c r="C99" s="110">
        <v>1162221</v>
      </c>
      <c r="D99" s="88" t="s">
        <v>118</v>
      </c>
      <c r="E99" s="88" t="s">
        <v>246</v>
      </c>
      <c r="F99" s="87" t="s">
        <v>308</v>
      </c>
      <c r="G99" s="88" t="s">
        <v>271</v>
      </c>
      <c r="H99" s="87" t="s">
        <v>368</v>
      </c>
      <c r="I99" s="87" t="s">
        <v>129</v>
      </c>
      <c r="J99" s="97"/>
      <c r="K99" s="90">
        <v>5.6100000000682853</v>
      </c>
      <c r="L99" s="88" t="s">
        <v>131</v>
      </c>
      <c r="M99" s="89">
        <v>1.1699999999999999E-2</v>
      </c>
      <c r="N99" s="89">
        <v>3.8000000000461005E-2</v>
      </c>
      <c r="O99" s="90">
        <v>36961.605924000003</v>
      </c>
      <c r="P99" s="98">
        <v>93.9</v>
      </c>
      <c r="Q99" s="90"/>
      <c r="R99" s="90">
        <v>34.706949583000004</v>
      </c>
      <c r="S99" s="91">
        <v>5.1238733962529479E-5</v>
      </c>
      <c r="T99" s="91">
        <f t="shared" si="2"/>
        <v>3.2882888124099069E-4</v>
      </c>
      <c r="U99" s="91">
        <f>R99/'סכום נכסי הקרן'!$C$42</f>
        <v>1.7620147603447101E-5</v>
      </c>
    </row>
    <row r="100" spans="2:21">
      <c r="B100" s="86" t="s">
        <v>374</v>
      </c>
      <c r="C100" s="110">
        <v>1156231</v>
      </c>
      <c r="D100" s="88" t="s">
        <v>118</v>
      </c>
      <c r="E100" s="88" t="s">
        <v>246</v>
      </c>
      <c r="F100" s="87" t="s">
        <v>308</v>
      </c>
      <c r="G100" s="88" t="s">
        <v>271</v>
      </c>
      <c r="H100" s="87" t="s">
        <v>368</v>
      </c>
      <c r="I100" s="87" t="s">
        <v>129</v>
      </c>
      <c r="J100" s="97"/>
      <c r="K100" s="90">
        <v>3.9399999999987241</v>
      </c>
      <c r="L100" s="88" t="s">
        <v>131</v>
      </c>
      <c r="M100" s="89">
        <v>3.3500000000000002E-2</v>
      </c>
      <c r="N100" s="89">
        <v>3.5700000000008628E-2</v>
      </c>
      <c r="O100" s="90">
        <v>246402.14881899997</v>
      </c>
      <c r="P100" s="98">
        <v>108.2</v>
      </c>
      <c r="Q100" s="90"/>
      <c r="R100" s="90">
        <v>266.60714976100002</v>
      </c>
      <c r="S100" s="91">
        <v>5.92393115612971E-4</v>
      </c>
      <c r="T100" s="91">
        <f t="shared" si="2"/>
        <v>2.5259532122552221E-3</v>
      </c>
      <c r="U100" s="91">
        <f>R100/'סכום נכסי הקרן'!$C$42</f>
        <v>1.353520660088241E-4</v>
      </c>
    </row>
    <row r="101" spans="2:21">
      <c r="B101" s="86" t="s">
        <v>375</v>
      </c>
      <c r="C101" s="110">
        <v>1174226</v>
      </c>
      <c r="D101" s="88" t="s">
        <v>118</v>
      </c>
      <c r="E101" s="88" t="s">
        <v>246</v>
      </c>
      <c r="F101" s="87" t="s">
        <v>308</v>
      </c>
      <c r="G101" s="88" t="s">
        <v>271</v>
      </c>
      <c r="H101" s="87" t="s">
        <v>368</v>
      </c>
      <c r="I101" s="87" t="s">
        <v>129</v>
      </c>
      <c r="J101" s="97"/>
      <c r="K101" s="90">
        <v>5.6199999999948984</v>
      </c>
      <c r="L101" s="88" t="s">
        <v>131</v>
      </c>
      <c r="M101" s="89">
        <v>1.3300000000000001E-2</v>
      </c>
      <c r="N101" s="89">
        <v>3.9099999999961575E-2</v>
      </c>
      <c r="O101" s="90">
        <v>656308.31744100002</v>
      </c>
      <c r="P101" s="98">
        <v>94.4</v>
      </c>
      <c r="Q101" s="90"/>
      <c r="R101" s="90">
        <v>619.5550493180001</v>
      </c>
      <c r="S101" s="91">
        <v>5.5268068837136843E-4</v>
      </c>
      <c r="T101" s="91">
        <f t="shared" si="2"/>
        <v>5.8699366029630476E-3</v>
      </c>
      <c r="U101" s="91">
        <f>R101/'סכום נכסי הקרן'!$C$42</f>
        <v>3.1453791095461913E-4</v>
      </c>
    </row>
    <row r="102" spans="2:21">
      <c r="B102" s="86" t="s">
        <v>376</v>
      </c>
      <c r="C102" s="110">
        <v>1186188</v>
      </c>
      <c r="D102" s="88" t="s">
        <v>118</v>
      </c>
      <c r="E102" s="88" t="s">
        <v>246</v>
      </c>
      <c r="F102" s="87" t="s">
        <v>308</v>
      </c>
      <c r="G102" s="88" t="s">
        <v>271</v>
      </c>
      <c r="H102" s="87" t="s">
        <v>365</v>
      </c>
      <c r="I102" s="87" t="s">
        <v>250</v>
      </c>
      <c r="J102" s="97"/>
      <c r="K102" s="90">
        <v>5.7799999999983944</v>
      </c>
      <c r="L102" s="88" t="s">
        <v>131</v>
      </c>
      <c r="M102" s="89">
        <v>1.8700000000000001E-2</v>
      </c>
      <c r="N102" s="89">
        <v>3.9299999999999224E-2</v>
      </c>
      <c r="O102" s="90">
        <v>558526.41065099998</v>
      </c>
      <c r="P102" s="98">
        <v>93.72</v>
      </c>
      <c r="Q102" s="90"/>
      <c r="R102" s="90">
        <v>523.45098102800011</v>
      </c>
      <c r="S102" s="91">
        <v>9.3896023376398492E-4</v>
      </c>
      <c r="T102" s="91">
        <f t="shared" si="2"/>
        <v>4.9594044577241144E-3</v>
      </c>
      <c r="U102" s="91">
        <f>R102/'סכום נכסי הקרן'!$C$42</f>
        <v>2.6574745576027966E-4</v>
      </c>
    </row>
    <row r="103" spans="2:21">
      <c r="B103" s="86" t="s">
        <v>377</v>
      </c>
      <c r="C103" s="110">
        <v>1185537</v>
      </c>
      <c r="D103" s="88" t="s">
        <v>118</v>
      </c>
      <c r="E103" s="88" t="s">
        <v>246</v>
      </c>
      <c r="F103" s="87" t="s">
        <v>253</v>
      </c>
      <c r="G103" s="88" t="s">
        <v>254</v>
      </c>
      <c r="H103" s="87" t="s">
        <v>368</v>
      </c>
      <c r="I103" s="87" t="s">
        <v>129</v>
      </c>
      <c r="J103" s="97"/>
      <c r="K103" s="90">
        <v>4.890000000000283</v>
      </c>
      <c r="L103" s="88" t="s">
        <v>131</v>
      </c>
      <c r="M103" s="89">
        <v>1.09E-2</v>
      </c>
      <c r="N103" s="89">
        <v>3.8200000000005341E-2</v>
      </c>
      <c r="O103" s="90">
        <v>27.618962</v>
      </c>
      <c r="P103" s="98">
        <v>4616513</v>
      </c>
      <c r="Q103" s="90"/>
      <c r="R103" s="90">
        <v>1275.0328809759999</v>
      </c>
      <c r="S103" s="91">
        <v>1.5209517043890083E-3</v>
      </c>
      <c r="T103" s="91">
        <f t="shared" si="2"/>
        <v>1.2080221420616551E-2</v>
      </c>
      <c r="U103" s="91">
        <f>R103/'סכום נכסי הקרן'!$C$42</f>
        <v>6.4731322781100417E-4</v>
      </c>
    </row>
    <row r="104" spans="2:21">
      <c r="B104" s="86" t="s">
        <v>378</v>
      </c>
      <c r="C104" s="110">
        <v>1151000</v>
      </c>
      <c r="D104" s="88" t="s">
        <v>118</v>
      </c>
      <c r="E104" s="88" t="s">
        <v>246</v>
      </c>
      <c r="F104" s="87" t="s">
        <v>253</v>
      </c>
      <c r="G104" s="88" t="s">
        <v>254</v>
      </c>
      <c r="H104" s="87" t="s">
        <v>368</v>
      </c>
      <c r="I104" s="87" t="s">
        <v>129</v>
      </c>
      <c r="J104" s="97"/>
      <c r="K104" s="90">
        <v>1.2600000000015663</v>
      </c>
      <c r="L104" s="88" t="s">
        <v>131</v>
      </c>
      <c r="M104" s="89">
        <v>2.2000000000000002E-2</v>
      </c>
      <c r="N104" s="89">
        <v>2.8500000000103231E-2</v>
      </c>
      <c r="O104" s="90">
        <v>5.1171499999999996</v>
      </c>
      <c r="P104" s="98">
        <v>5490000</v>
      </c>
      <c r="Q104" s="90"/>
      <c r="R104" s="90">
        <v>280.931504206</v>
      </c>
      <c r="S104" s="91">
        <v>1.0165176797775129E-3</v>
      </c>
      <c r="T104" s="91">
        <f t="shared" si="2"/>
        <v>2.6616684365328379E-3</v>
      </c>
      <c r="U104" s="91">
        <f>R104/'סכום נכסי הקרן'!$C$42</f>
        <v>1.4262430521963109E-4</v>
      </c>
    </row>
    <row r="105" spans="2:21">
      <c r="B105" s="86" t="s">
        <v>379</v>
      </c>
      <c r="C105" s="110">
        <v>1167030</v>
      </c>
      <c r="D105" s="88" t="s">
        <v>118</v>
      </c>
      <c r="E105" s="88" t="s">
        <v>246</v>
      </c>
      <c r="F105" s="87" t="s">
        <v>253</v>
      </c>
      <c r="G105" s="88" t="s">
        <v>254</v>
      </c>
      <c r="H105" s="87" t="s">
        <v>368</v>
      </c>
      <c r="I105" s="87" t="s">
        <v>129</v>
      </c>
      <c r="J105" s="97"/>
      <c r="K105" s="90">
        <v>3.1000000000063035</v>
      </c>
      <c r="L105" s="88" t="s">
        <v>131</v>
      </c>
      <c r="M105" s="89">
        <v>2.3199999999999998E-2</v>
      </c>
      <c r="N105" s="89">
        <v>3.5500000000002856E-2</v>
      </c>
      <c r="O105" s="90">
        <v>3.2613299999999996</v>
      </c>
      <c r="P105" s="98">
        <v>5350000</v>
      </c>
      <c r="Q105" s="90"/>
      <c r="R105" s="90">
        <v>174.48114600900001</v>
      </c>
      <c r="S105" s="91">
        <v>5.4355499999999993E-4</v>
      </c>
      <c r="T105" s="91">
        <f t="shared" si="2"/>
        <v>1.653110997340092E-3</v>
      </c>
      <c r="U105" s="91">
        <f>R105/'סכום נכסי הקרן'!$C$42</f>
        <v>8.8581208767568145E-5</v>
      </c>
    </row>
    <row r="106" spans="2:21">
      <c r="B106" s="86" t="s">
        <v>380</v>
      </c>
      <c r="C106" s="110">
        <v>1189497</v>
      </c>
      <c r="D106" s="88" t="s">
        <v>118</v>
      </c>
      <c r="E106" s="88" t="s">
        <v>246</v>
      </c>
      <c r="F106" s="87" t="s">
        <v>253</v>
      </c>
      <c r="G106" s="88" t="s">
        <v>254</v>
      </c>
      <c r="H106" s="87" t="s">
        <v>368</v>
      </c>
      <c r="I106" s="87" t="s">
        <v>129</v>
      </c>
      <c r="J106" s="97"/>
      <c r="K106" s="90">
        <v>5.5399999999992353</v>
      </c>
      <c r="L106" s="88" t="s">
        <v>131</v>
      </c>
      <c r="M106" s="89">
        <v>2.9900000000000003E-2</v>
      </c>
      <c r="N106" s="89">
        <v>3.0400000000001048E-2</v>
      </c>
      <c r="O106" s="90">
        <v>22.665561000000004</v>
      </c>
      <c r="P106" s="98">
        <v>5074000</v>
      </c>
      <c r="Q106" s="90"/>
      <c r="R106" s="90">
        <v>1150.050598022</v>
      </c>
      <c r="S106" s="91">
        <v>1.4165975625000003E-3</v>
      </c>
      <c r="T106" s="91">
        <f t="shared" si="2"/>
        <v>1.089608438833645E-2</v>
      </c>
      <c r="U106" s="91">
        <f>R106/'סכום נכסי הקרן'!$C$42</f>
        <v>5.8386177788744356E-4</v>
      </c>
    </row>
    <row r="107" spans="2:21">
      <c r="B107" s="86" t="s">
        <v>381</v>
      </c>
      <c r="C107" s="110">
        <v>7480197</v>
      </c>
      <c r="D107" s="88" t="s">
        <v>118</v>
      </c>
      <c r="E107" s="88" t="s">
        <v>246</v>
      </c>
      <c r="F107" s="87" t="s">
        <v>257</v>
      </c>
      <c r="G107" s="88" t="s">
        <v>254</v>
      </c>
      <c r="H107" s="87" t="s">
        <v>368</v>
      </c>
      <c r="I107" s="87" t="s">
        <v>129</v>
      </c>
      <c r="J107" s="97"/>
      <c r="K107" s="90">
        <v>2.540000000000822</v>
      </c>
      <c r="L107" s="88" t="s">
        <v>131</v>
      </c>
      <c r="M107" s="89">
        <v>1.46E-2</v>
      </c>
      <c r="N107" s="89">
        <v>3.7100000000011145E-2</v>
      </c>
      <c r="O107" s="90">
        <v>32.565539999999999</v>
      </c>
      <c r="P107" s="98">
        <v>5153990</v>
      </c>
      <c r="Q107" s="90"/>
      <c r="R107" s="90">
        <v>1678.424710003</v>
      </c>
      <c r="S107" s="91">
        <v>1.2227514737355911E-3</v>
      </c>
      <c r="T107" s="91">
        <f t="shared" ref="T107:T138" si="3">IFERROR(R107/$R$11,0)</f>
        <v>1.5902132750607877E-2</v>
      </c>
      <c r="U107" s="91">
        <f>R107/'סכום נכסי הקרן'!$C$42</f>
        <v>8.5210862627960833E-4</v>
      </c>
    </row>
    <row r="108" spans="2:21">
      <c r="B108" s="86" t="s">
        <v>382</v>
      </c>
      <c r="C108" s="110">
        <v>7480247</v>
      </c>
      <c r="D108" s="88" t="s">
        <v>118</v>
      </c>
      <c r="E108" s="88" t="s">
        <v>246</v>
      </c>
      <c r="F108" s="87" t="s">
        <v>257</v>
      </c>
      <c r="G108" s="88" t="s">
        <v>254</v>
      </c>
      <c r="H108" s="87" t="s">
        <v>368</v>
      </c>
      <c r="I108" s="87" t="s">
        <v>129</v>
      </c>
      <c r="J108" s="97"/>
      <c r="K108" s="90">
        <v>3.1100000000000003</v>
      </c>
      <c r="L108" s="88" t="s">
        <v>131</v>
      </c>
      <c r="M108" s="89">
        <v>2.4199999999999999E-2</v>
      </c>
      <c r="N108" s="89">
        <v>4.1000000000000009E-2</v>
      </c>
      <c r="O108" s="90">
        <v>31.105446000000001</v>
      </c>
      <c r="P108" s="98">
        <v>5278341</v>
      </c>
      <c r="Q108" s="90"/>
      <c r="R108" s="90">
        <v>1641.8515225999997</v>
      </c>
      <c r="S108" s="91">
        <v>1.0271247523444724E-3</v>
      </c>
      <c r="T108" s="91">
        <f t="shared" si="3"/>
        <v>1.5555622312737636E-2</v>
      </c>
      <c r="U108" s="91">
        <f>R108/'סכום נכסי הקרן'!$C$42</f>
        <v>8.3354102042221983E-4</v>
      </c>
    </row>
    <row r="109" spans="2:21">
      <c r="B109" s="86" t="s">
        <v>383</v>
      </c>
      <c r="C109" s="110">
        <v>7480312</v>
      </c>
      <c r="D109" s="88" t="s">
        <v>118</v>
      </c>
      <c r="E109" s="88" t="s">
        <v>246</v>
      </c>
      <c r="F109" s="87" t="s">
        <v>257</v>
      </c>
      <c r="G109" s="88" t="s">
        <v>254</v>
      </c>
      <c r="H109" s="87" t="s">
        <v>368</v>
      </c>
      <c r="I109" s="87" t="s">
        <v>129</v>
      </c>
      <c r="J109" s="97"/>
      <c r="K109" s="90">
        <v>4.5700000000020413</v>
      </c>
      <c r="L109" s="88" t="s">
        <v>131</v>
      </c>
      <c r="M109" s="89">
        <v>2E-3</v>
      </c>
      <c r="N109" s="89">
        <v>4.090000000002042E-2</v>
      </c>
      <c r="O109" s="90">
        <v>19.165430999999998</v>
      </c>
      <c r="P109" s="98">
        <v>4470000</v>
      </c>
      <c r="Q109" s="90"/>
      <c r="R109" s="90">
        <v>856.69478862500011</v>
      </c>
      <c r="S109" s="91">
        <v>1.672084365730239E-3</v>
      </c>
      <c r="T109" s="91">
        <f t="shared" si="3"/>
        <v>8.1167026285286024E-3</v>
      </c>
      <c r="U109" s="91">
        <f>R109/'סכום נכסי הקרן'!$C$42</f>
        <v>4.3492985722001402E-4</v>
      </c>
    </row>
    <row r="110" spans="2:21">
      <c r="B110" s="86" t="s">
        <v>384</v>
      </c>
      <c r="C110" s="110">
        <v>1191246</v>
      </c>
      <c r="D110" s="88" t="s">
        <v>118</v>
      </c>
      <c r="E110" s="88" t="s">
        <v>246</v>
      </c>
      <c r="F110" s="87" t="s">
        <v>257</v>
      </c>
      <c r="G110" s="88" t="s">
        <v>254</v>
      </c>
      <c r="H110" s="87" t="s">
        <v>368</v>
      </c>
      <c r="I110" s="87" t="s">
        <v>129</v>
      </c>
      <c r="J110" s="97"/>
      <c r="K110" s="90">
        <v>5.2199999999964515</v>
      </c>
      <c r="L110" s="88" t="s">
        <v>131</v>
      </c>
      <c r="M110" s="89">
        <v>3.1699999999999999E-2</v>
      </c>
      <c r="N110" s="89">
        <v>3.8899999999971742E-2</v>
      </c>
      <c r="O110" s="90">
        <v>15.433323</v>
      </c>
      <c r="P110" s="98">
        <v>4930250</v>
      </c>
      <c r="Q110" s="90"/>
      <c r="R110" s="90">
        <v>760.90146383500007</v>
      </c>
      <c r="S110" s="91">
        <v>1.6655863371465573E-3</v>
      </c>
      <c r="T110" s="91">
        <f t="shared" si="3"/>
        <v>7.2091146036657207E-3</v>
      </c>
      <c r="U110" s="91">
        <f>R110/'סכום נכסי הקרן'!$C$42</f>
        <v>3.8629716139094858E-4</v>
      </c>
    </row>
    <row r="111" spans="2:21">
      <c r="B111" s="86" t="s">
        <v>385</v>
      </c>
      <c r="C111" s="110">
        <v>7670284</v>
      </c>
      <c r="D111" s="88" t="s">
        <v>118</v>
      </c>
      <c r="E111" s="88" t="s">
        <v>246</v>
      </c>
      <c r="F111" s="87" t="s">
        <v>386</v>
      </c>
      <c r="G111" s="88" t="s">
        <v>387</v>
      </c>
      <c r="H111" s="87" t="s">
        <v>365</v>
      </c>
      <c r="I111" s="87" t="s">
        <v>250</v>
      </c>
      <c r="J111" s="97"/>
      <c r="K111" s="90">
        <v>5.5000000000120783</v>
      </c>
      <c r="L111" s="88" t="s">
        <v>131</v>
      </c>
      <c r="M111" s="89">
        <v>4.4000000000000003E-3</v>
      </c>
      <c r="N111" s="89">
        <v>2.8000000000080526E-2</v>
      </c>
      <c r="O111" s="90">
        <v>259249.94309099999</v>
      </c>
      <c r="P111" s="98">
        <v>95.81</v>
      </c>
      <c r="Q111" s="90"/>
      <c r="R111" s="90">
        <v>248.38738926999997</v>
      </c>
      <c r="S111" s="91">
        <v>3.2828442925146725E-4</v>
      </c>
      <c r="T111" s="91">
        <f t="shared" si="3"/>
        <v>2.3533312005049032E-3</v>
      </c>
      <c r="U111" s="91">
        <f>R111/'סכום נכסי הקרן'!$C$42</f>
        <v>1.2610219320213637E-4</v>
      </c>
    </row>
    <row r="112" spans="2:21">
      <c r="B112" s="86" t="s">
        <v>388</v>
      </c>
      <c r="C112" s="110">
        <v>1126069</v>
      </c>
      <c r="D112" s="88" t="s">
        <v>118</v>
      </c>
      <c r="E112" s="88" t="s">
        <v>246</v>
      </c>
      <c r="F112" s="87" t="s">
        <v>389</v>
      </c>
      <c r="G112" s="88" t="s">
        <v>387</v>
      </c>
      <c r="H112" s="87" t="s">
        <v>365</v>
      </c>
      <c r="I112" s="87" t="s">
        <v>250</v>
      </c>
      <c r="J112" s="97"/>
      <c r="K112" s="90">
        <v>0.16999999999775328</v>
      </c>
      <c r="L112" s="88" t="s">
        <v>131</v>
      </c>
      <c r="M112" s="89">
        <v>3.85E-2</v>
      </c>
      <c r="N112" s="89">
        <v>6.9000000000299568E-3</v>
      </c>
      <c r="O112" s="90">
        <v>186473.817652</v>
      </c>
      <c r="P112" s="98">
        <v>114.57</v>
      </c>
      <c r="Q112" s="90"/>
      <c r="R112" s="90">
        <v>213.643067444</v>
      </c>
      <c r="S112" s="91">
        <v>7.7844394237987983E-4</v>
      </c>
      <c r="T112" s="91">
        <f t="shared" si="3"/>
        <v>2.0241482382224265E-3</v>
      </c>
      <c r="U112" s="91">
        <f>R112/'סכום נכסי הקרן'!$C$42</f>
        <v>1.0846307232544447E-4</v>
      </c>
    </row>
    <row r="113" spans="2:21">
      <c r="B113" s="86" t="s">
        <v>390</v>
      </c>
      <c r="C113" s="110">
        <v>1126077</v>
      </c>
      <c r="D113" s="88" t="s">
        <v>118</v>
      </c>
      <c r="E113" s="88" t="s">
        <v>246</v>
      </c>
      <c r="F113" s="87" t="s">
        <v>389</v>
      </c>
      <c r="G113" s="88" t="s">
        <v>387</v>
      </c>
      <c r="H113" s="87" t="s">
        <v>365</v>
      </c>
      <c r="I113" s="87" t="s">
        <v>250</v>
      </c>
      <c r="J113" s="97"/>
      <c r="K113" s="90">
        <v>1.1400000000039652</v>
      </c>
      <c r="L113" s="88" t="s">
        <v>131</v>
      </c>
      <c r="M113" s="89">
        <v>3.85E-2</v>
      </c>
      <c r="N113" s="89">
        <v>1.2000000000041739E-2</v>
      </c>
      <c r="O113" s="90">
        <v>163241.67376900002</v>
      </c>
      <c r="P113" s="98">
        <v>117.42</v>
      </c>
      <c r="Q113" s="90"/>
      <c r="R113" s="90">
        <v>191.67838551599999</v>
      </c>
      <c r="S113" s="91">
        <v>6.5296669507600006E-4</v>
      </c>
      <c r="T113" s="91">
        <f t="shared" si="3"/>
        <v>1.8160451962675036E-3</v>
      </c>
      <c r="U113" s="91">
        <f>R113/'סכום נכסי הקרן'!$C$42</f>
        <v>9.731196448438845E-5</v>
      </c>
    </row>
    <row r="114" spans="2:21">
      <c r="B114" s="86" t="s">
        <v>391</v>
      </c>
      <c r="C114" s="110">
        <v>6130223</v>
      </c>
      <c r="D114" s="88" t="s">
        <v>118</v>
      </c>
      <c r="E114" s="88" t="s">
        <v>246</v>
      </c>
      <c r="F114" s="87" t="s">
        <v>317</v>
      </c>
      <c r="G114" s="88" t="s">
        <v>271</v>
      </c>
      <c r="H114" s="87" t="s">
        <v>368</v>
      </c>
      <c r="I114" s="87" t="s">
        <v>129</v>
      </c>
      <c r="J114" s="97"/>
      <c r="K114" s="90">
        <v>4.5999999999941883</v>
      </c>
      <c r="L114" s="88" t="s">
        <v>131</v>
      </c>
      <c r="M114" s="89">
        <v>2.4E-2</v>
      </c>
      <c r="N114" s="89">
        <v>2.7699999999968031E-2</v>
      </c>
      <c r="O114" s="90">
        <v>475242.24085299997</v>
      </c>
      <c r="P114" s="98">
        <v>108.62</v>
      </c>
      <c r="Q114" s="90"/>
      <c r="R114" s="90">
        <v>516.208100145</v>
      </c>
      <c r="S114" s="91">
        <v>4.4095748425432719E-4</v>
      </c>
      <c r="T114" s="91">
        <f t="shared" si="3"/>
        <v>4.8907822236662632E-3</v>
      </c>
      <c r="U114" s="91">
        <f>R114/'סכום נכסי הקרן'!$C$42</f>
        <v>2.6207036423348191E-4</v>
      </c>
    </row>
    <row r="115" spans="2:21">
      <c r="B115" s="86" t="s">
        <v>392</v>
      </c>
      <c r="C115" s="110">
        <v>6130181</v>
      </c>
      <c r="D115" s="88" t="s">
        <v>118</v>
      </c>
      <c r="E115" s="88" t="s">
        <v>246</v>
      </c>
      <c r="F115" s="87" t="s">
        <v>317</v>
      </c>
      <c r="G115" s="88" t="s">
        <v>271</v>
      </c>
      <c r="H115" s="87" t="s">
        <v>368</v>
      </c>
      <c r="I115" s="87" t="s">
        <v>129</v>
      </c>
      <c r="J115" s="97"/>
      <c r="K115" s="90">
        <v>0.74000000010373257</v>
      </c>
      <c r="L115" s="88" t="s">
        <v>131</v>
      </c>
      <c r="M115" s="89">
        <v>3.4799999999999998E-2</v>
      </c>
      <c r="N115" s="89">
        <v>2.3000000000915288E-2</v>
      </c>
      <c r="O115" s="90">
        <v>2971.0498419999999</v>
      </c>
      <c r="P115" s="98">
        <v>110.32</v>
      </c>
      <c r="Q115" s="90"/>
      <c r="R115" s="90">
        <v>3.2776623589999998</v>
      </c>
      <c r="S115" s="91">
        <v>2.281670712794798E-5</v>
      </c>
      <c r="T115" s="91">
        <f t="shared" si="3"/>
        <v>3.1054012511764917E-5</v>
      </c>
      <c r="U115" s="91">
        <f>R115/'סכום נכסי הקרן'!$C$42</f>
        <v>1.6640152837900475E-6</v>
      </c>
    </row>
    <row r="116" spans="2:21">
      <c r="B116" s="86" t="s">
        <v>393</v>
      </c>
      <c r="C116" s="110">
        <v>6130348</v>
      </c>
      <c r="D116" s="88" t="s">
        <v>118</v>
      </c>
      <c r="E116" s="88" t="s">
        <v>246</v>
      </c>
      <c r="F116" s="87" t="s">
        <v>317</v>
      </c>
      <c r="G116" s="88" t="s">
        <v>271</v>
      </c>
      <c r="H116" s="87" t="s">
        <v>368</v>
      </c>
      <c r="I116" s="87" t="s">
        <v>129</v>
      </c>
      <c r="J116" s="97"/>
      <c r="K116" s="90">
        <v>6.7500000000026059</v>
      </c>
      <c r="L116" s="88" t="s">
        <v>131</v>
      </c>
      <c r="M116" s="89">
        <v>1.4999999999999999E-2</v>
      </c>
      <c r="N116" s="89">
        <v>3.1500000000039968E-2</v>
      </c>
      <c r="O116" s="90">
        <v>305388.46052399999</v>
      </c>
      <c r="P116" s="98">
        <v>94.21</v>
      </c>
      <c r="Q116" s="90"/>
      <c r="R116" s="90">
        <v>287.70646887900006</v>
      </c>
      <c r="S116" s="91">
        <v>1.1666026571735596E-3</v>
      </c>
      <c r="T116" s="91">
        <f t="shared" si="3"/>
        <v>2.7258574269407145E-3</v>
      </c>
      <c r="U116" s="91">
        <f>R116/'סכום נכסי הקרן'!$C$42</f>
        <v>1.4606384338073969E-4</v>
      </c>
    </row>
    <row r="117" spans="2:21">
      <c r="B117" s="86" t="s">
        <v>394</v>
      </c>
      <c r="C117" s="110">
        <v>1136050</v>
      </c>
      <c r="D117" s="88" t="s">
        <v>118</v>
      </c>
      <c r="E117" s="88" t="s">
        <v>246</v>
      </c>
      <c r="F117" s="87" t="s">
        <v>395</v>
      </c>
      <c r="G117" s="88" t="s">
        <v>387</v>
      </c>
      <c r="H117" s="87" t="s">
        <v>368</v>
      </c>
      <c r="I117" s="87" t="s">
        <v>129</v>
      </c>
      <c r="J117" s="97"/>
      <c r="K117" s="90">
        <v>2.2799999999986267</v>
      </c>
      <c r="L117" s="88" t="s">
        <v>131</v>
      </c>
      <c r="M117" s="89">
        <v>2.4799999999999999E-2</v>
      </c>
      <c r="N117" s="89">
        <v>2.0100000000013298E-2</v>
      </c>
      <c r="O117" s="90">
        <v>210331.14887900001</v>
      </c>
      <c r="P117" s="98">
        <v>110.8</v>
      </c>
      <c r="Q117" s="90"/>
      <c r="R117" s="90">
        <v>233.046925469</v>
      </c>
      <c r="S117" s="91">
        <v>4.9666587344682168E-4</v>
      </c>
      <c r="T117" s="91">
        <f t="shared" si="3"/>
        <v>2.2079889099835964E-3</v>
      </c>
      <c r="U117" s="91">
        <f>R117/'סכום נכסי הקרן'!$C$42</f>
        <v>1.1831409197956869E-4</v>
      </c>
    </row>
    <row r="118" spans="2:21">
      <c r="B118" s="86" t="s">
        <v>396</v>
      </c>
      <c r="C118" s="110">
        <v>1147602</v>
      </c>
      <c r="D118" s="88" t="s">
        <v>118</v>
      </c>
      <c r="E118" s="88" t="s">
        <v>246</v>
      </c>
      <c r="F118" s="87" t="s">
        <v>397</v>
      </c>
      <c r="G118" s="88" t="s">
        <v>271</v>
      </c>
      <c r="H118" s="87" t="s">
        <v>365</v>
      </c>
      <c r="I118" s="87" t="s">
        <v>250</v>
      </c>
      <c r="J118" s="97"/>
      <c r="K118" s="90">
        <v>2.7300000000011995</v>
      </c>
      <c r="L118" s="88" t="s">
        <v>131</v>
      </c>
      <c r="M118" s="89">
        <v>1.3999999999999999E-2</v>
      </c>
      <c r="N118" s="89">
        <v>2.8900000000002951E-2</v>
      </c>
      <c r="O118" s="90">
        <v>546562.22478599998</v>
      </c>
      <c r="P118" s="98">
        <v>105.25</v>
      </c>
      <c r="Q118" s="90"/>
      <c r="R118" s="90">
        <v>575.25674004699999</v>
      </c>
      <c r="S118" s="91">
        <v>6.1508240466576637E-4</v>
      </c>
      <c r="T118" s="91">
        <f t="shared" si="3"/>
        <v>5.4502349681761833E-3</v>
      </c>
      <c r="U118" s="91">
        <f>R118/'סכום נכסי הקרן'!$C$42</f>
        <v>2.9204838775202417E-4</v>
      </c>
    </row>
    <row r="119" spans="2:21">
      <c r="B119" s="86" t="s">
        <v>398</v>
      </c>
      <c r="C119" s="110">
        <v>2310399</v>
      </c>
      <c r="D119" s="88" t="s">
        <v>118</v>
      </c>
      <c r="E119" s="88" t="s">
        <v>246</v>
      </c>
      <c r="F119" s="87" t="s">
        <v>261</v>
      </c>
      <c r="G119" s="88" t="s">
        <v>254</v>
      </c>
      <c r="H119" s="87" t="s">
        <v>368</v>
      </c>
      <c r="I119" s="87" t="s">
        <v>129</v>
      </c>
      <c r="J119" s="97"/>
      <c r="K119" s="90">
        <v>3.1199999999978574</v>
      </c>
      <c r="L119" s="88" t="s">
        <v>131</v>
      </c>
      <c r="M119" s="89">
        <v>1.89E-2</v>
      </c>
      <c r="N119" s="89">
        <v>3.3299999999970027E-2</v>
      </c>
      <c r="O119" s="90">
        <v>13.058964999999999</v>
      </c>
      <c r="P119" s="98">
        <v>5289995</v>
      </c>
      <c r="Q119" s="90"/>
      <c r="R119" s="90">
        <v>690.81863377900004</v>
      </c>
      <c r="S119" s="91">
        <v>1.6323706249999998E-3</v>
      </c>
      <c r="T119" s="91">
        <f t="shared" si="3"/>
        <v>6.5451190961837002E-3</v>
      </c>
      <c r="U119" s="91">
        <f>R119/'סכום נכסי הקרן'!$C$42</f>
        <v>3.5071726097069163E-4</v>
      </c>
    </row>
    <row r="120" spans="2:21">
      <c r="B120" s="86" t="s">
        <v>399</v>
      </c>
      <c r="C120" s="110">
        <v>1191675</v>
      </c>
      <c r="D120" s="88" t="s">
        <v>118</v>
      </c>
      <c r="E120" s="88" t="s">
        <v>246</v>
      </c>
      <c r="F120" s="87" t="s">
        <v>261</v>
      </c>
      <c r="G120" s="88" t="s">
        <v>254</v>
      </c>
      <c r="H120" s="87" t="s">
        <v>368</v>
      </c>
      <c r="I120" s="87" t="s">
        <v>129</v>
      </c>
      <c r="J120" s="97"/>
      <c r="K120" s="90">
        <v>4.8000000000028207</v>
      </c>
      <c r="L120" s="88" t="s">
        <v>131</v>
      </c>
      <c r="M120" s="89">
        <v>3.3099999999999997E-2</v>
      </c>
      <c r="N120" s="89">
        <v>3.7000000000012093E-2</v>
      </c>
      <c r="O120" s="90">
        <v>19.779488000000001</v>
      </c>
      <c r="P120" s="98">
        <v>5018260</v>
      </c>
      <c r="Q120" s="90"/>
      <c r="R120" s="90">
        <v>992.58617331400001</v>
      </c>
      <c r="S120" s="91">
        <v>1.4099000641528262E-3</v>
      </c>
      <c r="T120" s="91">
        <f t="shared" si="3"/>
        <v>9.4041972811690147E-3</v>
      </c>
      <c r="U120" s="91">
        <f>R120/'סכום נכסי הקרן'!$C$42</f>
        <v>5.0391967871184044E-4</v>
      </c>
    </row>
    <row r="121" spans="2:21">
      <c r="B121" s="86" t="s">
        <v>400</v>
      </c>
      <c r="C121" s="110">
        <v>2310266</v>
      </c>
      <c r="D121" s="88" t="s">
        <v>118</v>
      </c>
      <c r="E121" s="88" t="s">
        <v>246</v>
      </c>
      <c r="F121" s="87" t="s">
        <v>261</v>
      </c>
      <c r="G121" s="88" t="s">
        <v>254</v>
      </c>
      <c r="H121" s="87" t="s">
        <v>368</v>
      </c>
      <c r="I121" s="87" t="s">
        <v>129</v>
      </c>
      <c r="J121" s="97"/>
      <c r="K121" s="90">
        <v>0.56000000000100358</v>
      </c>
      <c r="L121" s="88" t="s">
        <v>131</v>
      </c>
      <c r="M121" s="89">
        <v>1.8200000000000001E-2</v>
      </c>
      <c r="N121" s="89">
        <v>2.3800000000000838E-2</v>
      </c>
      <c r="O121" s="90">
        <v>13.140840000000001</v>
      </c>
      <c r="P121" s="98">
        <v>5459095</v>
      </c>
      <c r="Q121" s="90"/>
      <c r="R121" s="90">
        <v>717.37097561300004</v>
      </c>
      <c r="S121" s="91">
        <v>9.2469495461262408E-4</v>
      </c>
      <c r="T121" s="91">
        <f t="shared" si="3"/>
        <v>6.796687642670979E-3</v>
      </c>
      <c r="U121" s="91">
        <f>R121/'סכום נכסי הקרן'!$C$42</f>
        <v>3.6419744830935147E-4</v>
      </c>
    </row>
    <row r="122" spans="2:21">
      <c r="B122" s="86" t="s">
        <v>401</v>
      </c>
      <c r="C122" s="110">
        <v>2310290</v>
      </c>
      <c r="D122" s="88" t="s">
        <v>118</v>
      </c>
      <c r="E122" s="88" t="s">
        <v>246</v>
      </c>
      <c r="F122" s="87" t="s">
        <v>261</v>
      </c>
      <c r="G122" s="88" t="s">
        <v>254</v>
      </c>
      <c r="H122" s="87" t="s">
        <v>368</v>
      </c>
      <c r="I122" s="87" t="s">
        <v>129</v>
      </c>
      <c r="J122" s="97"/>
      <c r="K122" s="90">
        <v>1.7199999999993045</v>
      </c>
      <c r="L122" s="88" t="s">
        <v>131</v>
      </c>
      <c r="M122" s="89">
        <v>1.89E-2</v>
      </c>
      <c r="N122" s="89">
        <v>2.9599999999988916E-2</v>
      </c>
      <c r="O122" s="90">
        <v>34.742033999999997</v>
      </c>
      <c r="P122" s="98">
        <v>5299297</v>
      </c>
      <c r="Q122" s="90"/>
      <c r="R122" s="90">
        <v>1841.0836203740002</v>
      </c>
      <c r="S122" s="91">
        <v>1.5938175061932286E-3</v>
      </c>
      <c r="T122" s="91">
        <f t="shared" si="3"/>
        <v>1.7443234696005387E-2</v>
      </c>
      <c r="U122" s="91">
        <f>R122/'סכום נכסי הקרן'!$C$42</f>
        <v>9.3468788041137284E-4</v>
      </c>
    </row>
    <row r="123" spans="2:21">
      <c r="B123" s="86" t="s">
        <v>402</v>
      </c>
      <c r="C123" s="110">
        <v>1132927</v>
      </c>
      <c r="D123" s="88" t="s">
        <v>118</v>
      </c>
      <c r="E123" s="88" t="s">
        <v>246</v>
      </c>
      <c r="F123" s="87" t="s">
        <v>403</v>
      </c>
      <c r="G123" s="88" t="s">
        <v>271</v>
      </c>
      <c r="H123" s="87" t="s">
        <v>368</v>
      </c>
      <c r="I123" s="87" t="s">
        <v>129</v>
      </c>
      <c r="J123" s="97"/>
      <c r="K123" s="90">
        <v>1.2800000000105882</v>
      </c>
      <c r="L123" s="88" t="s">
        <v>131</v>
      </c>
      <c r="M123" s="89">
        <v>2.75E-2</v>
      </c>
      <c r="N123" s="89">
        <v>2.1900000000260919E-2</v>
      </c>
      <c r="O123" s="90">
        <v>48019.768272000001</v>
      </c>
      <c r="P123" s="98">
        <v>110.14</v>
      </c>
      <c r="Q123" s="90"/>
      <c r="R123" s="90">
        <v>52.888974498000003</v>
      </c>
      <c r="S123" s="91">
        <v>1.7368105554726009E-4</v>
      </c>
      <c r="T123" s="91">
        <f t="shared" si="3"/>
        <v>5.0109336957343011E-4</v>
      </c>
      <c r="U123" s="91">
        <f>R123/'סכום נכסי הקרן'!$C$42</f>
        <v>2.6850862678700355E-5</v>
      </c>
    </row>
    <row r="124" spans="2:21">
      <c r="B124" s="86" t="s">
        <v>404</v>
      </c>
      <c r="C124" s="110">
        <v>1138973</v>
      </c>
      <c r="D124" s="88" t="s">
        <v>118</v>
      </c>
      <c r="E124" s="88" t="s">
        <v>246</v>
      </c>
      <c r="F124" s="87" t="s">
        <v>403</v>
      </c>
      <c r="G124" s="88" t="s">
        <v>271</v>
      </c>
      <c r="H124" s="87" t="s">
        <v>368</v>
      </c>
      <c r="I124" s="87" t="s">
        <v>129</v>
      </c>
      <c r="J124" s="97"/>
      <c r="K124" s="90">
        <v>4.3000000000016261</v>
      </c>
      <c r="L124" s="88" t="s">
        <v>131</v>
      </c>
      <c r="M124" s="89">
        <v>1.9599999999999999E-2</v>
      </c>
      <c r="N124" s="89">
        <v>2.9100000000003252E-2</v>
      </c>
      <c r="O124" s="90">
        <v>347347.25183900003</v>
      </c>
      <c r="P124" s="98">
        <v>106.31</v>
      </c>
      <c r="Q124" s="90"/>
      <c r="R124" s="90">
        <v>369.264889568</v>
      </c>
      <c r="S124" s="91">
        <v>3.3047908605284232E-4</v>
      </c>
      <c r="T124" s="91">
        <f t="shared" si="3"/>
        <v>3.4985777193654389E-3</v>
      </c>
      <c r="U124" s="91">
        <f>R124/'סכום נכסי הקרן'!$C$42</f>
        <v>1.8746971246778017E-4</v>
      </c>
    </row>
    <row r="125" spans="2:21">
      <c r="B125" s="86" t="s">
        <v>405</v>
      </c>
      <c r="C125" s="110">
        <v>1167147</v>
      </c>
      <c r="D125" s="88" t="s">
        <v>118</v>
      </c>
      <c r="E125" s="88" t="s">
        <v>246</v>
      </c>
      <c r="F125" s="87" t="s">
        <v>403</v>
      </c>
      <c r="G125" s="88" t="s">
        <v>271</v>
      </c>
      <c r="H125" s="87" t="s">
        <v>368</v>
      </c>
      <c r="I125" s="87" t="s">
        <v>129</v>
      </c>
      <c r="J125" s="97"/>
      <c r="K125" s="90">
        <v>6.5399999999993979</v>
      </c>
      <c r="L125" s="88" t="s">
        <v>131</v>
      </c>
      <c r="M125" s="89">
        <v>1.5800000000000002E-2</v>
      </c>
      <c r="N125" s="89">
        <v>2.9599999999999481E-2</v>
      </c>
      <c r="O125" s="90">
        <v>766265.26189199998</v>
      </c>
      <c r="P125" s="98">
        <v>99.8</v>
      </c>
      <c r="Q125" s="90"/>
      <c r="R125" s="90">
        <v>764.73273009899992</v>
      </c>
      <c r="S125" s="91">
        <v>6.4535763321738797E-4</v>
      </c>
      <c r="T125" s="91">
        <f t="shared" si="3"/>
        <v>7.2454137026779974E-3</v>
      </c>
      <c r="U125" s="91">
        <f>R125/'סכום נכסי הקרן'!$C$42</f>
        <v>3.8824223227418319E-4</v>
      </c>
    </row>
    <row r="126" spans="2:21">
      <c r="B126" s="86" t="s">
        <v>406</v>
      </c>
      <c r="C126" s="110">
        <v>1135417</v>
      </c>
      <c r="D126" s="88" t="s">
        <v>118</v>
      </c>
      <c r="E126" s="88" t="s">
        <v>246</v>
      </c>
      <c r="F126" s="87" t="s">
        <v>407</v>
      </c>
      <c r="G126" s="88" t="s">
        <v>387</v>
      </c>
      <c r="H126" s="87" t="s">
        <v>368</v>
      </c>
      <c r="I126" s="87" t="s">
        <v>129</v>
      </c>
      <c r="J126" s="97"/>
      <c r="K126" s="90">
        <v>3.44000000000749</v>
      </c>
      <c r="L126" s="88" t="s">
        <v>131</v>
      </c>
      <c r="M126" s="89">
        <v>2.2499999999999999E-2</v>
      </c>
      <c r="N126" s="89">
        <v>2.3400000000009774E-2</v>
      </c>
      <c r="O126" s="90">
        <v>110525.21890399999</v>
      </c>
      <c r="P126" s="98">
        <v>111.13</v>
      </c>
      <c r="Q126" s="90"/>
      <c r="R126" s="90">
        <v>122.826671932</v>
      </c>
      <c r="S126" s="91">
        <v>2.7015609859532913E-4</v>
      </c>
      <c r="T126" s="91">
        <f t="shared" si="3"/>
        <v>1.1637138268624128E-3</v>
      </c>
      <c r="U126" s="91">
        <f>R126/'סכום נכסי הקרן'!$C$42</f>
        <v>6.2357081653239941E-5</v>
      </c>
    </row>
    <row r="127" spans="2:21">
      <c r="B127" s="86" t="s">
        <v>408</v>
      </c>
      <c r="C127" s="110">
        <v>1140607</v>
      </c>
      <c r="D127" s="88" t="s">
        <v>118</v>
      </c>
      <c r="E127" s="88" t="s">
        <v>246</v>
      </c>
      <c r="F127" s="87" t="s">
        <v>349</v>
      </c>
      <c r="G127" s="88" t="s">
        <v>271</v>
      </c>
      <c r="H127" s="87" t="s">
        <v>365</v>
      </c>
      <c r="I127" s="87" t="s">
        <v>250</v>
      </c>
      <c r="J127" s="97"/>
      <c r="K127" s="90">
        <v>2.6400000000008537</v>
      </c>
      <c r="L127" s="88" t="s">
        <v>131</v>
      </c>
      <c r="M127" s="89">
        <v>2.1499999999999998E-2</v>
      </c>
      <c r="N127" s="89">
        <v>3.6100000000008542E-2</v>
      </c>
      <c r="O127" s="90">
        <v>1092703.060695</v>
      </c>
      <c r="P127" s="98">
        <v>107.2</v>
      </c>
      <c r="Q127" s="90"/>
      <c r="R127" s="90">
        <v>1171.3776909000001</v>
      </c>
      <c r="S127" s="91">
        <v>5.5713226247938101E-4</v>
      </c>
      <c r="T127" s="91">
        <f t="shared" si="3"/>
        <v>1.1098146631646662E-2</v>
      </c>
      <c r="U127" s="91">
        <f>R127/'סכום נכסי הקרן'!$C$42</f>
        <v>5.9468919225193879E-4</v>
      </c>
    </row>
    <row r="128" spans="2:21">
      <c r="B128" s="86" t="s">
        <v>409</v>
      </c>
      <c r="C128" s="110">
        <v>1174556</v>
      </c>
      <c r="D128" s="88" t="s">
        <v>118</v>
      </c>
      <c r="E128" s="88" t="s">
        <v>246</v>
      </c>
      <c r="F128" s="87" t="s">
        <v>349</v>
      </c>
      <c r="G128" s="88" t="s">
        <v>271</v>
      </c>
      <c r="H128" s="87" t="s">
        <v>365</v>
      </c>
      <c r="I128" s="87" t="s">
        <v>250</v>
      </c>
      <c r="J128" s="97"/>
      <c r="K128" s="90">
        <v>7.6499999999989843</v>
      </c>
      <c r="L128" s="88" t="s">
        <v>131</v>
      </c>
      <c r="M128" s="89">
        <v>1.15E-2</v>
      </c>
      <c r="N128" s="89">
        <v>3.6699999999997963E-2</v>
      </c>
      <c r="O128" s="90">
        <v>545308.22006600001</v>
      </c>
      <c r="P128" s="98">
        <v>90.26</v>
      </c>
      <c r="Q128" s="90"/>
      <c r="R128" s="90">
        <v>492.19518443000004</v>
      </c>
      <c r="S128" s="91">
        <v>1.1860661192335188E-3</v>
      </c>
      <c r="T128" s="91">
        <f t="shared" si="3"/>
        <v>4.6632733153706956E-3</v>
      </c>
      <c r="U128" s="91">
        <f>R128/'סכום נכסי הקרן'!$C$42</f>
        <v>2.4987940177866909E-4</v>
      </c>
    </row>
    <row r="129" spans="2:21">
      <c r="B129" s="86" t="s">
        <v>410</v>
      </c>
      <c r="C129" s="110">
        <v>1158732</v>
      </c>
      <c r="D129" s="88" t="s">
        <v>118</v>
      </c>
      <c r="E129" s="88" t="s">
        <v>246</v>
      </c>
      <c r="F129" s="87" t="s">
        <v>411</v>
      </c>
      <c r="G129" s="88" t="s">
        <v>127</v>
      </c>
      <c r="H129" s="87" t="s">
        <v>412</v>
      </c>
      <c r="I129" s="87" t="s">
        <v>250</v>
      </c>
      <c r="J129" s="97"/>
      <c r="K129" s="90">
        <v>1.8700000000088071</v>
      </c>
      <c r="L129" s="88" t="s">
        <v>131</v>
      </c>
      <c r="M129" s="89">
        <v>1.8500000000000003E-2</v>
      </c>
      <c r="N129" s="89">
        <v>3.6099999999586754E-2</v>
      </c>
      <c r="O129" s="90">
        <v>14144.666434000002</v>
      </c>
      <c r="P129" s="98">
        <v>104.36</v>
      </c>
      <c r="Q129" s="90"/>
      <c r="R129" s="90">
        <v>14.761373700999998</v>
      </c>
      <c r="S129" s="91">
        <v>1.5978986600497742E-5</v>
      </c>
      <c r="T129" s="91">
        <f t="shared" si="3"/>
        <v>1.3985573661758966E-4</v>
      </c>
      <c r="U129" s="91">
        <f>R129/'סכום נכסי הקרן'!$C$42</f>
        <v>7.4941067010009423E-6</v>
      </c>
    </row>
    <row r="130" spans="2:21">
      <c r="B130" s="86" t="s">
        <v>413</v>
      </c>
      <c r="C130" s="110">
        <v>1191824</v>
      </c>
      <c r="D130" s="88" t="s">
        <v>118</v>
      </c>
      <c r="E130" s="88" t="s">
        <v>246</v>
      </c>
      <c r="F130" s="87" t="s">
        <v>411</v>
      </c>
      <c r="G130" s="88" t="s">
        <v>127</v>
      </c>
      <c r="H130" s="87" t="s">
        <v>412</v>
      </c>
      <c r="I130" s="87" t="s">
        <v>250</v>
      </c>
      <c r="J130" s="97"/>
      <c r="K130" s="90">
        <v>2.6000000000016494</v>
      </c>
      <c r="L130" s="88" t="s">
        <v>131</v>
      </c>
      <c r="M130" s="89">
        <v>3.2000000000000001E-2</v>
      </c>
      <c r="N130" s="89">
        <v>3.5399999999998349E-2</v>
      </c>
      <c r="O130" s="90">
        <v>360906.94219900004</v>
      </c>
      <c r="P130" s="98">
        <v>100.8</v>
      </c>
      <c r="Q130" s="90"/>
      <c r="R130" s="90">
        <v>363.79418768900001</v>
      </c>
      <c r="S130" s="91">
        <v>1.3287689783108134E-3</v>
      </c>
      <c r="T130" s="91">
        <f t="shared" si="3"/>
        <v>3.4467458874099248E-3</v>
      </c>
      <c r="U130" s="91">
        <f>R130/'סכום נכסי הקרן'!$C$42</f>
        <v>1.846923270806861E-4</v>
      </c>
    </row>
    <row r="131" spans="2:21">
      <c r="B131" s="86" t="s">
        <v>414</v>
      </c>
      <c r="C131" s="110">
        <v>1155357</v>
      </c>
      <c r="D131" s="88" t="s">
        <v>118</v>
      </c>
      <c r="E131" s="88" t="s">
        <v>246</v>
      </c>
      <c r="F131" s="87" t="s">
        <v>415</v>
      </c>
      <c r="G131" s="88" t="s">
        <v>127</v>
      </c>
      <c r="H131" s="87" t="s">
        <v>412</v>
      </c>
      <c r="I131" s="87" t="s">
        <v>250</v>
      </c>
      <c r="J131" s="97"/>
      <c r="K131" s="90">
        <v>1</v>
      </c>
      <c r="L131" s="88" t="s">
        <v>131</v>
      </c>
      <c r="M131" s="89">
        <v>3.15E-2</v>
      </c>
      <c r="N131" s="89">
        <v>3.0400000000046171E-2</v>
      </c>
      <c r="O131" s="90">
        <v>175026.694196</v>
      </c>
      <c r="P131" s="98">
        <v>108.89</v>
      </c>
      <c r="Q131" s="90"/>
      <c r="R131" s="90">
        <v>190.58656052800001</v>
      </c>
      <c r="S131" s="91">
        <v>1.2908242528797769E-3</v>
      </c>
      <c r="T131" s="91">
        <f t="shared" si="3"/>
        <v>1.8057007668771763E-3</v>
      </c>
      <c r="U131" s="91">
        <f>R131/'סכום נכסי הקרן'!$C$42</f>
        <v>9.6757662891282876E-5</v>
      </c>
    </row>
    <row r="132" spans="2:21">
      <c r="B132" s="86" t="s">
        <v>416</v>
      </c>
      <c r="C132" s="110">
        <v>1184779</v>
      </c>
      <c r="D132" s="88" t="s">
        <v>118</v>
      </c>
      <c r="E132" s="88" t="s">
        <v>246</v>
      </c>
      <c r="F132" s="87" t="s">
        <v>415</v>
      </c>
      <c r="G132" s="88" t="s">
        <v>127</v>
      </c>
      <c r="H132" s="87" t="s">
        <v>412</v>
      </c>
      <c r="I132" s="87" t="s">
        <v>250</v>
      </c>
      <c r="J132" s="97"/>
      <c r="K132" s="90">
        <v>2.6499999999971298</v>
      </c>
      <c r="L132" s="88" t="s">
        <v>131</v>
      </c>
      <c r="M132" s="89">
        <v>0.01</v>
      </c>
      <c r="N132" s="89">
        <v>3.9099999999963914E-2</v>
      </c>
      <c r="O132" s="90">
        <v>496049.18440099998</v>
      </c>
      <c r="P132" s="98">
        <v>98.34</v>
      </c>
      <c r="Q132" s="90"/>
      <c r="R132" s="90">
        <v>487.81477593600005</v>
      </c>
      <c r="S132" s="91">
        <v>1.0746532299248249E-3</v>
      </c>
      <c r="T132" s="91">
        <f t="shared" si="3"/>
        <v>4.6217714017261127E-3</v>
      </c>
      <c r="U132" s="91">
        <f>R132/'סכום נכסי הקרן'!$C$42</f>
        <v>2.4765554041502225E-4</v>
      </c>
    </row>
    <row r="133" spans="2:21">
      <c r="B133" s="86" t="s">
        <v>417</v>
      </c>
      <c r="C133" s="110">
        <v>1192442</v>
      </c>
      <c r="D133" s="88" t="s">
        <v>118</v>
      </c>
      <c r="E133" s="88" t="s">
        <v>246</v>
      </c>
      <c r="F133" s="87" t="s">
        <v>415</v>
      </c>
      <c r="G133" s="88" t="s">
        <v>127</v>
      </c>
      <c r="H133" s="87" t="s">
        <v>412</v>
      </c>
      <c r="I133" s="87" t="s">
        <v>250</v>
      </c>
      <c r="J133" s="97"/>
      <c r="K133" s="90">
        <v>3.7000000000004203</v>
      </c>
      <c r="L133" s="88" t="s">
        <v>131</v>
      </c>
      <c r="M133" s="89">
        <v>3.2300000000000002E-2</v>
      </c>
      <c r="N133" s="89">
        <v>3.9800000000005886E-2</v>
      </c>
      <c r="O133" s="90">
        <v>239844.75960000002</v>
      </c>
      <c r="P133" s="98">
        <v>99.12</v>
      </c>
      <c r="Q133" s="90"/>
      <c r="R133" s="90">
        <v>237.73412425700002</v>
      </c>
      <c r="S133" s="91">
        <v>9.4056768470588239E-4</v>
      </c>
      <c r="T133" s="91">
        <f t="shared" si="3"/>
        <v>2.2523974895946124E-3</v>
      </c>
      <c r="U133" s="91">
        <f>R133/'סכום נכסי הקרן'!$C$42</f>
        <v>1.206937057308075E-4</v>
      </c>
    </row>
    <row r="134" spans="2:21">
      <c r="B134" s="86" t="s">
        <v>418</v>
      </c>
      <c r="C134" s="110">
        <v>1139849</v>
      </c>
      <c r="D134" s="88" t="s">
        <v>118</v>
      </c>
      <c r="E134" s="88" t="s">
        <v>246</v>
      </c>
      <c r="F134" s="87" t="s">
        <v>419</v>
      </c>
      <c r="G134" s="88" t="s">
        <v>271</v>
      </c>
      <c r="H134" s="87" t="s">
        <v>420</v>
      </c>
      <c r="I134" s="87" t="s">
        <v>129</v>
      </c>
      <c r="J134" s="97"/>
      <c r="K134" s="90">
        <v>2.4599999999876307</v>
      </c>
      <c r="L134" s="88" t="s">
        <v>131</v>
      </c>
      <c r="M134" s="89">
        <v>2.5000000000000001E-2</v>
      </c>
      <c r="N134" s="89">
        <v>3.3199999999869494E-2</v>
      </c>
      <c r="O134" s="90">
        <v>188669.861875</v>
      </c>
      <c r="P134" s="98">
        <v>108.84</v>
      </c>
      <c r="Q134" s="90"/>
      <c r="R134" s="90">
        <v>205.34828259899999</v>
      </c>
      <c r="S134" s="91">
        <v>5.3045726750282319E-4</v>
      </c>
      <c r="T134" s="91">
        <f t="shared" si="3"/>
        <v>1.9455598041051257E-3</v>
      </c>
      <c r="U134" s="91">
        <f>R134/'סכום נכסי הקרן'!$C$42</f>
        <v>1.0425194645400443E-4</v>
      </c>
    </row>
    <row r="135" spans="2:21">
      <c r="B135" s="86" t="s">
        <v>421</v>
      </c>
      <c r="C135" s="110">
        <v>1142629</v>
      </c>
      <c r="D135" s="88" t="s">
        <v>118</v>
      </c>
      <c r="E135" s="88" t="s">
        <v>246</v>
      </c>
      <c r="F135" s="87" t="s">
        <v>419</v>
      </c>
      <c r="G135" s="88" t="s">
        <v>271</v>
      </c>
      <c r="H135" s="87" t="s">
        <v>420</v>
      </c>
      <c r="I135" s="87" t="s">
        <v>129</v>
      </c>
      <c r="J135" s="97"/>
      <c r="K135" s="90">
        <v>5.4199999999946105</v>
      </c>
      <c r="L135" s="88" t="s">
        <v>131</v>
      </c>
      <c r="M135" s="89">
        <v>1.9E-2</v>
      </c>
      <c r="N135" s="89">
        <v>3.8599999999962692E-2</v>
      </c>
      <c r="O135" s="90">
        <v>243177.74036999996</v>
      </c>
      <c r="P135" s="98">
        <v>99.2</v>
      </c>
      <c r="Q135" s="90"/>
      <c r="R135" s="90">
        <v>241.23232511500001</v>
      </c>
      <c r="S135" s="91">
        <v>8.0913819303714491E-4</v>
      </c>
      <c r="T135" s="91">
        <f t="shared" si="3"/>
        <v>2.2855409806911576E-3</v>
      </c>
      <c r="U135" s="91">
        <f>R135/'סכום נכסי הקרן'!$C$42</f>
        <v>1.2246968478413971E-4</v>
      </c>
    </row>
    <row r="136" spans="2:21">
      <c r="B136" s="86" t="s">
        <v>422</v>
      </c>
      <c r="C136" s="110">
        <v>1183151</v>
      </c>
      <c r="D136" s="88" t="s">
        <v>118</v>
      </c>
      <c r="E136" s="88" t="s">
        <v>246</v>
      </c>
      <c r="F136" s="87" t="s">
        <v>419</v>
      </c>
      <c r="G136" s="88" t="s">
        <v>271</v>
      </c>
      <c r="H136" s="87" t="s">
        <v>420</v>
      </c>
      <c r="I136" s="87" t="s">
        <v>129</v>
      </c>
      <c r="J136" s="97"/>
      <c r="K136" s="90">
        <v>7.1900000000074025</v>
      </c>
      <c r="L136" s="88" t="s">
        <v>131</v>
      </c>
      <c r="M136" s="89">
        <v>3.9000000000000003E-3</v>
      </c>
      <c r="N136" s="89">
        <v>4.1900000000024674E-2</v>
      </c>
      <c r="O136" s="90">
        <v>251873.83859900001</v>
      </c>
      <c r="P136" s="98">
        <v>80.430000000000007</v>
      </c>
      <c r="Q136" s="90"/>
      <c r="R136" s="90">
        <v>202.58212025000003</v>
      </c>
      <c r="S136" s="91">
        <v>1.0718035685063831E-3</v>
      </c>
      <c r="T136" s="91">
        <f t="shared" si="3"/>
        <v>1.9193519673035263E-3</v>
      </c>
      <c r="U136" s="91">
        <f>R136/'סכום נכסי הקרן'!$C$42</f>
        <v>1.0284761131449822E-4</v>
      </c>
    </row>
    <row r="137" spans="2:21">
      <c r="B137" s="86" t="s">
        <v>423</v>
      </c>
      <c r="C137" s="110">
        <v>1177526</v>
      </c>
      <c r="D137" s="88" t="s">
        <v>118</v>
      </c>
      <c r="E137" s="88" t="s">
        <v>246</v>
      </c>
      <c r="F137" s="87" t="s">
        <v>424</v>
      </c>
      <c r="G137" s="88" t="s">
        <v>425</v>
      </c>
      <c r="H137" s="87" t="s">
        <v>412</v>
      </c>
      <c r="I137" s="87" t="s">
        <v>250</v>
      </c>
      <c r="J137" s="97"/>
      <c r="K137" s="90">
        <v>4.4999999999825562</v>
      </c>
      <c r="L137" s="88" t="s">
        <v>131</v>
      </c>
      <c r="M137" s="89">
        <v>7.4999999999999997E-3</v>
      </c>
      <c r="N137" s="89">
        <v>4.5299999999776033E-2</v>
      </c>
      <c r="O137" s="90">
        <v>157752.224025</v>
      </c>
      <c r="P137" s="98">
        <v>90.85</v>
      </c>
      <c r="Q137" s="90"/>
      <c r="R137" s="90">
        <v>143.31789885699999</v>
      </c>
      <c r="S137" s="91">
        <v>3.0016368256163974E-4</v>
      </c>
      <c r="T137" s="91">
        <f t="shared" si="3"/>
        <v>1.3578567090793922E-3</v>
      </c>
      <c r="U137" s="91">
        <f>R137/'סכום נכסי הקרן'!$C$42</f>
        <v>7.2760140617865321E-5</v>
      </c>
    </row>
    <row r="138" spans="2:21">
      <c r="B138" s="86" t="s">
        <v>426</v>
      </c>
      <c r="C138" s="110">
        <v>1184555</v>
      </c>
      <c r="D138" s="88" t="s">
        <v>118</v>
      </c>
      <c r="E138" s="88" t="s">
        <v>246</v>
      </c>
      <c r="F138" s="87" t="s">
        <v>424</v>
      </c>
      <c r="G138" s="88" t="s">
        <v>425</v>
      </c>
      <c r="H138" s="87" t="s">
        <v>412</v>
      </c>
      <c r="I138" s="87" t="s">
        <v>250</v>
      </c>
      <c r="J138" s="97"/>
      <c r="K138" s="90">
        <v>5.5499999999997112</v>
      </c>
      <c r="L138" s="88" t="s">
        <v>131</v>
      </c>
      <c r="M138" s="89">
        <v>7.4999999999999997E-3</v>
      </c>
      <c r="N138" s="89">
        <v>4.5699999999995959E-2</v>
      </c>
      <c r="O138" s="90">
        <v>810977.51885400002</v>
      </c>
      <c r="P138" s="98">
        <v>85.68</v>
      </c>
      <c r="Q138" s="90"/>
      <c r="R138" s="90">
        <v>694.84553970400009</v>
      </c>
      <c r="S138" s="91">
        <v>9.3456537915942103E-4</v>
      </c>
      <c r="T138" s="91">
        <f t="shared" si="3"/>
        <v>6.5832717712557007E-3</v>
      </c>
      <c r="U138" s="91">
        <f>R138/'סכום נכסי הקרן'!$C$42</f>
        <v>3.5276165489283716E-4</v>
      </c>
    </row>
    <row r="139" spans="2:21">
      <c r="B139" s="86" t="s">
        <v>427</v>
      </c>
      <c r="C139" s="110">
        <v>1130632</v>
      </c>
      <c r="D139" s="88" t="s">
        <v>118</v>
      </c>
      <c r="E139" s="88" t="s">
        <v>246</v>
      </c>
      <c r="F139" s="87" t="s">
        <v>397</v>
      </c>
      <c r="G139" s="88" t="s">
        <v>271</v>
      </c>
      <c r="H139" s="87" t="s">
        <v>412</v>
      </c>
      <c r="I139" s="87" t="s">
        <v>250</v>
      </c>
      <c r="J139" s="97"/>
      <c r="K139" s="90">
        <v>1.0800000001205223</v>
      </c>
      <c r="L139" s="88" t="s">
        <v>131</v>
      </c>
      <c r="M139" s="89">
        <v>3.4500000000000003E-2</v>
      </c>
      <c r="N139" s="89">
        <v>2.1199999998041515E-2</v>
      </c>
      <c r="O139" s="90">
        <v>2379.987275</v>
      </c>
      <c r="P139" s="98">
        <v>111.56</v>
      </c>
      <c r="Q139" s="90"/>
      <c r="R139" s="90">
        <v>2.6551138459999999</v>
      </c>
      <c r="S139" s="91">
        <v>1.8415227888696374E-5</v>
      </c>
      <c r="T139" s="91">
        <f t="shared" ref="T139:T170" si="4">IFERROR(R139/$R$11,0)</f>
        <v>2.5155714519356407E-5</v>
      </c>
      <c r="U139" s="91">
        <f>R139/'סכום נכסי הקרן'!$C$42</f>
        <v>1.3479576405467622E-6</v>
      </c>
    </row>
    <row r="140" spans="2:21">
      <c r="B140" s="86" t="s">
        <v>428</v>
      </c>
      <c r="C140" s="110">
        <v>1138668</v>
      </c>
      <c r="D140" s="88" t="s">
        <v>118</v>
      </c>
      <c r="E140" s="88" t="s">
        <v>246</v>
      </c>
      <c r="F140" s="87" t="s">
        <v>397</v>
      </c>
      <c r="G140" s="88" t="s">
        <v>271</v>
      </c>
      <c r="H140" s="87" t="s">
        <v>412</v>
      </c>
      <c r="I140" s="87" t="s">
        <v>250</v>
      </c>
      <c r="J140" s="97"/>
      <c r="K140" s="90">
        <v>1.9399999996302997</v>
      </c>
      <c r="L140" s="88" t="s">
        <v>131</v>
      </c>
      <c r="M140" s="89">
        <v>2.0499999999999997E-2</v>
      </c>
      <c r="N140" s="89">
        <v>4.2299999992028346E-2</v>
      </c>
      <c r="O140" s="90">
        <v>4876.8866600000001</v>
      </c>
      <c r="P140" s="98">
        <v>106.49</v>
      </c>
      <c r="Q140" s="90"/>
      <c r="R140" s="90">
        <v>5.1933967179999998</v>
      </c>
      <c r="S140" s="91">
        <v>1.1630202245737648E-5</v>
      </c>
      <c r="T140" s="91">
        <f t="shared" si="4"/>
        <v>4.9204521086953994E-5</v>
      </c>
      <c r="U140" s="91">
        <f>R140/'סכום נכסי הקרן'!$C$42</f>
        <v>2.6366021166907727E-6</v>
      </c>
    </row>
    <row r="141" spans="2:21">
      <c r="B141" s="86" t="s">
        <v>429</v>
      </c>
      <c r="C141" s="110">
        <v>1141696</v>
      </c>
      <c r="D141" s="88" t="s">
        <v>118</v>
      </c>
      <c r="E141" s="88" t="s">
        <v>246</v>
      </c>
      <c r="F141" s="87" t="s">
        <v>397</v>
      </c>
      <c r="G141" s="88" t="s">
        <v>271</v>
      </c>
      <c r="H141" s="87" t="s">
        <v>412</v>
      </c>
      <c r="I141" s="87" t="s">
        <v>250</v>
      </c>
      <c r="J141" s="97"/>
      <c r="K141" s="90">
        <v>2.6700000000064019</v>
      </c>
      <c r="L141" s="88" t="s">
        <v>131</v>
      </c>
      <c r="M141" s="89">
        <v>2.0499999999999997E-2</v>
      </c>
      <c r="N141" s="89">
        <v>4.3800000000096026E-2</v>
      </c>
      <c r="O141" s="90">
        <v>240084.84496000002</v>
      </c>
      <c r="P141" s="98">
        <v>104.09</v>
      </c>
      <c r="Q141" s="90"/>
      <c r="R141" s="90">
        <v>249.90431592000004</v>
      </c>
      <c r="S141" s="91">
        <v>3.1339065144163944E-4</v>
      </c>
      <c r="T141" s="91">
        <f t="shared" si="4"/>
        <v>2.3677032297162661E-3</v>
      </c>
      <c r="U141" s="91">
        <f>R141/'סכום נכסי הקרן'!$C$42</f>
        <v>1.2687231191892777E-4</v>
      </c>
    </row>
    <row r="142" spans="2:21">
      <c r="B142" s="86" t="s">
        <v>430</v>
      </c>
      <c r="C142" s="110">
        <v>1165141</v>
      </c>
      <c r="D142" s="88" t="s">
        <v>118</v>
      </c>
      <c r="E142" s="88" t="s">
        <v>246</v>
      </c>
      <c r="F142" s="87" t="s">
        <v>397</v>
      </c>
      <c r="G142" s="88" t="s">
        <v>271</v>
      </c>
      <c r="H142" s="87" t="s">
        <v>412</v>
      </c>
      <c r="I142" s="87" t="s">
        <v>250</v>
      </c>
      <c r="J142" s="97"/>
      <c r="K142" s="90">
        <v>5.7400000000065257</v>
      </c>
      <c r="L142" s="88" t="s">
        <v>131</v>
      </c>
      <c r="M142" s="89">
        <v>8.3999999999999995E-3</v>
      </c>
      <c r="N142" s="89">
        <v>4.5500000000069214E-2</v>
      </c>
      <c r="O142" s="90">
        <v>228849.14303900005</v>
      </c>
      <c r="P142" s="98">
        <v>88.4</v>
      </c>
      <c r="Q142" s="90"/>
      <c r="R142" s="90">
        <v>202.26859453199998</v>
      </c>
      <c r="S142" s="91">
        <v>3.3790987179664752E-4</v>
      </c>
      <c r="T142" s="91">
        <f t="shared" si="4"/>
        <v>1.9163814869723843E-3</v>
      </c>
      <c r="U142" s="91">
        <f>R142/'סכום נכסי הקרן'!$C$42</f>
        <v>1.0268843946289467E-4</v>
      </c>
    </row>
    <row r="143" spans="2:21">
      <c r="B143" s="86" t="s">
        <v>431</v>
      </c>
      <c r="C143" s="110">
        <v>1178367</v>
      </c>
      <c r="D143" s="88" t="s">
        <v>118</v>
      </c>
      <c r="E143" s="88" t="s">
        <v>246</v>
      </c>
      <c r="F143" s="87" t="s">
        <v>397</v>
      </c>
      <c r="G143" s="88" t="s">
        <v>271</v>
      </c>
      <c r="H143" s="87" t="s">
        <v>412</v>
      </c>
      <c r="I143" s="87" t="s">
        <v>250</v>
      </c>
      <c r="J143" s="97"/>
      <c r="K143" s="90">
        <v>6.5400000000019611</v>
      </c>
      <c r="L143" s="88" t="s">
        <v>131</v>
      </c>
      <c r="M143" s="89">
        <v>5.0000000000000001E-3</v>
      </c>
      <c r="N143" s="89">
        <v>3.7899999999872563E-2</v>
      </c>
      <c r="O143" s="90">
        <v>58856.641038999995</v>
      </c>
      <c r="P143" s="98">
        <v>86.66</v>
      </c>
      <c r="Q143" s="90"/>
      <c r="R143" s="90">
        <v>51.005166934999998</v>
      </c>
      <c r="S143" s="91">
        <v>3.2674390520110938E-4</v>
      </c>
      <c r="T143" s="91">
        <f t="shared" si="4"/>
        <v>4.8324534948358556E-4</v>
      </c>
      <c r="U143" s="91">
        <f>R143/'סכום נכסי הקרן'!$C$42</f>
        <v>2.589448455514413E-5</v>
      </c>
    </row>
    <row r="144" spans="2:21">
      <c r="B144" s="86" t="s">
        <v>432</v>
      </c>
      <c r="C144" s="110">
        <v>1178375</v>
      </c>
      <c r="D144" s="88" t="s">
        <v>118</v>
      </c>
      <c r="E144" s="88" t="s">
        <v>246</v>
      </c>
      <c r="F144" s="87" t="s">
        <v>397</v>
      </c>
      <c r="G144" s="88" t="s">
        <v>271</v>
      </c>
      <c r="H144" s="87" t="s">
        <v>412</v>
      </c>
      <c r="I144" s="87" t="s">
        <v>250</v>
      </c>
      <c r="J144" s="97"/>
      <c r="K144" s="90">
        <v>6.3900000000002013</v>
      </c>
      <c r="L144" s="88" t="s">
        <v>131</v>
      </c>
      <c r="M144" s="89">
        <v>9.7000000000000003E-3</v>
      </c>
      <c r="N144" s="89">
        <v>4.5199999999935667E-2</v>
      </c>
      <c r="O144" s="90">
        <v>174162.486638</v>
      </c>
      <c r="P144" s="98">
        <v>85.7</v>
      </c>
      <c r="Q144" s="90"/>
      <c r="R144" s="90">
        <v>149.25726112300001</v>
      </c>
      <c r="S144" s="91">
        <v>4.1760101434643775E-4</v>
      </c>
      <c r="T144" s="91">
        <f t="shared" si="4"/>
        <v>1.4141288353445702E-3</v>
      </c>
      <c r="U144" s="91">
        <f>R144/'סכום נכסי הקרן'!$C$42</f>
        <v>7.5775457177074679E-5</v>
      </c>
    </row>
    <row r="145" spans="2:21">
      <c r="B145" s="86" t="s">
        <v>433</v>
      </c>
      <c r="C145" s="110">
        <v>1171214</v>
      </c>
      <c r="D145" s="88" t="s">
        <v>118</v>
      </c>
      <c r="E145" s="88" t="s">
        <v>246</v>
      </c>
      <c r="F145" s="87" t="s">
        <v>434</v>
      </c>
      <c r="G145" s="88" t="s">
        <v>435</v>
      </c>
      <c r="H145" s="87" t="s">
        <v>420</v>
      </c>
      <c r="I145" s="87" t="s">
        <v>129</v>
      </c>
      <c r="J145" s="97"/>
      <c r="K145" s="90">
        <v>1.5299999999990728</v>
      </c>
      <c r="L145" s="88" t="s">
        <v>131</v>
      </c>
      <c r="M145" s="89">
        <v>1.8500000000000003E-2</v>
      </c>
      <c r="N145" s="89">
        <v>3.7499999999987793E-2</v>
      </c>
      <c r="O145" s="90">
        <v>384913.26428900001</v>
      </c>
      <c r="P145" s="98">
        <v>106.43</v>
      </c>
      <c r="Q145" s="90"/>
      <c r="R145" s="90">
        <v>409.66320004599993</v>
      </c>
      <c r="S145" s="91">
        <v>5.4931108615281429E-4</v>
      </c>
      <c r="T145" s="91">
        <f t="shared" si="4"/>
        <v>3.881329052977704E-3</v>
      </c>
      <c r="U145" s="91">
        <f>R145/'סכום נכסי הקרן'!$C$42</f>
        <v>2.0797927041236268E-4</v>
      </c>
    </row>
    <row r="146" spans="2:21">
      <c r="B146" s="86" t="s">
        <v>436</v>
      </c>
      <c r="C146" s="110">
        <v>1175660</v>
      </c>
      <c r="D146" s="88" t="s">
        <v>118</v>
      </c>
      <c r="E146" s="88" t="s">
        <v>246</v>
      </c>
      <c r="F146" s="87" t="s">
        <v>434</v>
      </c>
      <c r="G146" s="88" t="s">
        <v>435</v>
      </c>
      <c r="H146" s="87" t="s">
        <v>420</v>
      </c>
      <c r="I146" s="87" t="s">
        <v>129</v>
      </c>
      <c r="J146" s="97"/>
      <c r="K146" s="90">
        <v>1.3799999999984587</v>
      </c>
      <c r="L146" s="88" t="s">
        <v>131</v>
      </c>
      <c r="M146" s="89">
        <v>0.01</v>
      </c>
      <c r="N146" s="89">
        <v>4.5199999999964033E-2</v>
      </c>
      <c r="O146" s="90">
        <v>377755.62061399996</v>
      </c>
      <c r="P146" s="98">
        <v>103.05</v>
      </c>
      <c r="Q146" s="90"/>
      <c r="R146" s="90">
        <v>389.27714197</v>
      </c>
      <c r="S146" s="91">
        <v>3.9710069549898377E-4</v>
      </c>
      <c r="T146" s="91">
        <f t="shared" si="4"/>
        <v>3.6881825866190354E-3</v>
      </c>
      <c r="U146" s="91">
        <f>R146/'סכום נכסי הקרן'!$C$42</f>
        <v>1.9762960394304244E-4</v>
      </c>
    </row>
    <row r="147" spans="2:21">
      <c r="B147" s="86" t="s">
        <v>437</v>
      </c>
      <c r="C147" s="110">
        <v>1182831</v>
      </c>
      <c r="D147" s="88" t="s">
        <v>118</v>
      </c>
      <c r="E147" s="88" t="s">
        <v>246</v>
      </c>
      <c r="F147" s="87" t="s">
        <v>434</v>
      </c>
      <c r="G147" s="88" t="s">
        <v>435</v>
      </c>
      <c r="H147" s="87" t="s">
        <v>420</v>
      </c>
      <c r="I147" s="87" t="s">
        <v>129</v>
      </c>
      <c r="J147" s="97"/>
      <c r="K147" s="90">
        <v>4.3699999999980896</v>
      </c>
      <c r="L147" s="88" t="s">
        <v>131</v>
      </c>
      <c r="M147" s="89">
        <v>0.01</v>
      </c>
      <c r="N147" s="89">
        <v>5.1900000000000966E-2</v>
      </c>
      <c r="O147" s="90">
        <v>818730.20900599996</v>
      </c>
      <c r="P147" s="98">
        <v>88.87</v>
      </c>
      <c r="Q147" s="90"/>
      <c r="R147" s="90">
        <v>727.60553124699993</v>
      </c>
      <c r="S147" s="91">
        <v>6.9146123670124268E-4</v>
      </c>
      <c r="T147" s="91">
        <f t="shared" si="4"/>
        <v>6.8936543170564253E-3</v>
      </c>
      <c r="U147" s="91">
        <f>R147/'סכום נכסי הקרן'!$C$42</f>
        <v>3.6939336391396285E-4</v>
      </c>
    </row>
    <row r="148" spans="2:21">
      <c r="B148" s="86" t="s">
        <v>438</v>
      </c>
      <c r="C148" s="110">
        <v>1191659</v>
      </c>
      <c r="D148" s="88" t="s">
        <v>118</v>
      </c>
      <c r="E148" s="88" t="s">
        <v>246</v>
      </c>
      <c r="F148" s="87" t="s">
        <v>434</v>
      </c>
      <c r="G148" s="88" t="s">
        <v>435</v>
      </c>
      <c r="H148" s="87" t="s">
        <v>420</v>
      </c>
      <c r="I148" s="87" t="s">
        <v>129</v>
      </c>
      <c r="J148" s="97"/>
      <c r="K148" s="90">
        <v>3.0399999999953757</v>
      </c>
      <c r="L148" s="88" t="s">
        <v>131</v>
      </c>
      <c r="M148" s="89">
        <v>3.5400000000000001E-2</v>
      </c>
      <c r="N148" s="89">
        <v>4.7899999999917633E-2</v>
      </c>
      <c r="O148" s="90">
        <v>567200.44499999995</v>
      </c>
      <c r="P148" s="98">
        <v>97.61</v>
      </c>
      <c r="Q148" s="90"/>
      <c r="R148" s="90">
        <v>553.64435636400003</v>
      </c>
      <c r="S148" s="91">
        <v>8.2560726190302901E-4</v>
      </c>
      <c r="T148" s="91">
        <f t="shared" si="4"/>
        <v>5.2454697544994117E-3</v>
      </c>
      <c r="U148" s="91">
        <f>R148/'סכום נכסי הקרן'!$C$42</f>
        <v>2.8107613593697793E-4</v>
      </c>
    </row>
    <row r="149" spans="2:21">
      <c r="B149" s="86" t="s">
        <v>439</v>
      </c>
      <c r="C149" s="110">
        <v>1139542</v>
      </c>
      <c r="D149" s="88" t="s">
        <v>118</v>
      </c>
      <c r="E149" s="88" t="s">
        <v>246</v>
      </c>
      <c r="F149" s="87" t="s">
        <v>440</v>
      </c>
      <c r="G149" s="88" t="s">
        <v>281</v>
      </c>
      <c r="H149" s="87" t="s">
        <v>412</v>
      </c>
      <c r="I149" s="87" t="s">
        <v>250</v>
      </c>
      <c r="J149" s="97"/>
      <c r="K149" s="90">
        <v>3.0300000000106979</v>
      </c>
      <c r="L149" s="88" t="s">
        <v>131</v>
      </c>
      <c r="M149" s="89">
        <v>1.9400000000000001E-2</v>
      </c>
      <c r="N149" s="89">
        <v>2.4700000000055105E-2</v>
      </c>
      <c r="O149" s="90">
        <v>56689.467480999992</v>
      </c>
      <c r="P149" s="98">
        <v>108.83</v>
      </c>
      <c r="Q149" s="90"/>
      <c r="R149" s="90">
        <v>61.695144078000006</v>
      </c>
      <c r="S149" s="91">
        <v>1.5684053985126059E-4</v>
      </c>
      <c r="T149" s="91">
        <f t="shared" si="4"/>
        <v>5.845268872349251E-4</v>
      </c>
      <c r="U149" s="91">
        <f>R149/'סכום נכסי הקרן'!$C$42</f>
        <v>3.1321610171202214E-5</v>
      </c>
    </row>
    <row r="150" spans="2:21">
      <c r="B150" s="86" t="s">
        <v>441</v>
      </c>
      <c r="C150" s="110">
        <v>1142595</v>
      </c>
      <c r="D150" s="88" t="s">
        <v>118</v>
      </c>
      <c r="E150" s="88" t="s">
        <v>246</v>
      </c>
      <c r="F150" s="87" t="s">
        <v>440</v>
      </c>
      <c r="G150" s="88" t="s">
        <v>281</v>
      </c>
      <c r="H150" s="87" t="s">
        <v>412</v>
      </c>
      <c r="I150" s="87" t="s">
        <v>250</v>
      </c>
      <c r="J150" s="97"/>
      <c r="K150" s="90">
        <v>4</v>
      </c>
      <c r="L150" s="88" t="s">
        <v>131</v>
      </c>
      <c r="M150" s="89">
        <v>1.23E-2</v>
      </c>
      <c r="N150" s="89">
        <v>2.6300000000008185E-2</v>
      </c>
      <c r="O150" s="90">
        <v>680115.88866000017</v>
      </c>
      <c r="P150" s="98">
        <v>104.15</v>
      </c>
      <c r="Q150" s="90"/>
      <c r="R150" s="90">
        <v>708.34067433400014</v>
      </c>
      <c r="S150" s="91">
        <v>5.3482003916809062E-4</v>
      </c>
      <c r="T150" s="91">
        <f t="shared" si="4"/>
        <v>6.7111306028700196E-3</v>
      </c>
      <c r="U150" s="91">
        <f>R150/'סכום נכסי הקרן'!$C$42</f>
        <v>3.5961291283875189E-4</v>
      </c>
    </row>
    <row r="151" spans="2:21">
      <c r="B151" s="86" t="s">
        <v>442</v>
      </c>
      <c r="C151" s="110">
        <v>1820190</v>
      </c>
      <c r="D151" s="88" t="s">
        <v>118</v>
      </c>
      <c r="E151" s="88" t="s">
        <v>246</v>
      </c>
      <c r="F151" s="87" t="s">
        <v>443</v>
      </c>
      <c r="G151" s="88" t="s">
        <v>444</v>
      </c>
      <c r="H151" s="87" t="s">
        <v>445</v>
      </c>
      <c r="I151" s="87" t="s">
        <v>129</v>
      </c>
      <c r="J151" s="97"/>
      <c r="K151" s="90">
        <v>1.2</v>
      </c>
      <c r="L151" s="88" t="s">
        <v>131</v>
      </c>
      <c r="M151" s="89">
        <v>4.6500000000000007E-2</v>
      </c>
      <c r="N151" s="89">
        <v>5.1106035104592468E-2</v>
      </c>
      <c r="O151" s="90">
        <v>3.7269999999999998E-3</v>
      </c>
      <c r="P151" s="98">
        <v>110.23</v>
      </c>
      <c r="Q151" s="90"/>
      <c r="R151" s="90">
        <v>4.1589999999999995E-6</v>
      </c>
      <c r="S151" s="91">
        <v>8.6679820974888662E-12</v>
      </c>
      <c r="T151" s="91">
        <f t="shared" si="4"/>
        <v>3.9404192345130536E-11</v>
      </c>
      <c r="U151" s="91">
        <f>R151/'סכום נכסי הקרן'!$C$42</f>
        <v>2.1114559119488631E-12</v>
      </c>
    </row>
    <row r="152" spans="2:21">
      <c r="B152" s="86" t="s">
        <v>446</v>
      </c>
      <c r="C152" s="110">
        <v>1142231</v>
      </c>
      <c r="D152" s="88" t="s">
        <v>118</v>
      </c>
      <c r="E152" s="88" t="s">
        <v>246</v>
      </c>
      <c r="F152" s="87" t="s">
        <v>447</v>
      </c>
      <c r="G152" s="88" t="s">
        <v>444</v>
      </c>
      <c r="H152" s="87" t="s">
        <v>445</v>
      </c>
      <c r="I152" s="87" t="s">
        <v>129</v>
      </c>
      <c r="J152" s="97"/>
      <c r="K152" s="90">
        <v>2.8600000000020636</v>
      </c>
      <c r="L152" s="88" t="s">
        <v>131</v>
      </c>
      <c r="M152" s="89">
        <v>2.5699999999999997E-2</v>
      </c>
      <c r="N152" s="89">
        <v>4.5900000000030951E-2</v>
      </c>
      <c r="O152" s="90">
        <v>184172.70705299999</v>
      </c>
      <c r="P152" s="98">
        <v>105.24</v>
      </c>
      <c r="Q152" s="90"/>
      <c r="R152" s="90">
        <v>193.82334756000003</v>
      </c>
      <c r="S152" s="91">
        <v>1.5485756588622975E-4</v>
      </c>
      <c r="T152" s="91">
        <f t="shared" si="4"/>
        <v>1.836367508591327E-3</v>
      </c>
      <c r="U152" s="91">
        <f>R152/'סכום נכסי הקרן'!$C$42</f>
        <v>9.8400926443683901E-5</v>
      </c>
    </row>
    <row r="153" spans="2:21">
      <c r="B153" s="86" t="s">
        <v>448</v>
      </c>
      <c r="C153" s="110">
        <v>1171628</v>
      </c>
      <c r="D153" s="88" t="s">
        <v>118</v>
      </c>
      <c r="E153" s="88" t="s">
        <v>246</v>
      </c>
      <c r="F153" s="87" t="s">
        <v>447</v>
      </c>
      <c r="G153" s="88" t="s">
        <v>444</v>
      </c>
      <c r="H153" s="87" t="s">
        <v>445</v>
      </c>
      <c r="I153" s="87" t="s">
        <v>129</v>
      </c>
      <c r="J153" s="97"/>
      <c r="K153" s="90">
        <v>1.7299999999959752</v>
      </c>
      <c r="L153" s="88" t="s">
        <v>131</v>
      </c>
      <c r="M153" s="89">
        <v>1.2199999999999999E-2</v>
      </c>
      <c r="N153" s="89">
        <v>3.8699999999967073E-2</v>
      </c>
      <c r="O153" s="90">
        <v>26141.798543999997</v>
      </c>
      <c r="P153" s="98">
        <v>104.54</v>
      </c>
      <c r="Q153" s="90"/>
      <c r="R153" s="90">
        <v>27.328637006999998</v>
      </c>
      <c r="S153" s="91">
        <v>5.6829996834782607E-5</v>
      </c>
      <c r="T153" s="91">
        <f t="shared" si="4"/>
        <v>2.5892350785142594E-4</v>
      </c>
      <c r="U153" s="91">
        <f>R153/'סכום נכסי הקרן'!$C$42</f>
        <v>1.387429963306916E-5</v>
      </c>
    </row>
    <row r="154" spans="2:21">
      <c r="B154" s="86" t="s">
        <v>449</v>
      </c>
      <c r="C154" s="110">
        <v>1178292</v>
      </c>
      <c r="D154" s="88" t="s">
        <v>118</v>
      </c>
      <c r="E154" s="88" t="s">
        <v>246</v>
      </c>
      <c r="F154" s="87" t="s">
        <v>447</v>
      </c>
      <c r="G154" s="88" t="s">
        <v>444</v>
      </c>
      <c r="H154" s="87" t="s">
        <v>445</v>
      </c>
      <c r="I154" s="87" t="s">
        <v>129</v>
      </c>
      <c r="J154" s="97"/>
      <c r="K154" s="90">
        <v>5.5499999999973486</v>
      </c>
      <c r="L154" s="88" t="s">
        <v>131</v>
      </c>
      <c r="M154" s="89">
        <v>1.09E-2</v>
      </c>
      <c r="N154" s="89">
        <v>4.4699999999956982E-2</v>
      </c>
      <c r="O154" s="90">
        <v>189066.815</v>
      </c>
      <c r="P154" s="98">
        <v>89.75</v>
      </c>
      <c r="Q154" s="90"/>
      <c r="R154" s="90">
        <v>169.68746775899999</v>
      </c>
      <c r="S154" s="91">
        <v>4.2014847777777781E-4</v>
      </c>
      <c r="T154" s="91">
        <f t="shared" si="4"/>
        <v>1.6076935845476732E-3</v>
      </c>
      <c r="U154" s="91">
        <f>R154/'סכום נכסי הקרן'!$C$42</f>
        <v>8.6147537144355051E-5</v>
      </c>
    </row>
    <row r="155" spans="2:21">
      <c r="B155" s="86" t="s">
        <v>450</v>
      </c>
      <c r="C155" s="110">
        <v>1184530</v>
      </c>
      <c r="D155" s="88" t="s">
        <v>118</v>
      </c>
      <c r="E155" s="88" t="s">
        <v>246</v>
      </c>
      <c r="F155" s="87" t="s">
        <v>447</v>
      </c>
      <c r="G155" s="88" t="s">
        <v>444</v>
      </c>
      <c r="H155" s="87" t="s">
        <v>445</v>
      </c>
      <c r="I155" s="87" t="s">
        <v>129</v>
      </c>
      <c r="J155" s="97"/>
      <c r="K155" s="90">
        <v>6.4900000000082345</v>
      </c>
      <c r="L155" s="88" t="s">
        <v>131</v>
      </c>
      <c r="M155" s="89">
        <v>1.54E-2</v>
      </c>
      <c r="N155" s="89">
        <v>4.6800000000082817E-2</v>
      </c>
      <c r="O155" s="90">
        <v>239276.21948199999</v>
      </c>
      <c r="P155" s="98">
        <v>86.8</v>
      </c>
      <c r="Q155" s="90"/>
      <c r="R155" s="90">
        <v>207.69175772099996</v>
      </c>
      <c r="S155" s="91">
        <v>6.836463413771428E-4</v>
      </c>
      <c r="T155" s="91">
        <f t="shared" si="4"/>
        <v>1.9677629165031339E-3</v>
      </c>
      <c r="U155" s="91">
        <f>R155/'סכום נכסי הקרן'!$C$42</f>
        <v>1.0544169023877287E-4</v>
      </c>
    </row>
    <row r="156" spans="2:21">
      <c r="B156" s="86" t="s">
        <v>451</v>
      </c>
      <c r="C156" s="110">
        <v>1182989</v>
      </c>
      <c r="D156" s="88" t="s">
        <v>118</v>
      </c>
      <c r="E156" s="88" t="s">
        <v>246</v>
      </c>
      <c r="F156" s="87" t="s">
        <v>452</v>
      </c>
      <c r="G156" s="88" t="s">
        <v>453</v>
      </c>
      <c r="H156" s="87" t="s">
        <v>454</v>
      </c>
      <c r="I156" s="87" t="s">
        <v>250</v>
      </c>
      <c r="J156" s="97"/>
      <c r="K156" s="90">
        <v>4.7099999999956061</v>
      </c>
      <c r="L156" s="88" t="s">
        <v>131</v>
      </c>
      <c r="M156" s="89">
        <v>7.4999999999999997E-3</v>
      </c>
      <c r="N156" s="89">
        <v>3.8399999999964476E-2</v>
      </c>
      <c r="O156" s="90">
        <v>694751.94088100002</v>
      </c>
      <c r="P156" s="98">
        <v>92.39</v>
      </c>
      <c r="Q156" s="90"/>
      <c r="R156" s="90">
        <v>641.88133984199999</v>
      </c>
      <c r="S156" s="91">
        <v>5.1901385094949948E-4</v>
      </c>
      <c r="T156" s="91">
        <f t="shared" si="4"/>
        <v>6.0814656835499565E-3</v>
      </c>
      <c r="U156" s="91">
        <f>R156/'סכום נכסי הקרן'!$C$42</f>
        <v>3.258726015337938E-4</v>
      </c>
    </row>
    <row r="157" spans="2:21">
      <c r="B157" s="86" t="s">
        <v>455</v>
      </c>
      <c r="C157" s="110">
        <v>1260769</v>
      </c>
      <c r="D157" s="88" t="s">
        <v>118</v>
      </c>
      <c r="E157" s="88" t="s">
        <v>246</v>
      </c>
      <c r="F157" s="87" t="s">
        <v>456</v>
      </c>
      <c r="G157" s="88" t="s">
        <v>444</v>
      </c>
      <c r="H157" s="87" t="s">
        <v>445</v>
      </c>
      <c r="I157" s="87" t="s">
        <v>129</v>
      </c>
      <c r="J157" s="97"/>
      <c r="K157" s="90">
        <v>3.789999999996942</v>
      </c>
      <c r="L157" s="88" t="s">
        <v>131</v>
      </c>
      <c r="M157" s="89">
        <v>1.0800000000000001E-2</v>
      </c>
      <c r="N157" s="89">
        <v>3.6899999999948078E-2</v>
      </c>
      <c r="O157" s="90">
        <v>281417.851264</v>
      </c>
      <c r="P157" s="98">
        <v>99.93</v>
      </c>
      <c r="Q157" s="90"/>
      <c r="R157" s="90">
        <v>281.22085763400003</v>
      </c>
      <c r="S157" s="91">
        <v>8.5798125385365854E-4</v>
      </c>
      <c r="T157" s="91">
        <f t="shared" si="4"/>
        <v>2.6644098979737218E-3</v>
      </c>
      <c r="U157" s="91">
        <f>R157/'סכום נכסי הקרן'!$C$42</f>
        <v>1.4277120519707597E-4</v>
      </c>
    </row>
    <row r="158" spans="2:21">
      <c r="B158" s="86" t="s">
        <v>457</v>
      </c>
      <c r="C158" s="110">
        <v>6120224</v>
      </c>
      <c r="D158" s="88" t="s">
        <v>118</v>
      </c>
      <c r="E158" s="88" t="s">
        <v>246</v>
      </c>
      <c r="F158" s="87" t="s">
        <v>458</v>
      </c>
      <c r="G158" s="88" t="s">
        <v>271</v>
      </c>
      <c r="H158" s="87" t="s">
        <v>454</v>
      </c>
      <c r="I158" s="87" t="s">
        <v>250</v>
      </c>
      <c r="J158" s="97"/>
      <c r="K158" s="90">
        <v>3.990000000045884</v>
      </c>
      <c r="L158" s="88" t="s">
        <v>131</v>
      </c>
      <c r="M158" s="89">
        <v>1.8000000000000002E-2</v>
      </c>
      <c r="N158" s="89">
        <v>3.2800000000736566E-2</v>
      </c>
      <c r="O158" s="90">
        <v>31907.731550000004</v>
      </c>
      <c r="P158" s="98">
        <v>103.82</v>
      </c>
      <c r="Q158" s="90"/>
      <c r="R158" s="90">
        <v>33.126606952000003</v>
      </c>
      <c r="S158" s="91">
        <v>5.7180466692910626E-5</v>
      </c>
      <c r="T158" s="91">
        <f t="shared" si="4"/>
        <v>3.1385602117772223E-4</v>
      </c>
      <c r="U158" s="91">
        <f>R158/'סכום נכסי הקרן'!$C$42</f>
        <v>1.6817833635875623E-5</v>
      </c>
    </row>
    <row r="159" spans="2:21">
      <c r="B159" s="86" t="s">
        <v>459</v>
      </c>
      <c r="C159" s="110">
        <v>1193630</v>
      </c>
      <c r="D159" s="88" t="s">
        <v>118</v>
      </c>
      <c r="E159" s="88" t="s">
        <v>246</v>
      </c>
      <c r="F159" s="87" t="s">
        <v>460</v>
      </c>
      <c r="G159" s="88" t="s">
        <v>271</v>
      </c>
      <c r="H159" s="87" t="s">
        <v>454</v>
      </c>
      <c r="I159" s="87" t="s">
        <v>250</v>
      </c>
      <c r="J159" s="97"/>
      <c r="K159" s="90">
        <v>5.0899999999994687</v>
      </c>
      <c r="L159" s="88" t="s">
        <v>131</v>
      </c>
      <c r="M159" s="89">
        <v>3.6200000000000003E-2</v>
      </c>
      <c r="N159" s="89">
        <v>4.6199999999992913E-2</v>
      </c>
      <c r="O159" s="90">
        <v>587330.205128</v>
      </c>
      <c r="P159" s="98">
        <v>96.18</v>
      </c>
      <c r="Q159" s="90"/>
      <c r="R159" s="90">
        <v>564.89417747000005</v>
      </c>
      <c r="S159" s="91">
        <v>4.6588143687484432E-4</v>
      </c>
      <c r="T159" s="91">
        <f t="shared" si="4"/>
        <v>5.352055499800959E-3</v>
      </c>
      <c r="U159" s="91">
        <f>R159/'סכום נכסי הקרן'!$C$42</f>
        <v>2.8678748512731955E-4</v>
      </c>
    </row>
    <row r="160" spans="2:21">
      <c r="B160" s="86" t="s">
        <v>461</v>
      </c>
      <c r="C160" s="110">
        <v>1132828</v>
      </c>
      <c r="D160" s="88" t="s">
        <v>118</v>
      </c>
      <c r="E160" s="88" t="s">
        <v>246</v>
      </c>
      <c r="F160" s="87" t="s">
        <v>462</v>
      </c>
      <c r="G160" s="88" t="s">
        <v>154</v>
      </c>
      <c r="H160" s="87" t="s">
        <v>454</v>
      </c>
      <c r="I160" s="87" t="s">
        <v>250</v>
      </c>
      <c r="J160" s="97"/>
      <c r="K160" s="90">
        <v>0.75999999999984391</v>
      </c>
      <c r="L160" s="88" t="s">
        <v>131</v>
      </c>
      <c r="M160" s="89">
        <v>1.9799999999999998E-2</v>
      </c>
      <c r="N160" s="89">
        <v>2.1799999999991417E-2</v>
      </c>
      <c r="O160" s="90">
        <v>234191.949483</v>
      </c>
      <c r="P160" s="98">
        <v>109.42</v>
      </c>
      <c r="Q160" s="90"/>
      <c r="R160" s="90">
        <v>256.25281882899998</v>
      </c>
      <c r="S160" s="91">
        <v>7.7067353539738846E-4</v>
      </c>
      <c r="T160" s="91">
        <f t="shared" si="4"/>
        <v>2.427851734099496E-3</v>
      </c>
      <c r="U160" s="91">
        <f>R160/'סכום נכסי הקרן'!$C$42</f>
        <v>1.300953424549298E-4</v>
      </c>
    </row>
    <row r="161" spans="2:21">
      <c r="B161" s="86" t="s">
        <v>463</v>
      </c>
      <c r="C161" s="110">
        <v>1166057</v>
      </c>
      <c r="D161" s="88" t="s">
        <v>118</v>
      </c>
      <c r="E161" s="88" t="s">
        <v>246</v>
      </c>
      <c r="F161" s="87" t="s">
        <v>464</v>
      </c>
      <c r="G161" s="88" t="s">
        <v>281</v>
      </c>
      <c r="H161" s="87" t="s">
        <v>465</v>
      </c>
      <c r="I161" s="87" t="s">
        <v>250</v>
      </c>
      <c r="J161" s="97"/>
      <c r="K161" s="90">
        <v>3.9699999999938886</v>
      </c>
      <c r="L161" s="88" t="s">
        <v>131</v>
      </c>
      <c r="M161" s="89">
        <v>2.75E-2</v>
      </c>
      <c r="N161" s="89">
        <v>3.779999999994537E-2</v>
      </c>
      <c r="O161" s="90">
        <v>414243.20302699995</v>
      </c>
      <c r="P161" s="98">
        <v>104.28</v>
      </c>
      <c r="Q161" s="90"/>
      <c r="R161" s="90">
        <v>431.97281131200003</v>
      </c>
      <c r="S161" s="91">
        <v>4.5874135533356756E-4</v>
      </c>
      <c r="T161" s="91">
        <f t="shared" si="4"/>
        <v>4.0927001069499475E-3</v>
      </c>
      <c r="U161" s="91">
        <f>R161/'סכום נכסי הקרן'!$C$42</f>
        <v>2.1930549320651438E-4</v>
      </c>
    </row>
    <row r="162" spans="2:21">
      <c r="B162" s="86" t="s">
        <v>466</v>
      </c>
      <c r="C162" s="110">
        <v>1180355</v>
      </c>
      <c r="D162" s="88" t="s">
        <v>118</v>
      </c>
      <c r="E162" s="88" t="s">
        <v>246</v>
      </c>
      <c r="F162" s="87" t="s">
        <v>464</v>
      </c>
      <c r="G162" s="88" t="s">
        <v>281</v>
      </c>
      <c r="H162" s="87" t="s">
        <v>465</v>
      </c>
      <c r="I162" s="87" t="s">
        <v>250</v>
      </c>
      <c r="J162" s="97"/>
      <c r="K162" s="90">
        <v>4.2100000001770086</v>
      </c>
      <c r="L162" s="88" t="s">
        <v>131</v>
      </c>
      <c r="M162" s="89">
        <v>2.5000000000000001E-2</v>
      </c>
      <c r="N162" s="89">
        <v>6.1400000002352302E-2</v>
      </c>
      <c r="O162" s="90">
        <v>29651.067697000002</v>
      </c>
      <c r="P162" s="98">
        <v>86.31</v>
      </c>
      <c r="Q162" s="90"/>
      <c r="R162" s="90">
        <v>25.591833807000004</v>
      </c>
      <c r="S162" s="91">
        <v>3.4852160106116012E-5</v>
      </c>
      <c r="T162" s="91">
        <f t="shared" si="4"/>
        <v>2.4246827165079165E-4</v>
      </c>
      <c r="U162" s="91">
        <f>R162/'סכום נכסי הקרן'!$C$42</f>
        <v>1.2992553207358246E-5</v>
      </c>
    </row>
    <row r="163" spans="2:21">
      <c r="B163" s="86" t="s">
        <v>467</v>
      </c>
      <c r="C163" s="110">
        <v>1260603</v>
      </c>
      <c r="D163" s="88" t="s">
        <v>118</v>
      </c>
      <c r="E163" s="88" t="s">
        <v>246</v>
      </c>
      <c r="F163" s="87" t="s">
        <v>456</v>
      </c>
      <c r="G163" s="88" t="s">
        <v>444</v>
      </c>
      <c r="H163" s="87" t="s">
        <v>468</v>
      </c>
      <c r="I163" s="87" t="s">
        <v>129</v>
      </c>
      <c r="J163" s="97"/>
      <c r="K163" s="90">
        <v>2.4600000000053743</v>
      </c>
      <c r="L163" s="88" t="s">
        <v>131</v>
      </c>
      <c r="M163" s="89">
        <v>0.04</v>
      </c>
      <c r="N163" s="89">
        <v>0.13530000000021083</v>
      </c>
      <c r="O163" s="90">
        <v>469438.51636200002</v>
      </c>
      <c r="P163" s="98">
        <v>87.99</v>
      </c>
      <c r="Q163" s="90"/>
      <c r="R163" s="90">
        <v>413.05895429300006</v>
      </c>
      <c r="S163" s="91">
        <v>1.6218590986618925E-4</v>
      </c>
      <c r="T163" s="91">
        <f t="shared" si="4"/>
        <v>3.913501919894171E-3</v>
      </c>
      <c r="U163" s="91">
        <f>R163/'סכום נכסי הקרן'!$C$42</f>
        <v>2.0970323900585967E-4</v>
      </c>
    </row>
    <row r="164" spans="2:21">
      <c r="B164" s="86" t="s">
        <v>469</v>
      </c>
      <c r="C164" s="110">
        <v>1260652</v>
      </c>
      <c r="D164" s="88" t="s">
        <v>118</v>
      </c>
      <c r="E164" s="88" t="s">
        <v>246</v>
      </c>
      <c r="F164" s="87" t="s">
        <v>456</v>
      </c>
      <c r="G164" s="88" t="s">
        <v>444</v>
      </c>
      <c r="H164" s="87" t="s">
        <v>468</v>
      </c>
      <c r="I164" s="87" t="s">
        <v>129</v>
      </c>
      <c r="J164" s="97"/>
      <c r="K164" s="90">
        <v>3.189999999998093</v>
      </c>
      <c r="L164" s="88" t="s">
        <v>131</v>
      </c>
      <c r="M164" s="89">
        <v>3.2799999999999996E-2</v>
      </c>
      <c r="N164" s="89">
        <v>0.12139999999993931</v>
      </c>
      <c r="O164" s="90">
        <v>438665.99155899999</v>
      </c>
      <c r="P164" s="98">
        <v>84.87</v>
      </c>
      <c r="Q164" s="90"/>
      <c r="R164" s="90">
        <v>372.29582410899997</v>
      </c>
      <c r="S164" s="91">
        <v>2.9235298566783621E-4</v>
      </c>
      <c r="T164" s="91">
        <f t="shared" si="4"/>
        <v>3.5272941241836792E-3</v>
      </c>
      <c r="U164" s="91">
        <f>R164/'סכום נכסי הקרן'!$C$42</f>
        <v>1.8900846809541289E-4</v>
      </c>
    </row>
    <row r="165" spans="2:21">
      <c r="B165" s="86" t="s">
        <v>470</v>
      </c>
      <c r="C165" s="110">
        <v>1260736</v>
      </c>
      <c r="D165" s="88" t="s">
        <v>118</v>
      </c>
      <c r="E165" s="88" t="s">
        <v>246</v>
      </c>
      <c r="F165" s="87" t="s">
        <v>456</v>
      </c>
      <c r="G165" s="88" t="s">
        <v>444</v>
      </c>
      <c r="H165" s="87" t="s">
        <v>468</v>
      </c>
      <c r="I165" s="87" t="s">
        <v>129</v>
      </c>
      <c r="J165" s="97"/>
      <c r="K165" s="90">
        <v>4.0699999999925591</v>
      </c>
      <c r="L165" s="88" t="s">
        <v>131</v>
      </c>
      <c r="M165" s="89">
        <v>1.29E-2</v>
      </c>
      <c r="N165" s="89">
        <v>9.4999999999734255E-2</v>
      </c>
      <c r="O165" s="90">
        <v>192172.40489600002</v>
      </c>
      <c r="P165" s="98">
        <v>78.33</v>
      </c>
      <c r="Q165" s="90"/>
      <c r="R165" s="90">
        <v>150.528644216</v>
      </c>
      <c r="S165" s="91">
        <v>1.864807111208774E-4</v>
      </c>
      <c r="T165" s="91">
        <f t="shared" si="4"/>
        <v>1.4261744770711676E-3</v>
      </c>
      <c r="U165" s="91">
        <f>R165/'סכום נכסי הקרן'!$C$42</f>
        <v>7.642091746754515E-5</v>
      </c>
    </row>
    <row r="166" spans="2:21">
      <c r="B166" s="86" t="s">
        <v>471</v>
      </c>
      <c r="C166" s="110">
        <v>6120323</v>
      </c>
      <c r="D166" s="88" t="s">
        <v>118</v>
      </c>
      <c r="E166" s="88" t="s">
        <v>246</v>
      </c>
      <c r="F166" s="87" t="s">
        <v>458</v>
      </c>
      <c r="G166" s="88" t="s">
        <v>271</v>
      </c>
      <c r="H166" s="87" t="s">
        <v>465</v>
      </c>
      <c r="I166" s="87" t="s">
        <v>250</v>
      </c>
      <c r="J166" s="97"/>
      <c r="K166" s="90">
        <v>3.1899999999962407</v>
      </c>
      <c r="L166" s="88" t="s">
        <v>131</v>
      </c>
      <c r="M166" s="89">
        <v>3.3000000000000002E-2</v>
      </c>
      <c r="N166" s="89">
        <v>5.7599999999928354E-2</v>
      </c>
      <c r="O166" s="90">
        <v>499609.03703000001</v>
      </c>
      <c r="P166" s="98">
        <v>101.7</v>
      </c>
      <c r="Q166" s="90"/>
      <c r="R166" s="90">
        <v>508.102412689</v>
      </c>
      <c r="S166" s="91">
        <v>7.9127935493527018E-4</v>
      </c>
      <c r="T166" s="91">
        <f t="shared" si="4"/>
        <v>4.8139853812508423E-3</v>
      </c>
      <c r="U166" s="91">
        <f>R166/'סכום נכסי הקרן'!$C$42</f>
        <v>2.5795523999703541E-4</v>
      </c>
    </row>
    <row r="167" spans="2:21">
      <c r="B167" s="86" t="s">
        <v>472</v>
      </c>
      <c r="C167" s="110">
        <v>1168350</v>
      </c>
      <c r="D167" s="88" t="s">
        <v>118</v>
      </c>
      <c r="E167" s="88" t="s">
        <v>246</v>
      </c>
      <c r="F167" s="87" t="s">
        <v>473</v>
      </c>
      <c r="G167" s="88" t="s">
        <v>271</v>
      </c>
      <c r="H167" s="87" t="s">
        <v>465</v>
      </c>
      <c r="I167" s="87" t="s">
        <v>250</v>
      </c>
      <c r="J167" s="97"/>
      <c r="K167" s="90">
        <v>2.7499999999990496</v>
      </c>
      <c r="L167" s="88" t="s">
        <v>131</v>
      </c>
      <c r="M167" s="89">
        <v>1E-3</v>
      </c>
      <c r="N167" s="89">
        <v>3.239999999996733E-2</v>
      </c>
      <c r="O167" s="90">
        <v>525951.46787599998</v>
      </c>
      <c r="P167" s="98">
        <v>100.12</v>
      </c>
      <c r="Q167" s="90"/>
      <c r="R167" s="90">
        <v>526.58262697800001</v>
      </c>
      <c r="S167" s="91">
        <v>9.2873420542812239E-4</v>
      </c>
      <c r="T167" s="91">
        <f t="shared" si="4"/>
        <v>4.9890750466567053E-3</v>
      </c>
      <c r="U167" s="91">
        <f>R167/'סכום נכסי הקרן'!$C$42</f>
        <v>2.6733734091422483E-4</v>
      </c>
    </row>
    <row r="168" spans="2:21">
      <c r="B168" s="86" t="s">
        <v>474</v>
      </c>
      <c r="C168" s="110">
        <v>1175975</v>
      </c>
      <c r="D168" s="88" t="s">
        <v>118</v>
      </c>
      <c r="E168" s="88" t="s">
        <v>246</v>
      </c>
      <c r="F168" s="87" t="s">
        <v>473</v>
      </c>
      <c r="G168" s="88" t="s">
        <v>271</v>
      </c>
      <c r="H168" s="87" t="s">
        <v>465</v>
      </c>
      <c r="I168" s="87" t="s">
        <v>250</v>
      </c>
      <c r="J168" s="97"/>
      <c r="K168" s="90">
        <v>5.4600000000031264</v>
      </c>
      <c r="L168" s="88" t="s">
        <v>131</v>
      </c>
      <c r="M168" s="89">
        <v>3.0000000000000001E-3</v>
      </c>
      <c r="N168" s="89">
        <v>4.0200000000051091E-2</v>
      </c>
      <c r="O168" s="90">
        <v>296602.64447300002</v>
      </c>
      <c r="P168" s="98">
        <v>88.42</v>
      </c>
      <c r="Q168" s="90"/>
      <c r="R168" s="90">
        <v>262.25605818299999</v>
      </c>
      <c r="S168" s="91">
        <v>8.1981084394158006E-4</v>
      </c>
      <c r="T168" s="91">
        <f t="shared" si="4"/>
        <v>2.4847290599467847E-3</v>
      </c>
      <c r="U168" s="91">
        <f>R168/'סכום נכסי הקרן'!$C$42</f>
        <v>1.3314308836136102E-4</v>
      </c>
    </row>
    <row r="169" spans="2:21">
      <c r="B169" s="86" t="s">
        <v>475</v>
      </c>
      <c r="C169" s="110">
        <v>1185834</v>
      </c>
      <c r="D169" s="88" t="s">
        <v>118</v>
      </c>
      <c r="E169" s="88" t="s">
        <v>246</v>
      </c>
      <c r="F169" s="87" t="s">
        <v>473</v>
      </c>
      <c r="G169" s="88" t="s">
        <v>271</v>
      </c>
      <c r="H169" s="87" t="s">
        <v>465</v>
      </c>
      <c r="I169" s="87" t="s">
        <v>250</v>
      </c>
      <c r="J169" s="97"/>
      <c r="K169" s="90">
        <v>3.9800000000015201</v>
      </c>
      <c r="L169" s="88" t="s">
        <v>131</v>
      </c>
      <c r="M169" s="89">
        <v>3.0000000000000001E-3</v>
      </c>
      <c r="N169" s="89">
        <v>3.85E-2</v>
      </c>
      <c r="O169" s="90">
        <v>430791.43893199996</v>
      </c>
      <c r="P169" s="98">
        <v>91.6</v>
      </c>
      <c r="Q169" s="90"/>
      <c r="R169" s="90">
        <v>394.60495897999999</v>
      </c>
      <c r="S169" s="91">
        <v>8.4701423305544624E-4</v>
      </c>
      <c r="T169" s="91">
        <f t="shared" si="4"/>
        <v>3.7386606645804922E-3</v>
      </c>
      <c r="U169" s="91">
        <f>R169/'סכום נכסי הקרן'!$C$42</f>
        <v>2.0033444903165657E-4</v>
      </c>
    </row>
    <row r="170" spans="2:21">
      <c r="B170" s="86" t="s">
        <v>476</v>
      </c>
      <c r="C170" s="110">
        <v>1192129</v>
      </c>
      <c r="D170" s="88" t="s">
        <v>118</v>
      </c>
      <c r="E170" s="88" t="s">
        <v>246</v>
      </c>
      <c r="F170" s="87" t="s">
        <v>473</v>
      </c>
      <c r="G170" s="88" t="s">
        <v>271</v>
      </c>
      <c r="H170" s="87" t="s">
        <v>465</v>
      </c>
      <c r="I170" s="87" t="s">
        <v>250</v>
      </c>
      <c r="J170" s="97"/>
      <c r="K170" s="90">
        <v>3.4900000000154634</v>
      </c>
      <c r="L170" s="88" t="s">
        <v>131</v>
      </c>
      <c r="M170" s="89">
        <v>3.0000000000000001E-3</v>
      </c>
      <c r="N170" s="89">
        <v>3.2800000000163886E-2</v>
      </c>
      <c r="O170" s="90">
        <v>165816.99866400001</v>
      </c>
      <c r="P170" s="98">
        <v>91.26</v>
      </c>
      <c r="Q170" s="90"/>
      <c r="R170" s="90">
        <v>151.32459303400003</v>
      </c>
      <c r="S170" s="91">
        <v>6.6326799465600008E-4</v>
      </c>
      <c r="T170" s="91">
        <f t="shared" si="4"/>
        <v>1.4337156456985666E-3</v>
      </c>
      <c r="U170" s="91">
        <f>R170/'סכום נכסי הקרן'!$C$42</f>
        <v>7.6825007594348433E-5</v>
      </c>
    </row>
    <row r="171" spans="2:21">
      <c r="B171" s="86" t="s">
        <v>477</v>
      </c>
      <c r="C171" s="110">
        <v>1188192</v>
      </c>
      <c r="D171" s="88" t="s">
        <v>118</v>
      </c>
      <c r="E171" s="88" t="s">
        <v>246</v>
      </c>
      <c r="F171" s="87" t="s">
        <v>478</v>
      </c>
      <c r="G171" s="88" t="s">
        <v>479</v>
      </c>
      <c r="H171" s="87" t="s">
        <v>468</v>
      </c>
      <c r="I171" s="87" t="s">
        <v>129</v>
      </c>
      <c r="J171" s="97"/>
      <c r="K171" s="90">
        <v>4.4100000000137713</v>
      </c>
      <c r="L171" s="88" t="s">
        <v>131</v>
      </c>
      <c r="M171" s="89">
        <v>3.2500000000000001E-2</v>
      </c>
      <c r="N171" s="89">
        <v>5.5600000000200316E-2</v>
      </c>
      <c r="O171" s="90">
        <v>212531.90281199999</v>
      </c>
      <c r="P171" s="98">
        <v>93.95</v>
      </c>
      <c r="Q171" s="90"/>
      <c r="R171" s="90">
        <v>199.67372412500001</v>
      </c>
      <c r="S171" s="91">
        <v>8.1743039543076914E-4</v>
      </c>
      <c r="T171" s="91">
        <f t="shared" ref="T171:T179" si="5">IFERROR(R171/$R$11,0)</f>
        <v>1.8917965452488656E-3</v>
      </c>
      <c r="U171" s="91">
        <f>R171/'סכום נכסי הקרן'!$C$42</f>
        <v>1.0137106642572197E-4</v>
      </c>
    </row>
    <row r="172" spans="2:21">
      <c r="B172" s="86" t="s">
        <v>484</v>
      </c>
      <c r="C172" s="110">
        <v>3660156</v>
      </c>
      <c r="D172" s="88" t="s">
        <v>118</v>
      </c>
      <c r="E172" s="88" t="s">
        <v>246</v>
      </c>
      <c r="F172" s="87" t="s">
        <v>485</v>
      </c>
      <c r="G172" s="88" t="s">
        <v>271</v>
      </c>
      <c r="H172" s="87" t="s">
        <v>483</v>
      </c>
      <c r="I172" s="87"/>
      <c r="J172" s="97"/>
      <c r="K172" s="90">
        <v>3.6600000000002342</v>
      </c>
      <c r="L172" s="88" t="s">
        <v>131</v>
      </c>
      <c r="M172" s="89">
        <v>1.9E-2</v>
      </c>
      <c r="N172" s="89">
        <v>3.7000000000011676E-2</v>
      </c>
      <c r="O172" s="90">
        <v>432152.72</v>
      </c>
      <c r="P172" s="98">
        <v>98.09</v>
      </c>
      <c r="Q172" s="90">
        <v>4.2933787160000003</v>
      </c>
      <c r="R172" s="90">
        <v>428.19198311499997</v>
      </c>
      <c r="S172" s="91">
        <v>7.9467447330046652E-4</v>
      </c>
      <c r="T172" s="91">
        <f t="shared" si="5"/>
        <v>4.0568788803333365E-3</v>
      </c>
      <c r="U172" s="91">
        <f>R172/'סכום נכסי הקרן'!$C$42</f>
        <v>2.1738602890052287E-4</v>
      </c>
    </row>
    <row r="173" spans="2:21">
      <c r="B173" s="86" t="s">
        <v>486</v>
      </c>
      <c r="C173" s="110">
        <v>1140581</v>
      </c>
      <c r="D173" s="88" t="s">
        <v>118</v>
      </c>
      <c r="E173" s="88" t="s">
        <v>246</v>
      </c>
      <c r="F173" s="87" t="s">
        <v>487</v>
      </c>
      <c r="G173" s="88" t="s">
        <v>271</v>
      </c>
      <c r="H173" s="87" t="s">
        <v>483</v>
      </c>
      <c r="I173" s="87"/>
      <c r="J173" s="97"/>
      <c r="K173" s="90">
        <v>9.9984412542426723E-3</v>
      </c>
      <c r="L173" s="88" t="s">
        <v>131</v>
      </c>
      <c r="M173" s="89">
        <v>2.1000000000000001E-2</v>
      </c>
      <c r="N173" s="89">
        <v>0.24749336165693042</v>
      </c>
      <c r="O173" s="90">
        <v>1.1777000000000003E-2</v>
      </c>
      <c r="P173" s="98">
        <v>111.53</v>
      </c>
      <c r="Q173" s="90"/>
      <c r="R173" s="90">
        <v>1.3181E-5</v>
      </c>
      <c r="S173" s="91">
        <v>5.7767198924098808E-11</v>
      </c>
      <c r="T173" s="91">
        <f t="shared" si="5"/>
        <v>1.248825821834974E-10</v>
      </c>
      <c r="U173" s="91">
        <f>R173/'סכום נכסי הקרן'!$C$42</f>
        <v>6.6917769597013631E-12</v>
      </c>
    </row>
    <row r="174" spans="2:21">
      <c r="B174" s="86" t="s">
        <v>488</v>
      </c>
      <c r="C174" s="110">
        <v>1155928</v>
      </c>
      <c r="D174" s="88" t="s">
        <v>118</v>
      </c>
      <c r="E174" s="88" t="s">
        <v>246</v>
      </c>
      <c r="F174" s="87" t="s">
        <v>487</v>
      </c>
      <c r="G174" s="88" t="s">
        <v>271</v>
      </c>
      <c r="H174" s="87" t="s">
        <v>483</v>
      </c>
      <c r="I174" s="87"/>
      <c r="J174" s="97"/>
      <c r="K174" s="90">
        <v>3.9400000000023301</v>
      </c>
      <c r="L174" s="88" t="s">
        <v>131</v>
      </c>
      <c r="M174" s="89">
        <v>2.75E-2</v>
      </c>
      <c r="N174" s="89">
        <v>3.4700000000042863E-2</v>
      </c>
      <c r="O174" s="90">
        <v>452622.23713800008</v>
      </c>
      <c r="P174" s="98">
        <v>106.19</v>
      </c>
      <c r="Q174" s="90"/>
      <c r="R174" s="90">
        <v>480.63955450200001</v>
      </c>
      <c r="S174" s="91">
        <v>8.8615212470651386E-4</v>
      </c>
      <c r="T174" s="91">
        <f t="shared" si="5"/>
        <v>4.5537902029994378E-3</v>
      </c>
      <c r="U174" s="91">
        <f>R174/'סכום נכסי הקרן'!$C$42</f>
        <v>2.440127984779312E-4</v>
      </c>
    </row>
    <row r="175" spans="2:21">
      <c r="B175" s="86" t="s">
        <v>489</v>
      </c>
      <c r="C175" s="110">
        <v>1177658</v>
      </c>
      <c r="D175" s="88" t="s">
        <v>118</v>
      </c>
      <c r="E175" s="88" t="s">
        <v>246</v>
      </c>
      <c r="F175" s="87" t="s">
        <v>487</v>
      </c>
      <c r="G175" s="88" t="s">
        <v>271</v>
      </c>
      <c r="H175" s="87" t="s">
        <v>483</v>
      </c>
      <c r="I175" s="87"/>
      <c r="J175" s="97"/>
      <c r="K175" s="90">
        <v>5.649999999994864</v>
      </c>
      <c r="L175" s="88" t="s">
        <v>131</v>
      </c>
      <c r="M175" s="89">
        <v>8.5000000000000006E-3</v>
      </c>
      <c r="N175" s="89">
        <v>3.6299999999967941E-2</v>
      </c>
      <c r="O175" s="90">
        <v>348218.39274700003</v>
      </c>
      <c r="P175" s="98">
        <v>92.28</v>
      </c>
      <c r="Q175" s="90"/>
      <c r="R175" s="90">
        <v>321.33592328100002</v>
      </c>
      <c r="S175" s="91">
        <v>6.7340108130472794E-4</v>
      </c>
      <c r="T175" s="91">
        <f t="shared" si="5"/>
        <v>3.0444776456755554E-3</v>
      </c>
      <c r="U175" s="91">
        <f>R175/'סכום נכסי הקרן'!$C$42</f>
        <v>1.6313696439846452E-4</v>
      </c>
    </row>
    <row r="176" spans="2:21">
      <c r="B176" s="86" t="s">
        <v>490</v>
      </c>
      <c r="C176" s="110">
        <v>1193929</v>
      </c>
      <c r="D176" s="88" t="s">
        <v>118</v>
      </c>
      <c r="E176" s="88" t="s">
        <v>246</v>
      </c>
      <c r="F176" s="87" t="s">
        <v>487</v>
      </c>
      <c r="G176" s="88" t="s">
        <v>271</v>
      </c>
      <c r="H176" s="87" t="s">
        <v>483</v>
      </c>
      <c r="I176" s="87"/>
      <c r="J176" s="97"/>
      <c r="K176" s="90">
        <v>6.9599999999734123</v>
      </c>
      <c r="L176" s="88" t="s">
        <v>131</v>
      </c>
      <c r="M176" s="89">
        <v>3.1800000000000002E-2</v>
      </c>
      <c r="N176" s="89">
        <v>3.8199999999818081E-2</v>
      </c>
      <c r="O176" s="90">
        <v>147996.10087299999</v>
      </c>
      <c r="P176" s="98">
        <v>96.57</v>
      </c>
      <c r="Q176" s="90"/>
      <c r="R176" s="90">
        <v>142.91983012999998</v>
      </c>
      <c r="S176" s="91">
        <v>7.5562187722352694E-4</v>
      </c>
      <c r="T176" s="91">
        <f t="shared" si="5"/>
        <v>1.3540852311555427E-3</v>
      </c>
      <c r="U176" s="91">
        <f>R176/'סכום נכסי הקרן'!$C$42</f>
        <v>7.2558047670765995E-5</v>
      </c>
    </row>
    <row r="177" spans="2:21">
      <c r="B177" s="86" t="s">
        <v>491</v>
      </c>
      <c r="C177" s="110">
        <v>1169531</v>
      </c>
      <c r="D177" s="88" t="s">
        <v>118</v>
      </c>
      <c r="E177" s="88" t="s">
        <v>246</v>
      </c>
      <c r="F177" s="87" t="s">
        <v>492</v>
      </c>
      <c r="G177" s="88" t="s">
        <v>281</v>
      </c>
      <c r="H177" s="87" t="s">
        <v>483</v>
      </c>
      <c r="I177" s="87"/>
      <c r="J177" s="97"/>
      <c r="K177" s="90">
        <v>2.7599999999910363</v>
      </c>
      <c r="L177" s="88" t="s">
        <v>131</v>
      </c>
      <c r="M177" s="89">
        <v>1.6399999999999998E-2</v>
      </c>
      <c r="N177" s="89">
        <v>3.4099999999897913E-2</v>
      </c>
      <c r="O177" s="90">
        <v>193055.433299</v>
      </c>
      <c r="P177" s="98">
        <v>104.01</v>
      </c>
      <c r="Q177" s="90"/>
      <c r="R177" s="90">
        <v>200.79695570499996</v>
      </c>
      <c r="S177" s="91">
        <v>7.4033727819670708E-4</v>
      </c>
      <c r="T177" s="91">
        <f t="shared" si="5"/>
        <v>1.9024385344834035E-3</v>
      </c>
      <c r="U177" s="91">
        <f>R177/'סכום נכסי הקרן'!$C$42</f>
        <v>1.0194131262915514E-4</v>
      </c>
    </row>
    <row r="178" spans="2:21">
      <c r="B178" s="86" t="s">
        <v>493</v>
      </c>
      <c r="C178" s="110">
        <v>1179340</v>
      </c>
      <c r="D178" s="88" t="s">
        <v>118</v>
      </c>
      <c r="E178" s="88" t="s">
        <v>246</v>
      </c>
      <c r="F178" s="87" t="s">
        <v>494</v>
      </c>
      <c r="G178" s="88" t="s">
        <v>495</v>
      </c>
      <c r="H178" s="87" t="s">
        <v>483</v>
      </c>
      <c r="I178" s="87"/>
      <c r="J178" s="97"/>
      <c r="K178" s="90">
        <v>3.1299999999986095</v>
      </c>
      <c r="L178" s="88" t="s">
        <v>131</v>
      </c>
      <c r="M178" s="89">
        <v>1.4800000000000001E-2</v>
      </c>
      <c r="N178" s="89">
        <v>4.8299999999975182E-2</v>
      </c>
      <c r="O178" s="90">
        <v>757623.1391589999</v>
      </c>
      <c r="P178" s="98">
        <v>96.82</v>
      </c>
      <c r="Q178" s="90"/>
      <c r="R178" s="90">
        <v>733.53071755399992</v>
      </c>
      <c r="S178" s="91">
        <v>1.0566497293031428E-3</v>
      </c>
      <c r="T178" s="91">
        <f t="shared" si="5"/>
        <v>6.9497921340609366E-3</v>
      </c>
      <c r="U178" s="91">
        <f>R178/'סכום נכסי הקרן'!$C$42</f>
        <v>3.7240148357188866E-4</v>
      </c>
    </row>
    <row r="179" spans="2:21">
      <c r="B179" s="86" t="s">
        <v>496</v>
      </c>
      <c r="C179" s="110">
        <v>1113034</v>
      </c>
      <c r="D179" s="88" t="s">
        <v>118</v>
      </c>
      <c r="E179" s="88" t="s">
        <v>246</v>
      </c>
      <c r="F179" s="87" t="s">
        <v>497</v>
      </c>
      <c r="G179" s="88" t="s">
        <v>425</v>
      </c>
      <c r="H179" s="87" t="s">
        <v>483</v>
      </c>
      <c r="I179" s="87"/>
      <c r="J179" s="97"/>
      <c r="K179" s="90">
        <v>1.7600000000098439</v>
      </c>
      <c r="L179" s="88" t="s">
        <v>131</v>
      </c>
      <c r="M179" s="89">
        <v>4.9000000000000002E-2</v>
      </c>
      <c r="N179" s="89">
        <v>0</v>
      </c>
      <c r="O179" s="90">
        <v>145118.51313200002</v>
      </c>
      <c r="P179" s="98">
        <v>25.2</v>
      </c>
      <c r="Q179" s="90"/>
      <c r="R179" s="90">
        <v>36.569862239000003</v>
      </c>
      <c r="S179" s="91">
        <v>3.1954204859731234E-4</v>
      </c>
      <c r="T179" s="91">
        <f t="shared" si="5"/>
        <v>3.4647893380631938E-4</v>
      </c>
      <c r="U179" s="91">
        <f>R179/'סכום נכסי הקרן'!$C$42</f>
        <v>1.856591772630249E-5</v>
      </c>
    </row>
    <row r="180" spans="2:21">
      <c r="B180" s="9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90"/>
      <c r="P180" s="98"/>
      <c r="Q180" s="87"/>
      <c r="R180" s="87"/>
      <c r="S180" s="87"/>
      <c r="T180" s="91"/>
      <c r="U180" s="87"/>
    </row>
    <row r="181" spans="2:21">
      <c r="B181" s="85" t="s">
        <v>45</v>
      </c>
      <c r="C181" s="80"/>
      <c r="D181" s="81"/>
      <c r="E181" s="81"/>
      <c r="F181" s="80"/>
      <c r="G181" s="81"/>
      <c r="H181" s="80"/>
      <c r="I181" s="80"/>
      <c r="J181" s="99"/>
      <c r="K181" s="83">
        <v>4.1104754339703664</v>
      </c>
      <c r="L181" s="81"/>
      <c r="M181" s="82"/>
      <c r="N181" s="82">
        <v>6.5000606384587642E-2</v>
      </c>
      <c r="O181" s="83"/>
      <c r="P181" s="100"/>
      <c r="Q181" s="83">
        <v>7.8632160180000001</v>
      </c>
      <c r="R181" s="83">
        <v>15020.543333173004</v>
      </c>
      <c r="S181" s="84"/>
      <c r="T181" s="84">
        <f t="shared" ref="T181:T202" si="6">IFERROR(R181/$R$11,0)</f>
        <v>0.14231122352217293</v>
      </c>
      <c r="U181" s="84">
        <f>R181/'סכום נכסי הקרן'!$C$42</f>
        <v>7.6256828616283303E-3</v>
      </c>
    </row>
    <row r="182" spans="2:21">
      <c r="B182" s="86" t="s">
        <v>498</v>
      </c>
      <c r="C182" s="110">
        <v>7480163</v>
      </c>
      <c r="D182" s="88" t="s">
        <v>118</v>
      </c>
      <c r="E182" s="88" t="s">
        <v>246</v>
      </c>
      <c r="F182" s="110">
        <v>520029935</v>
      </c>
      <c r="G182" s="88" t="s">
        <v>254</v>
      </c>
      <c r="H182" s="87" t="s">
        <v>255</v>
      </c>
      <c r="I182" s="87" t="s">
        <v>129</v>
      </c>
      <c r="J182" s="97"/>
      <c r="K182" s="90">
        <v>3.8300031964432639</v>
      </c>
      <c r="L182" s="88" t="s">
        <v>131</v>
      </c>
      <c r="M182" s="89">
        <v>2.6800000000000001E-2</v>
      </c>
      <c r="N182" s="89">
        <v>4.5699650048181766E-2</v>
      </c>
      <c r="O182" s="90">
        <v>2.1013999999999998E-2</v>
      </c>
      <c r="P182" s="98">
        <v>93.96</v>
      </c>
      <c r="Q182" s="90"/>
      <c r="R182" s="90">
        <v>1.9716999999999998E-5</v>
      </c>
      <c r="S182" s="91">
        <v>8.0527238864306637E-12</v>
      </c>
      <c r="T182" s="91">
        <f t="shared" si="6"/>
        <v>1.8680751634261572E-10</v>
      </c>
      <c r="U182" s="91">
        <f>R182/'סכום נכסי הקרן'!$C$42</f>
        <v>1.0009996685716695E-11</v>
      </c>
    </row>
    <row r="183" spans="2:21">
      <c r="B183" s="86" t="s">
        <v>499</v>
      </c>
      <c r="C183" s="110">
        <v>1143585</v>
      </c>
      <c r="D183" s="88" t="s">
        <v>118</v>
      </c>
      <c r="E183" s="88" t="s">
        <v>246</v>
      </c>
      <c r="F183" s="110">
        <v>520017393</v>
      </c>
      <c r="G183" s="88" t="s">
        <v>271</v>
      </c>
      <c r="H183" s="87" t="s">
        <v>255</v>
      </c>
      <c r="I183" s="87" t="s">
        <v>129</v>
      </c>
      <c r="J183" s="97"/>
      <c r="K183" s="90">
        <v>2.63</v>
      </c>
      <c r="L183" s="88" t="s">
        <v>131</v>
      </c>
      <c r="M183" s="89">
        <v>1.44E-2</v>
      </c>
      <c r="N183" s="89">
        <v>4.5697889670492403E-2</v>
      </c>
      <c r="O183" s="90">
        <v>2.9170000000000003E-3</v>
      </c>
      <c r="P183" s="98">
        <v>92.24</v>
      </c>
      <c r="Q183" s="90"/>
      <c r="R183" s="90">
        <v>2.7010000000000005E-6</v>
      </c>
      <c r="S183" s="91">
        <v>5.8340000000000004E-12</v>
      </c>
      <c r="T183" s="91">
        <f t="shared" si="6"/>
        <v>2.5590460092377401E-11</v>
      </c>
      <c r="U183" s="91">
        <f>R183/'סכום נכסי הקרן'!$C$42</f>
        <v>1.3712532864087235E-12</v>
      </c>
    </row>
    <row r="184" spans="2:21">
      <c r="B184" s="86" t="s">
        <v>500</v>
      </c>
      <c r="C184" s="110">
        <v>6620488</v>
      </c>
      <c r="D184" s="88" t="s">
        <v>118</v>
      </c>
      <c r="E184" s="88" t="s">
        <v>246</v>
      </c>
      <c r="F184" s="110">
        <v>520000118</v>
      </c>
      <c r="G184" s="88" t="s">
        <v>254</v>
      </c>
      <c r="H184" s="87" t="s">
        <v>255</v>
      </c>
      <c r="I184" s="87" t="s">
        <v>129</v>
      </c>
      <c r="J184" s="97"/>
      <c r="K184" s="90">
        <v>4.2599999999818792</v>
      </c>
      <c r="L184" s="88" t="s">
        <v>131</v>
      </c>
      <c r="M184" s="89">
        <v>2.5000000000000001E-2</v>
      </c>
      <c r="N184" s="89">
        <v>4.5299999999753815E-2</v>
      </c>
      <c r="O184" s="90">
        <v>118064.461264</v>
      </c>
      <c r="P184" s="98">
        <v>92.55</v>
      </c>
      <c r="Q184" s="90"/>
      <c r="R184" s="90">
        <v>109.268656273</v>
      </c>
      <c r="S184" s="91">
        <v>3.9792425685077263E-5</v>
      </c>
      <c r="T184" s="91">
        <f t="shared" si="6"/>
        <v>1.0352592327663493E-3</v>
      </c>
      <c r="U184" s="91">
        <f>R184/'סכום נכסי הקרן'!$C$42</f>
        <v>5.5473900042879082E-5</v>
      </c>
    </row>
    <row r="185" spans="2:21">
      <c r="B185" s="86" t="s">
        <v>501</v>
      </c>
      <c r="C185" s="110">
        <v>6000202</v>
      </c>
      <c r="D185" s="88" t="s">
        <v>118</v>
      </c>
      <c r="E185" s="88" t="s">
        <v>246</v>
      </c>
      <c r="F185" s="110">
        <v>520000472</v>
      </c>
      <c r="G185" s="88" t="s">
        <v>281</v>
      </c>
      <c r="H185" s="87" t="s">
        <v>282</v>
      </c>
      <c r="I185" s="87" t="s">
        <v>129</v>
      </c>
      <c r="J185" s="97"/>
      <c r="K185" s="90">
        <v>0.52</v>
      </c>
      <c r="L185" s="88" t="s">
        <v>131</v>
      </c>
      <c r="M185" s="89">
        <v>4.8000000000000001E-2</v>
      </c>
      <c r="N185" s="89">
        <v>4.8605282646260184E-2</v>
      </c>
      <c r="O185" s="90">
        <v>3.9439999999999996E-3</v>
      </c>
      <c r="P185" s="98">
        <v>102.23</v>
      </c>
      <c r="Q185" s="90"/>
      <c r="R185" s="90">
        <v>4.0509999999999998E-6</v>
      </c>
      <c r="S185" s="91">
        <v>5.8186590705429784E-12</v>
      </c>
      <c r="T185" s="91">
        <f t="shared" si="6"/>
        <v>3.8380952919000673E-11</v>
      </c>
      <c r="U185" s="91">
        <f>R185/'סכום נכסי הקרן'!$C$42</f>
        <v>2.0566260878347788E-12</v>
      </c>
    </row>
    <row r="186" spans="2:21">
      <c r="B186" s="86" t="s">
        <v>502</v>
      </c>
      <c r="C186" s="110">
        <v>7460389</v>
      </c>
      <c r="D186" s="88" t="s">
        <v>118</v>
      </c>
      <c r="E186" s="88" t="s">
        <v>246</v>
      </c>
      <c r="F186" s="110">
        <v>520003781</v>
      </c>
      <c r="G186" s="88" t="s">
        <v>504</v>
      </c>
      <c r="H186" s="87" t="s">
        <v>282</v>
      </c>
      <c r="I186" s="87" t="s">
        <v>129</v>
      </c>
      <c r="J186" s="97"/>
      <c r="K186" s="90">
        <v>2.4700000000000002</v>
      </c>
      <c r="L186" s="88" t="s">
        <v>131</v>
      </c>
      <c r="M186" s="89">
        <v>2.6099999999999998E-2</v>
      </c>
      <c r="N186" s="89">
        <v>4.7698752922837089E-2</v>
      </c>
      <c r="O186" s="90">
        <v>5.2940000000000001E-3</v>
      </c>
      <c r="P186" s="98">
        <v>95.61</v>
      </c>
      <c r="Q186" s="90"/>
      <c r="R186" s="90">
        <v>5.1320000000000002E-6</v>
      </c>
      <c r="S186" s="91">
        <v>1.0326830330216689E-11</v>
      </c>
      <c r="T186" s="91">
        <f t="shared" si="6"/>
        <v>4.8622821619430133E-11</v>
      </c>
      <c r="U186" s="91">
        <f>R186/'סכום נכסי הקרן'!$C$42</f>
        <v>2.6054320125322355E-12</v>
      </c>
    </row>
    <row r="187" spans="2:21">
      <c r="B187" s="86" t="s">
        <v>505</v>
      </c>
      <c r="C187" s="110">
        <v>1133131</v>
      </c>
      <c r="D187" s="88" t="s">
        <v>118</v>
      </c>
      <c r="E187" s="88" t="s">
        <v>246</v>
      </c>
      <c r="F187" s="110">
        <v>520027194</v>
      </c>
      <c r="G187" s="88" t="s">
        <v>506</v>
      </c>
      <c r="H187" s="87" t="s">
        <v>291</v>
      </c>
      <c r="I187" s="87" t="s">
        <v>250</v>
      </c>
      <c r="J187" s="97"/>
      <c r="K187" s="90">
        <v>0.66000033941522995</v>
      </c>
      <c r="L187" s="88" t="s">
        <v>131</v>
      </c>
      <c r="M187" s="89">
        <v>5.2000000000000005E-2</v>
      </c>
      <c r="N187" s="89">
        <v>4.5999378624689315E-2</v>
      </c>
      <c r="O187" s="90">
        <v>3.7814E-2</v>
      </c>
      <c r="P187" s="98">
        <v>102.13</v>
      </c>
      <c r="Q187" s="90"/>
      <c r="R187" s="90">
        <v>3.8624000000000002E-5</v>
      </c>
      <c r="S187" s="91">
        <v>2.4482937314344148E-10</v>
      </c>
      <c r="T187" s="91">
        <f t="shared" si="6"/>
        <v>3.6594073698925749E-10</v>
      </c>
      <c r="U187" s="91">
        <f>R187/'סכום נכסי הקרן'!$C$42</f>
        <v>1.9608769690577758E-11</v>
      </c>
    </row>
    <row r="188" spans="2:21">
      <c r="B188" s="86" t="s">
        <v>507</v>
      </c>
      <c r="C188" s="110">
        <v>2810372</v>
      </c>
      <c r="D188" s="88" t="s">
        <v>118</v>
      </c>
      <c r="E188" s="88" t="s">
        <v>246</v>
      </c>
      <c r="F188" s="110">
        <v>520027830</v>
      </c>
      <c r="G188" s="88" t="s">
        <v>364</v>
      </c>
      <c r="H188" s="87" t="s">
        <v>305</v>
      </c>
      <c r="I188" s="87" t="s">
        <v>250</v>
      </c>
      <c r="J188" s="97"/>
      <c r="K188" s="90">
        <v>8.5700000000274699</v>
      </c>
      <c r="L188" s="88" t="s">
        <v>131</v>
      </c>
      <c r="M188" s="89">
        <v>2.4E-2</v>
      </c>
      <c r="N188" s="89">
        <v>5.1600000000194261E-2</v>
      </c>
      <c r="O188" s="90">
        <v>165257.706614</v>
      </c>
      <c r="P188" s="98">
        <v>79.739999999999995</v>
      </c>
      <c r="Q188" s="90"/>
      <c r="R188" s="90">
        <v>131.77649523400001</v>
      </c>
      <c r="S188" s="91">
        <v>2.2003772703971784E-4</v>
      </c>
      <c r="T188" s="91">
        <f t="shared" si="6"/>
        <v>1.2485083829689141E-3</v>
      </c>
      <c r="U188" s="91">
        <f>R188/'סכום נכסי הקרן'!$C$42</f>
        <v>6.6900759778247302E-5</v>
      </c>
    </row>
    <row r="189" spans="2:21">
      <c r="B189" s="86" t="s">
        <v>509</v>
      </c>
      <c r="C189" s="110">
        <v>1138114</v>
      </c>
      <c r="D189" s="88" t="s">
        <v>118</v>
      </c>
      <c r="E189" s="88" t="s">
        <v>246</v>
      </c>
      <c r="F189" s="110">
        <v>520026683</v>
      </c>
      <c r="G189" s="88" t="s">
        <v>271</v>
      </c>
      <c r="H189" s="87" t="s">
        <v>300</v>
      </c>
      <c r="I189" s="87" t="s">
        <v>129</v>
      </c>
      <c r="J189" s="97"/>
      <c r="K189" s="90">
        <v>1.7099984220373756</v>
      </c>
      <c r="L189" s="88" t="s">
        <v>131</v>
      </c>
      <c r="M189" s="89">
        <v>3.39E-2</v>
      </c>
      <c r="N189" s="89">
        <v>5.4798324240062347E-2</v>
      </c>
      <c r="O189" s="90">
        <v>1.0587999999999997E-2</v>
      </c>
      <c r="P189" s="98">
        <v>97.37</v>
      </c>
      <c r="Q189" s="90"/>
      <c r="R189" s="90">
        <v>1.0264E-5</v>
      </c>
      <c r="S189" s="91">
        <v>1.6261018152904983E-11</v>
      </c>
      <c r="T189" s="91">
        <f t="shared" si="6"/>
        <v>9.7245643238860266E-11</v>
      </c>
      <c r="U189" s="91">
        <f>R189/'סכום נכסי הקרן'!$C$42</f>
        <v>5.210864025064471E-12</v>
      </c>
    </row>
    <row r="190" spans="2:21">
      <c r="B190" s="86" t="s">
        <v>510</v>
      </c>
      <c r="C190" s="110">
        <v>1162866</v>
      </c>
      <c r="D190" s="88" t="s">
        <v>118</v>
      </c>
      <c r="E190" s="88" t="s">
        <v>246</v>
      </c>
      <c r="F190" s="110">
        <v>520026683</v>
      </c>
      <c r="G190" s="88" t="s">
        <v>271</v>
      </c>
      <c r="H190" s="87" t="s">
        <v>300</v>
      </c>
      <c r="I190" s="87" t="s">
        <v>129</v>
      </c>
      <c r="J190" s="97"/>
      <c r="K190" s="90">
        <v>6.5999999999839432</v>
      </c>
      <c r="L190" s="88" t="s">
        <v>131</v>
      </c>
      <c r="M190" s="89">
        <v>2.4399999999999998E-2</v>
      </c>
      <c r="N190" s="89">
        <v>5.5099999999788964E-2</v>
      </c>
      <c r="O190" s="90">
        <v>105565.42374399999</v>
      </c>
      <c r="P190" s="98">
        <v>82.59</v>
      </c>
      <c r="Q190" s="90"/>
      <c r="R190" s="90">
        <v>87.186482283999993</v>
      </c>
      <c r="S190" s="91">
        <v>9.6096287742435845E-5</v>
      </c>
      <c r="T190" s="91">
        <f t="shared" si="6"/>
        <v>8.260430194311257E-4</v>
      </c>
      <c r="U190" s="91">
        <f>R190/'סכום נכסי הקרן'!$C$42</f>
        <v>4.4263143414420923E-5</v>
      </c>
    </row>
    <row r="191" spans="2:21">
      <c r="B191" s="86" t="s">
        <v>511</v>
      </c>
      <c r="C191" s="110">
        <v>1132521</v>
      </c>
      <c r="D191" s="88" t="s">
        <v>118</v>
      </c>
      <c r="E191" s="88" t="s">
        <v>246</v>
      </c>
      <c r="F191" s="110">
        <v>513623314</v>
      </c>
      <c r="G191" s="88" t="s">
        <v>271</v>
      </c>
      <c r="H191" s="87" t="s">
        <v>300</v>
      </c>
      <c r="I191" s="87" t="s">
        <v>129</v>
      </c>
      <c r="J191" s="97"/>
      <c r="K191" s="90">
        <v>0.25999999999942064</v>
      </c>
      <c r="L191" s="88" t="s">
        <v>131</v>
      </c>
      <c r="M191" s="89">
        <v>3.5000000000000003E-2</v>
      </c>
      <c r="N191" s="89">
        <v>3.1499999999840683E-2</v>
      </c>
      <c r="O191" s="90">
        <v>102601.44467699999</v>
      </c>
      <c r="P191" s="98">
        <v>100.94</v>
      </c>
      <c r="Q191" s="90"/>
      <c r="R191" s="90">
        <v>103.56589373099999</v>
      </c>
      <c r="S191" s="91">
        <v>8.9995741206241712E-4</v>
      </c>
      <c r="T191" s="91">
        <f t="shared" si="6"/>
        <v>9.812287561845811E-4</v>
      </c>
      <c r="U191" s="91">
        <f>R191/'סכום נכסי הקרן'!$C$42</f>
        <v>5.2578701273043437E-5</v>
      </c>
    </row>
    <row r="192" spans="2:21">
      <c r="B192" s="86" t="s">
        <v>512</v>
      </c>
      <c r="C192" s="110">
        <v>7590151</v>
      </c>
      <c r="D192" s="88" t="s">
        <v>118</v>
      </c>
      <c r="E192" s="88" t="s">
        <v>246</v>
      </c>
      <c r="F192" s="110">
        <v>520001736</v>
      </c>
      <c r="G192" s="88" t="s">
        <v>271</v>
      </c>
      <c r="H192" s="87" t="s">
        <v>305</v>
      </c>
      <c r="I192" s="87" t="s">
        <v>250</v>
      </c>
      <c r="J192" s="97"/>
      <c r="K192" s="90">
        <v>5.9499999999955007</v>
      </c>
      <c r="L192" s="88" t="s">
        <v>131</v>
      </c>
      <c r="M192" s="89">
        <v>2.5499999999999998E-2</v>
      </c>
      <c r="N192" s="89">
        <v>5.4499999999961177E-2</v>
      </c>
      <c r="O192" s="90">
        <v>954920.84787199984</v>
      </c>
      <c r="P192" s="98">
        <v>84.96</v>
      </c>
      <c r="Q192" s="90"/>
      <c r="R192" s="90">
        <v>811.30078410700003</v>
      </c>
      <c r="S192" s="91">
        <v>6.756430719525963E-4</v>
      </c>
      <c r="T192" s="91">
        <f t="shared" si="6"/>
        <v>7.6866198958180946E-3</v>
      </c>
      <c r="U192" s="91">
        <f>R192/'סכום נכסי הקרן'!$C$42</f>
        <v>4.1188406755745941E-4</v>
      </c>
    </row>
    <row r="193" spans="2:21">
      <c r="B193" s="86" t="s">
        <v>513</v>
      </c>
      <c r="C193" s="110">
        <v>4160156</v>
      </c>
      <c r="D193" s="88" t="s">
        <v>118</v>
      </c>
      <c r="E193" s="88" t="s">
        <v>246</v>
      </c>
      <c r="F193" s="110">
        <v>520038910</v>
      </c>
      <c r="G193" s="88" t="s">
        <v>271</v>
      </c>
      <c r="H193" s="87" t="s">
        <v>305</v>
      </c>
      <c r="I193" s="87" t="s">
        <v>250</v>
      </c>
      <c r="J193" s="97"/>
      <c r="K193" s="90">
        <v>1.0999999999987387</v>
      </c>
      <c r="L193" s="88" t="s">
        <v>131</v>
      </c>
      <c r="M193" s="89">
        <v>2.5499999999999998E-2</v>
      </c>
      <c r="N193" s="89">
        <v>5.2299999999878499E-2</v>
      </c>
      <c r="O193" s="90">
        <v>243085.905</v>
      </c>
      <c r="P193" s="98">
        <v>97.85</v>
      </c>
      <c r="Q193" s="90"/>
      <c r="R193" s="90">
        <v>237.85955804299999</v>
      </c>
      <c r="S193" s="91">
        <v>8.0495753114382784E-4</v>
      </c>
      <c r="T193" s="91">
        <f t="shared" si="6"/>
        <v>2.2535859043650189E-3</v>
      </c>
      <c r="U193" s="91">
        <f>R193/'סכום נכסי הקרן'!$C$42</f>
        <v>1.2075738640140326E-4</v>
      </c>
    </row>
    <row r="194" spans="2:21">
      <c r="B194" s="86" t="s">
        <v>514</v>
      </c>
      <c r="C194" s="110">
        <v>2320232</v>
      </c>
      <c r="D194" s="88" t="s">
        <v>118</v>
      </c>
      <c r="E194" s="88" t="s">
        <v>246</v>
      </c>
      <c r="F194" s="110">
        <v>550010003</v>
      </c>
      <c r="G194" s="88" t="s">
        <v>125</v>
      </c>
      <c r="H194" s="87" t="s">
        <v>305</v>
      </c>
      <c r="I194" s="87" t="s">
        <v>250</v>
      </c>
      <c r="J194" s="97"/>
      <c r="K194" s="90">
        <v>4.0600000000194134</v>
      </c>
      <c r="L194" s="88" t="s">
        <v>131</v>
      </c>
      <c r="M194" s="89">
        <v>2.2400000000000003E-2</v>
      </c>
      <c r="N194" s="89">
        <v>4.9900000000291211E-2</v>
      </c>
      <c r="O194" s="90">
        <v>159195.35476300001</v>
      </c>
      <c r="P194" s="98">
        <v>90.6</v>
      </c>
      <c r="Q194" s="90"/>
      <c r="R194" s="90">
        <v>144.23098401999997</v>
      </c>
      <c r="S194" s="91">
        <v>4.8224544259609266E-4</v>
      </c>
      <c r="T194" s="91">
        <f t="shared" si="6"/>
        <v>1.3665076788775012E-3</v>
      </c>
      <c r="U194" s="91">
        <f>R194/'סכום נכסי הקרן'!$C$42</f>
        <v>7.3223698940906698E-5</v>
      </c>
    </row>
    <row r="195" spans="2:21">
      <c r="B195" s="86" t="s">
        <v>516</v>
      </c>
      <c r="C195" s="110">
        <v>1135920</v>
      </c>
      <c r="D195" s="88" t="s">
        <v>118</v>
      </c>
      <c r="E195" s="88" t="s">
        <v>246</v>
      </c>
      <c r="F195" s="110">
        <v>513937714</v>
      </c>
      <c r="G195" s="88" t="s">
        <v>387</v>
      </c>
      <c r="H195" s="87" t="s">
        <v>300</v>
      </c>
      <c r="I195" s="87" t="s">
        <v>129</v>
      </c>
      <c r="J195" s="97"/>
      <c r="K195" s="90">
        <v>1.2199999999949132</v>
      </c>
      <c r="L195" s="88" t="s">
        <v>131</v>
      </c>
      <c r="M195" s="89">
        <v>4.0999999999999995E-2</v>
      </c>
      <c r="N195" s="89">
        <v>4.9199999999941423E-2</v>
      </c>
      <c r="O195" s="90">
        <v>129645.81600000002</v>
      </c>
      <c r="P195" s="98">
        <v>100.08</v>
      </c>
      <c r="Q195" s="90"/>
      <c r="R195" s="90">
        <v>129.74953265299999</v>
      </c>
      <c r="S195" s="91">
        <v>4.3215272000000004E-4</v>
      </c>
      <c r="T195" s="91">
        <f t="shared" si="6"/>
        <v>1.2293040493747552E-3</v>
      </c>
      <c r="U195" s="91">
        <f>R195/'סכום נכסי הקרן'!$C$42</f>
        <v>6.5871704206005988E-5</v>
      </c>
    </row>
    <row r="196" spans="2:21">
      <c r="B196" s="86" t="s">
        <v>517</v>
      </c>
      <c r="C196" s="110">
        <v>7770209</v>
      </c>
      <c r="D196" s="88" t="s">
        <v>118</v>
      </c>
      <c r="E196" s="88" t="s">
        <v>246</v>
      </c>
      <c r="F196" s="110">
        <v>520022732</v>
      </c>
      <c r="G196" s="88" t="s">
        <v>357</v>
      </c>
      <c r="H196" s="87" t="s">
        <v>305</v>
      </c>
      <c r="I196" s="87" t="s">
        <v>250</v>
      </c>
      <c r="J196" s="97"/>
      <c r="K196" s="90">
        <v>3.17</v>
      </c>
      <c r="L196" s="88" t="s">
        <v>131</v>
      </c>
      <c r="M196" s="89">
        <v>5.0900000000000001E-2</v>
      </c>
      <c r="N196" s="89">
        <v>4.9103096074050445E-2</v>
      </c>
      <c r="O196" s="90">
        <v>3.0789999999999997E-3</v>
      </c>
      <c r="P196" s="98">
        <v>102.93</v>
      </c>
      <c r="Q196" s="90"/>
      <c r="R196" s="90">
        <v>3.1329999999999995E-6</v>
      </c>
      <c r="S196" s="91">
        <v>4.2604015073779292E-12</v>
      </c>
      <c r="T196" s="91">
        <f t="shared" si="6"/>
        <v>2.9683417796896842E-11</v>
      </c>
      <c r="U196" s="91">
        <f>R196/'סכום נכסי הקרן'!$C$42</f>
        <v>1.5905725828650609E-12</v>
      </c>
    </row>
    <row r="197" spans="2:21">
      <c r="B197" s="86" t="s">
        <v>518</v>
      </c>
      <c r="C197" s="110">
        <v>7770258</v>
      </c>
      <c r="D197" s="88" t="s">
        <v>118</v>
      </c>
      <c r="E197" s="88" t="s">
        <v>246</v>
      </c>
      <c r="F197" s="110">
        <v>520022732</v>
      </c>
      <c r="G197" s="88" t="s">
        <v>357</v>
      </c>
      <c r="H197" s="87" t="s">
        <v>305</v>
      </c>
      <c r="I197" s="87" t="s">
        <v>250</v>
      </c>
      <c r="J197" s="97"/>
      <c r="K197" s="90">
        <v>4.4100032031445489</v>
      </c>
      <c r="L197" s="88" t="s">
        <v>131</v>
      </c>
      <c r="M197" s="89">
        <v>3.5200000000000002E-2</v>
      </c>
      <c r="N197" s="89">
        <v>5.1100465370928001E-2</v>
      </c>
      <c r="O197" s="90">
        <v>3.1115E-2</v>
      </c>
      <c r="P197" s="98">
        <v>93.91</v>
      </c>
      <c r="Q197" s="90"/>
      <c r="R197" s="90">
        <v>2.9224E-5</v>
      </c>
      <c r="S197" s="91">
        <v>3.8717411549099624E-11</v>
      </c>
      <c r="T197" s="91">
        <f t="shared" si="6"/>
        <v>2.7688100915943615E-10</v>
      </c>
      <c r="U197" s="91">
        <f>R197/'סכום נכסי הקרן'!$C$42</f>
        <v>1.4836544258425963E-11</v>
      </c>
    </row>
    <row r="198" spans="2:21">
      <c r="B198" s="86" t="s">
        <v>519</v>
      </c>
      <c r="C198" s="110">
        <v>1410299</v>
      </c>
      <c r="D198" s="88" t="s">
        <v>118</v>
      </c>
      <c r="E198" s="88" t="s">
        <v>246</v>
      </c>
      <c r="F198" s="110">
        <v>520034372</v>
      </c>
      <c r="G198" s="88" t="s">
        <v>127</v>
      </c>
      <c r="H198" s="87" t="s">
        <v>305</v>
      </c>
      <c r="I198" s="87" t="s">
        <v>250</v>
      </c>
      <c r="J198" s="97"/>
      <c r="K198" s="90">
        <v>1.6600000001752615</v>
      </c>
      <c r="L198" s="88" t="s">
        <v>131</v>
      </c>
      <c r="M198" s="89">
        <v>2.7000000000000003E-2</v>
      </c>
      <c r="N198" s="89">
        <v>5.3700000000097371E-2</v>
      </c>
      <c r="O198" s="90">
        <v>5353.6171759999997</v>
      </c>
      <c r="P198" s="98">
        <v>95.92</v>
      </c>
      <c r="Q198" s="90"/>
      <c r="R198" s="90">
        <v>5.1351896349999997</v>
      </c>
      <c r="S198" s="91">
        <v>2.6332071021758988E-5</v>
      </c>
      <c r="T198" s="91">
        <f t="shared" si="6"/>
        <v>4.8653041622087202E-5</v>
      </c>
      <c r="U198" s="91">
        <f>R198/'סכום נכסי הקרן'!$C$42</f>
        <v>2.6070513377733288E-6</v>
      </c>
    </row>
    <row r="199" spans="2:21">
      <c r="B199" s="86" t="s">
        <v>520</v>
      </c>
      <c r="C199" s="110">
        <v>1192731</v>
      </c>
      <c r="D199" s="88" t="s">
        <v>118</v>
      </c>
      <c r="E199" s="88" t="s">
        <v>246</v>
      </c>
      <c r="F199" s="110">
        <v>520034372</v>
      </c>
      <c r="G199" s="88" t="s">
        <v>127</v>
      </c>
      <c r="H199" s="87" t="s">
        <v>305</v>
      </c>
      <c r="I199" s="87" t="s">
        <v>250</v>
      </c>
      <c r="J199" s="97"/>
      <c r="K199" s="90">
        <v>3.9000000000095492</v>
      </c>
      <c r="L199" s="88" t="s">
        <v>131</v>
      </c>
      <c r="M199" s="89">
        <v>4.5599999999999995E-2</v>
      </c>
      <c r="N199" s="89">
        <v>5.5400000000177918E-2</v>
      </c>
      <c r="O199" s="90">
        <v>205536.65175700001</v>
      </c>
      <c r="P199" s="98">
        <v>96.8</v>
      </c>
      <c r="Q199" s="90"/>
      <c r="R199" s="90">
        <v>198.959472049</v>
      </c>
      <c r="S199" s="91">
        <v>7.1093430117416415E-4</v>
      </c>
      <c r="T199" s="91">
        <f t="shared" si="6"/>
        <v>1.8850294074307331E-3</v>
      </c>
      <c r="U199" s="91">
        <f>R199/'סכום נכסי הקרן'!$C$42</f>
        <v>1.0100845239146085E-4</v>
      </c>
    </row>
    <row r="200" spans="2:21">
      <c r="B200" s="86" t="s">
        <v>521</v>
      </c>
      <c r="C200" s="110">
        <v>2300309</v>
      </c>
      <c r="D200" s="88" t="s">
        <v>118</v>
      </c>
      <c r="E200" s="88" t="s">
        <v>246</v>
      </c>
      <c r="F200" s="110">
        <v>520031931</v>
      </c>
      <c r="G200" s="88" t="s">
        <v>154</v>
      </c>
      <c r="H200" s="87" t="s">
        <v>368</v>
      </c>
      <c r="I200" s="87" t="s">
        <v>129</v>
      </c>
      <c r="J200" s="97"/>
      <c r="K200" s="90">
        <v>8.9400000000003939</v>
      </c>
      <c r="L200" s="88" t="s">
        <v>131</v>
      </c>
      <c r="M200" s="89">
        <v>2.7900000000000001E-2</v>
      </c>
      <c r="N200" s="89">
        <v>5.3899999999974385E-2</v>
      </c>
      <c r="O200" s="90">
        <v>189066.815</v>
      </c>
      <c r="P200" s="98">
        <v>80.540000000000006</v>
      </c>
      <c r="Q200" s="90"/>
      <c r="R200" s="90">
        <v>152.27441280100001</v>
      </c>
      <c r="S200" s="91">
        <v>4.396493698260627E-4</v>
      </c>
      <c r="T200" s="91">
        <f t="shared" si="6"/>
        <v>1.4427146552662689E-3</v>
      </c>
      <c r="U200" s="91">
        <f>R200/'סכום נכסי הקרן'!$C$42</f>
        <v>7.7307215471799268E-5</v>
      </c>
    </row>
    <row r="201" spans="2:21">
      <c r="B201" s="86" t="s">
        <v>522</v>
      </c>
      <c r="C201" s="110">
        <v>2300176</v>
      </c>
      <c r="D201" s="88" t="s">
        <v>118</v>
      </c>
      <c r="E201" s="88" t="s">
        <v>246</v>
      </c>
      <c r="F201" s="110">
        <v>520031931</v>
      </c>
      <c r="G201" s="88" t="s">
        <v>154</v>
      </c>
      <c r="H201" s="87" t="s">
        <v>368</v>
      </c>
      <c r="I201" s="87" t="s">
        <v>129</v>
      </c>
      <c r="J201" s="97"/>
      <c r="K201" s="90">
        <v>1.5999999999983627</v>
      </c>
      <c r="L201" s="88" t="s">
        <v>131</v>
      </c>
      <c r="M201" s="89">
        <v>3.6499999999999998E-2</v>
      </c>
      <c r="N201" s="89">
        <v>5.1699999999959889E-2</v>
      </c>
      <c r="O201" s="90">
        <v>123522.25306599999</v>
      </c>
      <c r="P201" s="98">
        <v>98.9</v>
      </c>
      <c r="Q201" s="90"/>
      <c r="R201" s="90">
        <v>122.16350419700001</v>
      </c>
      <c r="S201" s="91">
        <v>7.7323610738952634E-5</v>
      </c>
      <c r="T201" s="91">
        <f t="shared" si="6"/>
        <v>1.1574306845236236E-3</v>
      </c>
      <c r="U201" s="91">
        <f>R201/'סכום נכסי הקרן'!$C$42</f>
        <v>6.2020402298904888E-5</v>
      </c>
    </row>
    <row r="202" spans="2:21">
      <c r="B202" s="86" t="s">
        <v>523</v>
      </c>
      <c r="C202" s="110">
        <v>1185941</v>
      </c>
      <c r="D202" s="88" t="s">
        <v>118</v>
      </c>
      <c r="E202" s="88" t="s">
        <v>246</v>
      </c>
      <c r="F202" s="110">
        <v>512711789</v>
      </c>
      <c r="G202" s="88" t="s">
        <v>128</v>
      </c>
      <c r="H202" s="87" t="s">
        <v>368</v>
      </c>
      <c r="I202" s="87" t="s">
        <v>129</v>
      </c>
      <c r="J202" s="97"/>
      <c r="K202" s="90">
        <v>1.9600000000020628</v>
      </c>
      <c r="L202" s="88" t="s">
        <v>131</v>
      </c>
      <c r="M202" s="89">
        <v>5.5999999999999994E-2</v>
      </c>
      <c r="N202" s="89">
        <v>6.7400000000060412E-2</v>
      </c>
      <c r="O202" s="90">
        <v>405143.17499999999</v>
      </c>
      <c r="P202" s="98">
        <v>100.51</v>
      </c>
      <c r="Q202" s="90"/>
      <c r="R202" s="90">
        <v>407.20939617100004</v>
      </c>
      <c r="S202" s="91">
        <v>1.0517462552893228E-3</v>
      </c>
      <c r="T202" s="91">
        <f t="shared" si="6"/>
        <v>3.8580806375250179E-3</v>
      </c>
      <c r="U202" s="91">
        <f>R202/'סכום נכסי הקרן'!$C$42</f>
        <v>2.067335145338747E-4</v>
      </c>
    </row>
    <row r="203" spans="2:21">
      <c r="B203" s="86" t="s">
        <v>525</v>
      </c>
      <c r="C203" s="110">
        <v>1143130</v>
      </c>
      <c r="D203" s="88" t="s">
        <v>118</v>
      </c>
      <c r="E203" s="88" t="s">
        <v>246</v>
      </c>
      <c r="F203" s="110">
        <v>513834200</v>
      </c>
      <c r="G203" s="88" t="s">
        <v>387</v>
      </c>
      <c r="H203" s="87" t="s">
        <v>368</v>
      </c>
      <c r="I203" s="87" t="s">
        <v>129</v>
      </c>
      <c r="J203" s="97"/>
      <c r="K203" s="90">
        <v>7.5699999999976777</v>
      </c>
      <c r="L203" s="88" t="s">
        <v>131</v>
      </c>
      <c r="M203" s="89">
        <v>3.0499999999999999E-2</v>
      </c>
      <c r="N203" s="89">
        <v>5.4899999999978182E-2</v>
      </c>
      <c r="O203" s="90">
        <v>336553.33759199997</v>
      </c>
      <c r="P203" s="98">
        <v>84.4</v>
      </c>
      <c r="Q203" s="90"/>
      <c r="R203" s="90">
        <v>284.05101693799998</v>
      </c>
      <c r="S203" s="91">
        <v>4.9300033998009264E-4</v>
      </c>
      <c r="T203" s="91">
        <f t="shared" ref="T203:T266" si="7">IFERROR(R203/$R$11,0)</f>
        <v>2.6912240700300272E-3</v>
      </c>
      <c r="U203" s="91">
        <f>R203/'סכום נכסי הקרן'!$C$42</f>
        <v>1.4420803053830891E-4</v>
      </c>
    </row>
    <row r="204" spans="2:21">
      <c r="B204" s="86" t="s">
        <v>526</v>
      </c>
      <c r="C204" s="110">
        <v>1157601</v>
      </c>
      <c r="D204" s="88" t="s">
        <v>118</v>
      </c>
      <c r="E204" s="88" t="s">
        <v>246</v>
      </c>
      <c r="F204" s="110">
        <v>513834200</v>
      </c>
      <c r="G204" s="88" t="s">
        <v>387</v>
      </c>
      <c r="H204" s="87" t="s">
        <v>368</v>
      </c>
      <c r="I204" s="87" t="s">
        <v>129</v>
      </c>
      <c r="J204" s="97"/>
      <c r="K204" s="90">
        <v>3.0999999999989276</v>
      </c>
      <c r="L204" s="88" t="s">
        <v>131</v>
      </c>
      <c r="M204" s="89">
        <v>2.9100000000000001E-2</v>
      </c>
      <c r="N204" s="89">
        <v>5.000000000000001E-2</v>
      </c>
      <c r="O204" s="90">
        <v>196775.74428599997</v>
      </c>
      <c r="P204" s="98">
        <v>94.7</v>
      </c>
      <c r="Q204" s="90"/>
      <c r="R204" s="90">
        <v>186.34662981199997</v>
      </c>
      <c r="S204" s="91">
        <v>3.2795957380999996E-4</v>
      </c>
      <c r="T204" s="91">
        <f t="shared" si="7"/>
        <v>1.7655298013894887E-3</v>
      </c>
      <c r="U204" s="91">
        <f>R204/'סכום נכסי הקרן'!$C$42</f>
        <v>9.4605119785595972E-5</v>
      </c>
    </row>
    <row r="205" spans="2:21">
      <c r="B205" s="86" t="s">
        <v>527</v>
      </c>
      <c r="C205" s="110">
        <v>1138163</v>
      </c>
      <c r="D205" s="88" t="s">
        <v>118</v>
      </c>
      <c r="E205" s="88" t="s">
        <v>246</v>
      </c>
      <c r="F205" s="110">
        <v>513834200</v>
      </c>
      <c r="G205" s="88" t="s">
        <v>387</v>
      </c>
      <c r="H205" s="87" t="s">
        <v>368</v>
      </c>
      <c r="I205" s="87" t="s">
        <v>129</v>
      </c>
      <c r="J205" s="97"/>
      <c r="K205" s="90">
        <v>5.1399929856852378</v>
      </c>
      <c r="L205" s="88" t="s">
        <v>131</v>
      </c>
      <c r="M205" s="89">
        <v>3.95E-2</v>
      </c>
      <c r="N205" s="89">
        <v>5.0797635200620271E-2</v>
      </c>
      <c r="O205" s="90">
        <v>1.0804000000000001E-2</v>
      </c>
      <c r="P205" s="98">
        <v>95.66</v>
      </c>
      <c r="Q205" s="90"/>
      <c r="R205" s="90">
        <v>1.0318E-5</v>
      </c>
      <c r="S205" s="91">
        <v>4.5014796114326472E-11</v>
      </c>
      <c r="T205" s="91">
        <f t="shared" si="7"/>
        <v>9.7757262951925203E-11</v>
      </c>
      <c r="U205" s="91">
        <f>R205/'סכום נכסי הקרן'!$C$42</f>
        <v>5.2382789371215131E-12</v>
      </c>
    </row>
    <row r="206" spans="2:21">
      <c r="B206" s="86" t="s">
        <v>528</v>
      </c>
      <c r="C206" s="110">
        <v>1143122</v>
      </c>
      <c r="D206" s="88" t="s">
        <v>118</v>
      </c>
      <c r="E206" s="88" t="s">
        <v>246</v>
      </c>
      <c r="F206" s="110">
        <v>513834200</v>
      </c>
      <c r="G206" s="88" t="s">
        <v>387</v>
      </c>
      <c r="H206" s="87" t="s">
        <v>368</v>
      </c>
      <c r="I206" s="87" t="s">
        <v>129</v>
      </c>
      <c r="J206" s="97"/>
      <c r="K206" s="90">
        <v>6.8199999999963365</v>
      </c>
      <c r="L206" s="88" t="s">
        <v>131</v>
      </c>
      <c r="M206" s="89">
        <v>3.0499999999999999E-2</v>
      </c>
      <c r="N206" s="89">
        <v>5.5299999999975993E-2</v>
      </c>
      <c r="O206" s="90">
        <v>452478.43437799998</v>
      </c>
      <c r="P206" s="98">
        <v>85.68</v>
      </c>
      <c r="Q206" s="90"/>
      <c r="R206" s="90">
        <v>387.68352258100003</v>
      </c>
      <c r="S206" s="91">
        <v>6.2079314992834807E-4</v>
      </c>
      <c r="T206" s="91">
        <f t="shared" si="7"/>
        <v>3.6730839367202415E-3</v>
      </c>
      <c r="U206" s="91">
        <f>R206/'סכום נכסי הקרן'!$C$42</f>
        <v>1.9682054958374925E-4</v>
      </c>
    </row>
    <row r="207" spans="2:21">
      <c r="B207" s="86" t="s">
        <v>529</v>
      </c>
      <c r="C207" s="110">
        <v>1182666</v>
      </c>
      <c r="D207" s="88" t="s">
        <v>118</v>
      </c>
      <c r="E207" s="88" t="s">
        <v>246</v>
      </c>
      <c r="F207" s="110">
        <v>513834200</v>
      </c>
      <c r="G207" s="88" t="s">
        <v>387</v>
      </c>
      <c r="H207" s="87" t="s">
        <v>368</v>
      </c>
      <c r="I207" s="87" t="s">
        <v>129</v>
      </c>
      <c r="J207" s="97"/>
      <c r="K207" s="90">
        <v>8.4300000000022717</v>
      </c>
      <c r="L207" s="88" t="s">
        <v>131</v>
      </c>
      <c r="M207" s="89">
        <v>2.63E-2</v>
      </c>
      <c r="N207" s="89">
        <v>5.5E-2</v>
      </c>
      <c r="O207" s="90">
        <v>486171.81</v>
      </c>
      <c r="P207" s="98">
        <v>79.64</v>
      </c>
      <c r="Q207" s="90"/>
      <c r="R207" s="90">
        <v>387.187229484</v>
      </c>
      <c r="S207" s="91">
        <v>7.0084678791163804E-4</v>
      </c>
      <c r="T207" s="91">
        <f t="shared" si="7"/>
        <v>3.6683818379816624E-3</v>
      </c>
      <c r="U207" s="91">
        <f>R207/'סכום נכסי הקרן'!$C$42</f>
        <v>1.9656858973914236E-4</v>
      </c>
    </row>
    <row r="208" spans="2:21">
      <c r="B208" s="86" t="s">
        <v>530</v>
      </c>
      <c r="C208" s="110">
        <v>1141647</v>
      </c>
      <c r="D208" s="88" t="s">
        <v>118</v>
      </c>
      <c r="E208" s="88" t="s">
        <v>246</v>
      </c>
      <c r="F208" s="110">
        <v>511809071</v>
      </c>
      <c r="G208" s="88" t="s">
        <v>126</v>
      </c>
      <c r="H208" s="87" t="s">
        <v>365</v>
      </c>
      <c r="I208" s="87" t="s">
        <v>250</v>
      </c>
      <c r="J208" s="97"/>
      <c r="K208" s="90">
        <v>0.23000000013300823</v>
      </c>
      <c r="L208" s="88" t="s">
        <v>131</v>
      </c>
      <c r="M208" s="89">
        <v>3.4000000000000002E-2</v>
      </c>
      <c r="N208" s="89">
        <v>5.9499999997783194E-2</v>
      </c>
      <c r="O208" s="90">
        <v>2483.2844690000002</v>
      </c>
      <c r="P208" s="98">
        <v>99.91</v>
      </c>
      <c r="Q208" s="90"/>
      <c r="R208" s="90">
        <v>2.4810494289999996</v>
      </c>
      <c r="S208" s="91">
        <v>3.5467694588289803E-5</v>
      </c>
      <c r="T208" s="91">
        <f t="shared" si="7"/>
        <v>2.3506551795646137E-5</v>
      </c>
      <c r="U208" s="91">
        <f>R208/'סכום נכסי הקרן'!$C$42</f>
        <v>1.2595879982446264E-6</v>
      </c>
    </row>
    <row r="209" spans="2:21">
      <c r="B209" s="86" t="s">
        <v>531</v>
      </c>
      <c r="C209" s="110">
        <v>1136068</v>
      </c>
      <c r="D209" s="88" t="s">
        <v>118</v>
      </c>
      <c r="E209" s="88" t="s">
        <v>246</v>
      </c>
      <c r="F209" s="110">
        <v>513754069</v>
      </c>
      <c r="G209" s="88" t="s">
        <v>387</v>
      </c>
      <c r="H209" s="87" t="s">
        <v>368</v>
      </c>
      <c r="I209" s="87" t="s">
        <v>129</v>
      </c>
      <c r="J209" s="97"/>
      <c r="K209" s="90">
        <v>1.3100000000022811</v>
      </c>
      <c r="L209" s="88" t="s">
        <v>131</v>
      </c>
      <c r="M209" s="89">
        <v>3.9199999999999999E-2</v>
      </c>
      <c r="N209" s="89">
        <v>5.3399999999667616E-2</v>
      </c>
      <c r="O209" s="90">
        <v>31025.510461999998</v>
      </c>
      <c r="P209" s="98">
        <v>98.91</v>
      </c>
      <c r="Q209" s="90"/>
      <c r="R209" s="90">
        <v>30.687333402999997</v>
      </c>
      <c r="S209" s="91">
        <v>3.2323155877873091E-5</v>
      </c>
      <c r="T209" s="91">
        <f t="shared" si="7"/>
        <v>2.9074527241427297E-4</v>
      </c>
      <c r="U209" s="91">
        <f>R209/'סכום נכסי הקרן'!$C$42</f>
        <v>1.5579454564969986E-5</v>
      </c>
    </row>
    <row r="210" spans="2:21">
      <c r="B210" s="86" t="s">
        <v>532</v>
      </c>
      <c r="C210" s="110">
        <v>1160647</v>
      </c>
      <c r="D210" s="88" t="s">
        <v>118</v>
      </c>
      <c r="E210" s="88" t="s">
        <v>246</v>
      </c>
      <c r="F210" s="110">
        <v>513754069</v>
      </c>
      <c r="G210" s="88" t="s">
        <v>387</v>
      </c>
      <c r="H210" s="87" t="s">
        <v>368</v>
      </c>
      <c r="I210" s="87" t="s">
        <v>129</v>
      </c>
      <c r="J210" s="97"/>
      <c r="K210" s="90">
        <v>6.3799999999999075</v>
      </c>
      <c r="L210" s="88" t="s">
        <v>131</v>
      </c>
      <c r="M210" s="89">
        <v>2.64E-2</v>
      </c>
      <c r="N210" s="89">
        <v>5.3400000000006401E-2</v>
      </c>
      <c r="O210" s="90">
        <v>1030566.491573</v>
      </c>
      <c r="P210" s="98">
        <v>84.75</v>
      </c>
      <c r="Q210" s="90"/>
      <c r="R210" s="90">
        <v>873.40510161600002</v>
      </c>
      <c r="S210" s="91">
        <v>6.2986429930822637E-4</v>
      </c>
      <c r="T210" s="91">
        <f t="shared" si="7"/>
        <v>8.2750234718189826E-3</v>
      </c>
      <c r="U210" s="91">
        <f>R210/'סכום נכסי הקרן'!$C$42</f>
        <v>4.434134083513828E-4</v>
      </c>
    </row>
    <row r="211" spans="2:21">
      <c r="B211" s="86" t="s">
        <v>533</v>
      </c>
      <c r="C211" s="110">
        <v>1179928</v>
      </c>
      <c r="D211" s="88" t="s">
        <v>118</v>
      </c>
      <c r="E211" s="88" t="s">
        <v>246</v>
      </c>
      <c r="F211" s="110">
        <v>513754069</v>
      </c>
      <c r="G211" s="88" t="s">
        <v>387</v>
      </c>
      <c r="H211" s="87" t="s">
        <v>368</v>
      </c>
      <c r="I211" s="87" t="s">
        <v>129</v>
      </c>
      <c r="J211" s="97"/>
      <c r="K211" s="90">
        <v>7.980000000013769</v>
      </c>
      <c r="L211" s="88" t="s">
        <v>131</v>
      </c>
      <c r="M211" s="89">
        <v>2.5000000000000001E-2</v>
      </c>
      <c r="N211" s="89">
        <v>5.5300000000088063E-2</v>
      </c>
      <c r="O211" s="90">
        <v>407429.81388400006</v>
      </c>
      <c r="P211" s="98">
        <v>79.150000000000006</v>
      </c>
      <c r="Q211" s="90"/>
      <c r="R211" s="90">
        <v>322.48069767199996</v>
      </c>
      <c r="S211" s="91">
        <v>3.055004254498211E-4</v>
      </c>
      <c r="T211" s="91">
        <f t="shared" si="7"/>
        <v>3.0553237409616197E-3</v>
      </c>
      <c r="U211" s="91">
        <f>R211/'סכום נכסי הקרן'!$C$42</f>
        <v>1.6371814753280559E-4</v>
      </c>
    </row>
    <row r="212" spans="2:21">
      <c r="B212" s="86" t="s">
        <v>534</v>
      </c>
      <c r="C212" s="110">
        <v>1143411</v>
      </c>
      <c r="D212" s="88" t="s">
        <v>118</v>
      </c>
      <c r="E212" s="88" t="s">
        <v>246</v>
      </c>
      <c r="F212" s="110">
        <v>513937714</v>
      </c>
      <c r="G212" s="88" t="s">
        <v>387</v>
      </c>
      <c r="H212" s="87" t="s">
        <v>368</v>
      </c>
      <c r="I212" s="87" t="s">
        <v>129</v>
      </c>
      <c r="J212" s="97"/>
      <c r="K212" s="90">
        <v>5.6000000000124848</v>
      </c>
      <c r="L212" s="88" t="s">
        <v>131</v>
      </c>
      <c r="M212" s="89">
        <v>3.4300000000000004E-2</v>
      </c>
      <c r="N212" s="89">
        <v>5.2600000000111044E-2</v>
      </c>
      <c r="O212" s="90">
        <v>332626.93842699996</v>
      </c>
      <c r="P212" s="98">
        <v>91.5</v>
      </c>
      <c r="Q212" s="90"/>
      <c r="R212" s="90">
        <v>304.35364868700003</v>
      </c>
      <c r="S212" s="91">
        <v>1.0945996394201656E-3</v>
      </c>
      <c r="T212" s="91">
        <f t="shared" si="7"/>
        <v>2.8835801187316267E-3</v>
      </c>
      <c r="U212" s="91">
        <f>R212/'סכום נכסי הקרן'!$C$42</f>
        <v>1.5451534283322281E-4</v>
      </c>
    </row>
    <row r="213" spans="2:21">
      <c r="B213" s="86" t="s">
        <v>535</v>
      </c>
      <c r="C213" s="110">
        <v>1184191</v>
      </c>
      <c r="D213" s="88" t="s">
        <v>118</v>
      </c>
      <c r="E213" s="88" t="s">
        <v>246</v>
      </c>
      <c r="F213" s="110">
        <v>513937714</v>
      </c>
      <c r="G213" s="88" t="s">
        <v>387</v>
      </c>
      <c r="H213" s="87" t="s">
        <v>368</v>
      </c>
      <c r="I213" s="87" t="s">
        <v>129</v>
      </c>
      <c r="J213" s="97"/>
      <c r="K213" s="90">
        <v>6.8399999999914707</v>
      </c>
      <c r="L213" s="88" t="s">
        <v>131</v>
      </c>
      <c r="M213" s="89">
        <v>2.98E-2</v>
      </c>
      <c r="N213" s="89">
        <v>5.5099999999916466E-2</v>
      </c>
      <c r="O213" s="90">
        <v>263823.83365099999</v>
      </c>
      <c r="P213" s="98">
        <v>85.31</v>
      </c>
      <c r="Q213" s="90"/>
      <c r="R213" s="90">
        <v>225.06811248800003</v>
      </c>
      <c r="S213" s="91">
        <v>6.7209042102869907E-4</v>
      </c>
      <c r="T213" s="91">
        <f t="shared" si="7"/>
        <v>2.1323941320588193E-3</v>
      </c>
      <c r="U213" s="91">
        <f>R213/'סכום נכסי הקרן'!$C$42</f>
        <v>1.1426337982783348E-4</v>
      </c>
    </row>
    <row r="214" spans="2:21">
      <c r="B214" s="86" t="s">
        <v>536</v>
      </c>
      <c r="C214" s="110">
        <v>1139815</v>
      </c>
      <c r="D214" s="88" t="s">
        <v>118</v>
      </c>
      <c r="E214" s="88" t="s">
        <v>246</v>
      </c>
      <c r="F214" s="110">
        <v>514290345</v>
      </c>
      <c r="G214" s="88" t="s">
        <v>387</v>
      </c>
      <c r="H214" s="87" t="s">
        <v>368</v>
      </c>
      <c r="I214" s="87" t="s">
        <v>129</v>
      </c>
      <c r="J214" s="97"/>
      <c r="K214" s="90">
        <v>2.2500000000029874</v>
      </c>
      <c r="L214" s="88" t="s">
        <v>131</v>
      </c>
      <c r="M214" s="89">
        <v>3.61E-2</v>
      </c>
      <c r="N214" s="89">
        <v>4.950000000005976E-2</v>
      </c>
      <c r="O214" s="90">
        <v>684637.10396199999</v>
      </c>
      <c r="P214" s="98">
        <v>97.78</v>
      </c>
      <c r="Q214" s="90"/>
      <c r="R214" s="90">
        <v>669.43813743999999</v>
      </c>
      <c r="S214" s="91">
        <v>8.9203531460846906E-4</v>
      </c>
      <c r="T214" s="91">
        <f t="shared" si="7"/>
        <v>6.3425508850328671E-3</v>
      </c>
      <c r="U214" s="91">
        <f>R214/'סכום נכסי הקרן'!$C$42</f>
        <v>3.3986273454718048E-4</v>
      </c>
    </row>
    <row r="215" spans="2:21">
      <c r="B215" s="86" t="s">
        <v>537</v>
      </c>
      <c r="C215" s="110">
        <v>1155522</v>
      </c>
      <c r="D215" s="88" t="s">
        <v>118</v>
      </c>
      <c r="E215" s="88" t="s">
        <v>246</v>
      </c>
      <c r="F215" s="110">
        <v>514290345</v>
      </c>
      <c r="G215" s="88" t="s">
        <v>387</v>
      </c>
      <c r="H215" s="87" t="s">
        <v>368</v>
      </c>
      <c r="I215" s="87" t="s">
        <v>129</v>
      </c>
      <c r="J215" s="97"/>
      <c r="K215" s="90">
        <v>3.2499999999999996</v>
      </c>
      <c r="L215" s="88" t="s">
        <v>131</v>
      </c>
      <c r="M215" s="89">
        <v>3.3000000000000002E-2</v>
      </c>
      <c r="N215" s="89">
        <v>4.8699999999988967E-2</v>
      </c>
      <c r="O215" s="90">
        <v>227776.07380399999</v>
      </c>
      <c r="P215" s="98">
        <v>95.55</v>
      </c>
      <c r="Q215" s="90"/>
      <c r="R215" s="90">
        <v>217.64003855200002</v>
      </c>
      <c r="S215" s="91">
        <v>7.3870526132740924E-4</v>
      </c>
      <c r="T215" s="91">
        <f t="shared" si="7"/>
        <v>2.0620172976928671E-3</v>
      </c>
      <c r="U215" s="91">
        <f>R215/'סכום נכסי הקרן'!$C$42</f>
        <v>1.104922688332289E-4</v>
      </c>
    </row>
    <row r="216" spans="2:21">
      <c r="B216" s="86" t="s">
        <v>538</v>
      </c>
      <c r="C216" s="110">
        <v>1159359</v>
      </c>
      <c r="D216" s="88" t="s">
        <v>118</v>
      </c>
      <c r="E216" s="88" t="s">
        <v>246</v>
      </c>
      <c r="F216" s="110">
        <v>514290345</v>
      </c>
      <c r="G216" s="88" t="s">
        <v>387</v>
      </c>
      <c r="H216" s="87" t="s">
        <v>368</v>
      </c>
      <c r="I216" s="87" t="s">
        <v>129</v>
      </c>
      <c r="J216" s="97"/>
      <c r="K216" s="90">
        <v>5.5599999999925567</v>
      </c>
      <c r="L216" s="88" t="s">
        <v>131</v>
      </c>
      <c r="M216" s="89">
        <v>2.6200000000000001E-2</v>
      </c>
      <c r="N216" s="89">
        <v>5.3299999999952948E-2</v>
      </c>
      <c r="O216" s="90">
        <v>638888.35824900004</v>
      </c>
      <c r="P216" s="98">
        <v>87.48</v>
      </c>
      <c r="Q216" s="90"/>
      <c r="R216" s="90">
        <v>558.89951451100001</v>
      </c>
      <c r="S216" s="91">
        <v>4.9397527701005369E-4</v>
      </c>
      <c r="T216" s="91">
        <f t="shared" si="7"/>
        <v>5.2952594304860592E-3</v>
      </c>
      <c r="U216" s="91">
        <f>R216/'סכום נכסי הקרן'!$C$42</f>
        <v>2.8374409331560486E-4</v>
      </c>
    </row>
    <row r="217" spans="2:21">
      <c r="B217" s="86" t="s">
        <v>539</v>
      </c>
      <c r="C217" s="110">
        <v>1141829</v>
      </c>
      <c r="D217" s="88" t="s">
        <v>118</v>
      </c>
      <c r="E217" s="88" t="s">
        <v>246</v>
      </c>
      <c r="F217" s="110">
        <v>514065283</v>
      </c>
      <c r="G217" s="88" t="s">
        <v>126</v>
      </c>
      <c r="H217" s="87" t="s">
        <v>365</v>
      </c>
      <c r="I217" s="87" t="s">
        <v>250</v>
      </c>
      <c r="J217" s="97"/>
      <c r="K217" s="90">
        <v>2.549999999995086</v>
      </c>
      <c r="L217" s="88" t="s">
        <v>131</v>
      </c>
      <c r="M217" s="89">
        <v>2.3E-2</v>
      </c>
      <c r="N217" s="89">
        <v>5.7199999999962142E-2</v>
      </c>
      <c r="O217" s="90">
        <v>298511.27121500002</v>
      </c>
      <c r="P217" s="98">
        <v>92.03</v>
      </c>
      <c r="Q217" s="90"/>
      <c r="R217" s="90">
        <v>274.71991625700002</v>
      </c>
      <c r="S217" s="91">
        <v>3.6565606875087794E-4</v>
      </c>
      <c r="T217" s="91">
        <f t="shared" si="7"/>
        <v>2.6028171246042279E-3</v>
      </c>
      <c r="U217" s="91">
        <f>R217/'סכום נכסי הקרן'!$C$42</f>
        <v>1.3947078415747519E-4</v>
      </c>
    </row>
    <row r="218" spans="2:21">
      <c r="B218" s="86" t="s">
        <v>540</v>
      </c>
      <c r="C218" s="110">
        <v>1173566</v>
      </c>
      <c r="D218" s="88" t="s">
        <v>118</v>
      </c>
      <c r="E218" s="88" t="s">
        <v>246</v>
      </c>
      <c r="F218" s="110">
        <v>514065283</v>
      </c>
      <c r="G218" s="88" t="s">
        <v>126</v>
      </c>
      <c r="H218" s="87" t="s">
        <v>365</v>
      </c>
      <c r="I218" s="87" t="s">
        <v>250</v>
      </c>
      <c r="J218" s="97"/>
      <c r="K218" s="90">
        <v>2.6900000000061839</v>
      </c>
      <c r="L218" s="88" t="s">
        <v>131</v>
      </c>
      <c r="M218" s="89">
        <v>2.1499999999999998E-2</v>
      </c>
      <c r="N218" s="89">
        <v>6.0200000000120948E-2</v>
      </c>
      <c r="O218" s="90">
        <v>154145.723264</v>
      </c>
      <c r="P218" s="98">
        <v>90.37</v>
      </c>
      <c r="Q218" s="90">
        <v>7.863215748</v>
      </c>
      <c r="R218" s="90">
        <v>147.16470586099999</v>
      </c>
      <c r="S218" s="91">
        <v>2.7467878321981213E-4</v>
      </c>
      <c r="T218" s="91">
        <f t="shared" si="7"/>
        <v>1.3943030478868485E-3</v>
      </c>
      <c r="U218" s="91">
        <f>R218/'סכום נכסי הקרן'!$C$42</f>
        <v>7.4713101279255586E-5</v>
      </c>
    </row>
    <row r="219" spans="2:21">
      <c r="B219" s="86" t="s">
        <v>541</v>
      </c>
      <c r="C219" s="110">
        <v>1136464</v>
      </c>
      <c r="D219" s="88" t="s">
        <v>118</v>
      </c>
      <c r="E219" s="88" t="s">
        <v>246</v>
      </c>
      <c r="F219" s="110">
        <v>514065283</v>
      </c>
      <c r="G219" s="88" t="s">
        <v>126</v>
      </c>
      <c r="H219" s="87" t="s">
        <v>365</v>
      </c>
      <c r="I219" s="87" t="s">
        <v>250</v>
      </c>
      <c r="J219" s="97"/>
      <c r="K219" s="90">
        <v>1.8399999999976131</v>
      </c>
      <c r="L219" s="88" t="s">
        <v>131</v>
      </c>
      <c r="M219" s="89">
        <v>2.75E-2</v>
      </c>
      <c r="N219" s="89">
        <v>5.9699999999891923E-2</v>
      </c>
      <c r="O219" s="90">
        <v>159324.48621</v>
      </c>
      <c r="P219" s="98">
        <v>94.66</v>
      </c>
      <c r="Q219" s="90"/>
      <c r="R219" s="90">
        <v>150.816553379</v>
      </c>
      <c r="S219" s="91">
        <v>5.061322128659335E-4</v>
      </c>
      <c r="T219" s="91">
        <f t="shared" si="7"/>
        <v>1.4289022549112199E-3</v>
      </c>
      <c r="U219" s="91">
        <f>R219/'סכום נכסי הקרן'!$C$42</f>
        <v>7.6567084215398138E-5</v>
      </c>
    </row>
    <row r="220" spans="2:21">
      <c r="B220" s="86" t="s">
        <v>542</v>
      </c>
      <c r="C220" s="110">
        <v>1139591</v>
      </c>
      <c r="D220" s="88" t="s">
        <v>118</v>
      </c>
      <c r="E220" s="88" t="s">
        <v>246</v>
      </c>
      <c r="F220" s="110">
        <v>514065283</v>
      </c>
      <c r="G220" s="88" t="s">
        <v>126</v>
      </c>
      <c r="H220" s="87" t="s">
        <v>365</v>
      </c>
      <c r="I220" s="87" t="s">
        <v>250</v>
      </c>
      <c r="J220" s="97"/>
      <c r="K220" s="90">
        <v>0.65999999999136505</v>
      </c>
      <c r="L220" s="88" t="s">
        <v>131</v>
      </c>
      <c r="M220" s="89">
        <v>2.4E-2</v>
      </c>
      <c r="N220" s="89">
        <v>5.9300000000532475E-2</v>
      </c>
      <c r="O220" s="90">
        <v>35466.256605000002</v>
      </c>
      <c r="P220" s="98">
        <v>97.96</v>
      </c>
      <c r="Q220" s="90"/>
      <c r="R220" s="90">
        <v>34.742744954999999</v>
      </c>
      <c r="S220" s="91">
        <v>3.0470652800789974E-4</v>
      </c>
      <c r="T220" s="91">
        <f t="shared" si="7"/>
        <v>3.2916802231417017E-4</v>
      </c>
      <c r="U220" s="91">
        <f>R220/'סכום נכסי הקרן'!$C$42</f>
        <v>1.7638320325214304E-5</v>
      </c>
    </row>
    <row r="221" spans="2:21">
      <c r="B221" s="86" t="s">
        <v>543</v>
      </c>
      <c r="C221" s="110">
        <v>1158740</v>
      </c>
      <c r="D221" s="88" t="s">
        <v>118</v>
      </c>
      <c r="E221" s="88" t="s">
        <v>246</v>
      </c>
      <c r="F221" s="110">
        <v>512025891</v>
      </c>
      <c r="G221" s="88" t="s">
        <v>127</v>
      </c>
      <c r="H221" s="87" t="s">
        <v>412</v>
      </c>
      <c r="I221" s="87" t="s">
        <v>250</v>
      </c>
      <c r="J221" s="97"/>
      <c r="K221" s="90">
        <v>1.8000000000000003</v>
      </c>
      <c r="L221" s="88" t="s">
        <v>131</v>
      </c>
      <c r="M221" s="89">
        <v>3.2500000000000001E-2</v>
      </c>
      <c r="N221" s="89">
        <v>6.3400000003709933E-2</v>
      </c>
      <c r="O221" s="90">
        <v>3104.390672</v>
      </c>
      <c r="P221" s="98">
        <v>95.51</v>
      </c>
      <c r="Q221" s="90"/>
      <c r="R221" s="90">
        <v>2.965003485</v>
      </c>
      <c r="S221" s="91">
        <v>7.491116222285821E-6</v>
      </c>
      <c r="T221" s="91">
        <f t="shared" si="7"/>
        <v>2.8091745041337431E-5</v>
      </c>
      <c r="U221" s="91">
        <f>R221/'סכום נכסי הקרן'!$C$42</f>
        <v>1.5052835146314579E-6</v>
      </c>
    </row>
    <row r="222" spans="2:21">
      <c r="B222" s="86" t="s">
        <v>544</v>
      </c>
      <c r="C222" s="110">
        <v>1191832</v>
      </c>
      <c r="D222" s="88" t="s">
        <v>118</v>
      </c>
      <c r="E222" s="88" t="s">
        <v>246</v>
      </c>
      <c r="F222" s="110">
        <v>512025891</v>
      </c>
      <c r="G222" s="88" t="s">
        <v>127</v>
      </c>
      <c r="H222" s="87" t="s">
        <v>412</v>
      </c>
      <c r="I222" s="87" t="s">
        <v>250</v>
      </c>
      <c r="J222" s="97"/>
      <c r="K222" s="90">
        <v>2.5800000000064176</v>
      </c>
      <c r="L222" s="88" t="s">
        <v>131</v>
      </c>
      <c r="M222" s="89">
        <v>5.7000000000000002E-2</v>
      </c>
      <c r="N222" s="89">
        <v>6.6500000000124779E-2</v>
      </c>
      <c r="O222" s="90">
        <v>285782.59373600001</v>
      </c>
      <c r="P222" s="98">
        <v>98.15</v>
      </c>
      <c r="Q222" s="90"/>
      <c r="R222" s="90">
        <v>280.49560618999999</v>
      </c>
      <c r="S222" s="91">
        <v>1.332642849250168E-3</v>
      </c>
      <c r="T222" s="91">
        <f t="shared" si="7"/>
        <v>2.6575385473129954E-3</v>
      </c>
      <c r="U222" s="91">
        <f>R222/'סכום נכסי הקרן'!$C$42</f>
        <v>1.4240300696454812E-4</v>
      </c>
    </row>
    <row r="223" spans="2:21">
      <c r="B223" s="86" t="s">
        <v>545</v>
      </c>
      <c r="C223" s="110">
        <v>1161678</v>
      </c>
      <c r="D223" s="88" t="s">
        <v>118</v>
      </c>
      <c r="E223" s="88" t="s">
        <v>246</v>
      </c>
      <c r="F223" s="110">
        <v>510454333</v>
      </c>
      <c r="G223" s="88" t="s">
        <v>127</v>
      </c>
      <c r="H223" s="87" t="s">
        <v>412</v>
      </c>
      <c r="I223" s="87" t="s">
        <v>250</v>
      </c>
      <c r="J223" s="97"/>
      <c r="K223" s="90">
        <v>2.1300000000044381</v>
      </c>
      <c r="L223" s="88" t="s">
        <v>131</v>
      </c>
      <c r="M223" s="89">
        <v>2.7999999999999997E-2</v>
      </c>
      <c r="N223" s="89">
        <v>6.2000000000026895E-2</v>
      </c>
      <c r="O223" s="90">
        <v>158315.02796400001</v>
      </c>
      <c r="P223" s="98">
        <v>93.93</v>
      </c>
      <c r="Q223" s="90"/>
      <c r="R223" s="90">
        <v>148.70530221799999</v>
      </c>
      <c r="S223" s="91">
        <v>4.5533585453090363E-4</v>
      </c>
      <c r="T223" s="91">
        <f t="shared" si="7"/>
        <v>1.4088993342964266E-3</v>
      </c>
      <c r="U223" s="91">
        <f>R223/'סכום נכסי הקרן'!$C$42</f>
        <v>7.5495236717080665E-5</v>
      </c>
    </row>
    <row r="224" spans="2:21">
      <c r="B224" s="86" t="s">
        <v>546</v>
      </c>
      <c r="C224" s="110">
        <v>1192459</v>
      </c>
      <c r="D224" s="88" t="s">
        <v>118</v>
      </c>
      <c r="E224" s="88" t="s">
        <v>246</v>
      </c>
      <c r="F224" s="110">
        <v>510454333</v>
      </c>
      <c r="G224" s="88" t="s">
        <v>127</v>
      </c>
      <c r="H224" s="87" t="s">
        <v>412</v>
      </c>
      <c r="I224" s="87" t="s">
        <v>250</v>
      </c>
      <c r="J224" s="97"/>
      <c r="K224" s="90">
        <v>3.7399999999916824</v>
      </c>
      <c r="L224" s="88" t="s">
        <v>131</v>
      </c>
      <c r="M224" s="89">
        <v>5.6500000000000002E-2</v>
      </c>
      <c r="N224" s="89">
        <v>6.299999999983727E-2</v>
      </c>
      <c r="O224" s="90">
        <v>279007.859788</v>
      </c>
      <c r="P224" s="98">
        <v>99.11</v>
      </c>
      <c r="Q224" s="90"/>
      <c r="R224" s="90">
        <v>276.52467914499999</v>
      </c>
      <c r="S224" s="91">
        <v>9.1487585513234178E-4</v>
      </c>
      <c r="T224" s="91">
        <f t="shared" si="7"/>
        <v>2.6199162407321681E-3</v>
      </c>
      <c r="U224" s="91">
        <f>R224/'סכום נכסי הקרן'!$C$42</f>
        <v>1.4038703259929618E-4</v>
      </c>
    </row>
    <row r="225" spans="2:21">
      <c r="B225" s="86" t="s">
        <v>547</v>
      </c>
      <c r="C225" s="110">
        <v>7390149</v>
      </c>
      <c r="D225" s="88" t="s">
        <v>118</v>
      </c>
      <c r="E225" s="88" t="s">
        <v>246</v>
      </c>
      <c r="F225" s="110">
        <v>520028911</v>
      </c>
      <c r="G225" s="88" t="s">
        <v>425</v>
      </c>
      <c r="H225" s="87" t="s">
        <v>420</v>
      </c>
      <c r="I225" s="87" t="s">
        <v>129</v>
      </c>
      <c r="J225" s="97"/>
      <c r="K225" s="90">
        <v>1.6600000002036823</v>
      </c>
      <c r="L225" s="88" t="s">
        <v>131</v>
      </c>
      <c r="M225" s="89">
        <v>0.04</v>
      </c>
      <c r="N225" s="89">
        <v>5.1700000003831174E-2</v>
      </c>
      <c r="O225" s="90">
        <v>6236.6263470000004</v>
      </c>
      <c r="P225" s="98">
        <v>99.19</v>
      </c>
      <c r="Q225" s="90"/>
      <c r="R225" s="90">
        <v>6.1861096389999997</v>
      </c>
      <c r="S225" s="91">
        <v>2.3667046129916197E-5</v>
      </c>
      <c r="T225" s="91">
        <f t="shared" si="7"/>
        <v>5.8609919231358987E-5</v>
      </c>
      <c r="U225" s="91">
        <f>R225/'סכום נכסי הקרן'!$C$42</f>
        <v>3.140586143118634E-6</v>
      </c>
    </row>
    <row r="226" spans="2:21">
      <c r="B226" s="86" t="s">
        <v>549</v>
      </c>
      <c r="C226" s="110">
        <v>7390222</v>
      </c>
      <c r="D226" s="88" t="s">
        <v>118</v>
      </c>
      <c r="E226" s="88" t="s">
        <v>246</v>
      </c>
      <c r="F226" s="110">
        <v>520028911</v>
      </c>
      <c r="G226" s="88" t="s">
        <v>425</v>
      </c>
      <c r="H226" s="87" t="s">
        <v>412</v>
      </c>
      <c r="I226" s="87" t="s">
        <v>250</v>
      </c>
      <c r="J226" s="97"/>
      <c r="K226" s="90">
        <v>3.8099999999684497</v>
      </c>
      <c r="L226" s="88" t="s">
        <v>131</v>
      </c>
      <c r="M226" s="89">
        <v>0.04</v>
      </c>
      <c r="N226" s="89">
        <v>5.1099999999453652E-2</v>
      </c>
      <c r="O226" s="90">
        <v>40200.363572000002</v>
      </c>
      <c r="P226" s="98">
        <v>96.98</v>
      </c>
      <c r="Q226" s="90"/>
      <c r="R226" s="90">
        <v>38.986312183000003</v>
      </c>
      <c r="S226" s="91">
        <v>5.192081530431079E-5</v>
      </c>
      <c r="T226" s="91">
        <f t="shared" si="7"/>
        <v>3.6937344171344993E-4</v>
      </c>
      <c r="U226" s="91">
        <f>R226/'סכום נכסי הקרן'!$C$42</f>
        <v>1.9792709628247019E-5</v>
      </c>
    </row>
    <row r="227" spans="2:21">
      <c r="B227" s="86" t="s">
        <v>550</v>
      </c>
      <c r="C227" s="110">
        <v>2590388</v>
      </c>
      <c r="D227" s="88" t="s">
        <v>118</v>
      </c>
      <c r="E227" s="88" t="s">
        <v>246</v>
      </c>
      <c r="F227" s="110">
        <v>520036658</v>
      </c>
      <c r="G227" s="88" t="s">
        <v>281</v>
      </c>
      <c r="H227" s="87" t="s">
        <v>412</v>
      </c>
      <c r="I227" s="87" t="s">
        <v>250</v>
      </c>
      <c r="J227" s="97"/>
      <c r="K227" s="90">
        <v>0.73000000002977872</v>
      </c>
      <c r="L227" s="88" t="s">
        <v>131</v>
      </c>
      <c r="M227" s="89">
        <v>5.9000000000000004E-2</v>
      </c>
      <c r="N227" s="89">
        <v>6.1500000000343606E-2</v>
      </c>
      <c r="O227" s="90">
        <v>12922.141286</v>
      </c>
      <c r="P227" s="98">
        <v>101.35</v>
      </c>
      <c r="Q227" s="90"/>
      <c r="R227" s="90">
        <v>13.096590157000001</v>
      </c>
      <c r="S227" s="91">
        <v>2.4554976997613852E-5</v>
      </c>
      <c r="T227" s="91">
        <f t="shared" si="7"/>
        <v>1.2408284626395081E-4</v>
      </c>
      <c r="U227" s="91">
        <f>R227/'סכום נכסי הקרן'!$C$42</f>
        <v>6.6489234703940717E-6</v>
      </c>
    </row>
    <row r="228" spans="2:21">
      <c r="B228" s="86" t="s">
        <v>552</v>
      </c>
      <c r="C228" s="110">
        <v>2590511</v>
      </c>
      <c r="D228" s="88" t="s">
        <v>118</v>
      </c>
      <c r="E228" s="88" t="s">
        <v>246</v>
      </c>
      <c r="F228" s="110">
        <v>520036658</v>
      </c>
      <c r="G228" s="88" t="s">
        <v>281</v>
      </c>
      <c r="H228" s="87" t="s">
        <v>412</v>
      </c>
      <c r="I228" s="87" t="s">
        <v>250</v>
      </c>
      <c r="J228" s="97"/>
      <c r="K228" s="90">
        <v>3.4099984094293005</v>
      </c>
      <c r="L228" s="88" t="s">
        <v>131</v>
      </c>
      <c r="M228" s="89">
        <v>2.7000000000000003E-2</v>
      </c>
      <c r="N228" s="89">
        <v>6.6899654416722867E-2</v>
      </c>
      <c r="O228" s="90">
        <v>0.108309</v>
      </c>
      <c r="P228" s="98">
        <v>87.63</v>
      </c>
      <c r="Q228" s="90"/>
      <c r="R228" s="90">
        <v>9.4912000000000002E-5</v>
      </c>
      <c r="S228" s="91">
        <v>1.4485466523428052E-10</v>
      </c>
      <c r="T228" s="91">
        <f t="shared" si="7"/>
        <v>8.9923796678553255E-10</v>
      </c>
      <c r="U228" s="91">
        <f>R228/'סכום נכסי הקרן'!$C$42</f>
        <v>4.8185261725147995E-11</v>
      </c>
    </row>
    <row r="229" spans="2:21">
      <c r="B229" s="86" t="s">
        <v>553</v>
      </c>
      <c r="C229" s="110">
        <v>1137975</v>
      </c>
      <c r="D229" s="88" t="s">
        <v>118</v>
      </c>
      <c r="E229" s="88" t="s">
        <v>246</v>
      </c>
      <c r="F229" s="110">
        <v>1744984</v>
      </c>
      <c r="G229" s="88" t="s">
        <v>444</v>
      </c>
      <c r="H229" s="87" t="s">
        <v>412</v>
      </c>
      <c r="I229" s="87" t="s">
        <v>250</v>
      </c>
      <c r="J229" s="97"/>
      <c r="K229" s="90">
        <v>1.88</v>
      </c>
      <c r="L229" s="88" t="s">
        <v>131</v>
      </c>
      <c r="M229" s="89">
        <v>4.3499999999999997E-2</v>
      </c>
      <c r="N229" s="89">
        <v>0.23010434197239987</v>
      </c>
      <c r="O229" s="90">
        <v>3.9970000000000006E-3</v>
      </c>
      <c r="P229" s="98">
        <v>72.69</v>
      </c>
      <c r="Q229" s="90"/>
      <c r="R229" s="90">
        <v>2.9709999999999996E-6</v>
      </c>
      <c r="S229" s="91">
        <v>3.8371788310118887E-12</v>
      </c>
      <c r="T229" s="91">
        <f t="shared" si="7"/>
        <v>2.8148558657702048E-11</v>
      </c>
      <c r="U229" s="91">
        <f>R229/'סכום נכסי הקרן'!$C$42</f>
        <v>1.5083278466939342E-12</v>
      </c>
    </row>
    <row r="230" spans="2:21">
      <c r="B230" s="86" t="s">
        <v>554</v>
      </c>
      <c r="C230" s="110">
        <v>1141191</v>
      </c>
      <c r="D230" s="88" t="s">
        <v>118</v>
      </c>
      <c r="E230" s="88" t="s">
        <v>246</v>
      </c>
      <c r="F230" s="110">
        <v>511399388</v>
      </c>
      <c r="G230" s="88" t="s">
        <v>453</v>
      </c>
      <c r="H230" s="87" t="s">
        <v>420</v>
      </c>
      <c r="I230" s="87" t="s">
        <v>129</v>
      </c>
      <c r="J230" s="97"/>
      <c r="K230" s="90">
        <v>1.0100000000080729</v>
      </c>
      <c r="L230" s="88" t="s">
        <v>131</v>
      </c>
      <c r="M230" s="89">
        <v>3.0499999999999999E-2</v>
      </c>
      <c r="N230" s="89">
        <v>6.2799999999776437E-2</v>
      </c>
      <c r="O230" s="90">
        <v>16489.169269999999</v>
      </c>
      <c r="P230" s="98">
        <v>97.66</v>
      </c>
      <c r="Q230" s="90"/>
      <c r="R230" s="90">
        <v>16.103322686999999</v>
      </c>
      <c r="S230" s="91">
        <v>1.4739251621265277E-4</v>
      </c>
      <c r="T230" s="91">
        <f t="shared" si="7"/>
        <v>1.5256995060212848E-4</v>
      </c>
      <c r="U230" s="91">
        <f>R230/'סכום נכסי הקרן'!$C$42</f>
        <v>8.1753921350051454E-6</v>
      </c>
    </row>
    <row r="231" spans="2:21">
      <c r="B231" s="86" t="s">
        <v>556</v>
      </c>
      <c r="C231" s="110">
        <v>1168368</v>
      </c>
      <c r="D231" s="88" t="s">
        <v>118</v>
      </c>
      <c r="E231" s="88" t="s">
        <v>246</v>
      </c>
      <c r="F231" s="110">
        <v>511399388</v>
      </c>
      <c r="G231" s="88" t="s">
        <v>453</v>
      </c>
      <c r="H231" s="87" t="s">
        <v>420</v>
      </c>
      <c r="I231" s="87" t="s">
        <v>129</v>
      </c>
      <c r="J231" s="97"/>
      <c r="K231" s="90">
        <v>3.1299999999870143</v>
      </c>
      <c r="L231" s="88" t="s">
        <v>131</v>
      </c>
      <c r="M231" s="89">
        <v>2.58E-2</v>
      </c>
      <c r="N231" s="89">
        <v>6.0999999999823265E-2</v>
      </c>
      <c r="O231" s="90">
        <v>143795.96169900001</v>
      </c>
      <c r="P231" s="98">
        <v>90.5</v>
      </c>
      <c r="Q231" s="90"/>
      <c r="R231" s="90">
        <v>130.13534531299999</v>
      </c>
      <c r="S231" s="91">
        <v>4.7530355727105959E-4</v>
      </c>
      <c r="T231" s="91">
        <f t="shared" si="7"/>
        <v>1.2329594079378296E-3</v>
      </c>
      <c r="U231" s="91">
        <f>R231/'סכום נכסי הקרן'!$C$42</f>
        <v>6.606757494942069E-5</v>
      </c>
    </row>
    <row r="232" spans="2:21">
      <c r="B232" s="86" t="s">
        <v>557</v>
      </c>
      <c r="C232" s="110">
        <v>2380046</v>
      </c>
      <c r="D232" s="88" t="s">
        <v>118</v>
      </c>
      <c r="E232" s="88" t="s">
        <v>246</v>
      </c>
      <c r="F232" s="110">
        <v>520036435</v>
      </c>
      <c r="G232" s="88" t="s">
        <v>127</v>
      </c>
      <c r="H232" s="87" t="s">
        <v>412</v>
      </c>
      <c r="I232" s="87" t="s">
        <v>250</v>
      </c>
      <c r="J232" s="97"/>
      <c r="K232" s="90">
        <v>0.98000000000900278</v>
      </c>
      <c r="L232" s="88" t="s">
        <v>131</v>
      </c>
      <c r="M232" s="89">
        <v>2.9500000000000002E-2</v>
      </c>
      <c r="N232" s="89">
        <v>5.3700000000244177E-2</v>
      </c>
      <c r="O232" s="90">
        <v>74443.49179900001</v>
      </c>
      <c r="P232" s="98">
        <v>98.48</v>
      </c>
      <c r="Q232" s="90"/>
      <c r="R232" s="90">
        <v>73.311950732999989</v>
      </c>
      <c r="S232" s="91">
        <v>1.0408812349255651E-3</v>
      </c>
      <c r="T232" s="91">
        <f t="shared" si="7"/>
        <v>6.9458961478236728E-4</v>
      </c>
      <c r="U232" s="91">
        <f>R232/'סכום נכסי הקרן'!$C$42</f>
        <v>3.7219271890285314E-5</v>
      </c>
    </row>
    <row r="233" spans="2:21">
      <c r="B233" s="86" t="s">
        <v>558</v>
      </c>
      <c r="C233" s="110">
        <v>1147495</v>
      </c>
      <c r="D233" s="88" t="s">
        <v>118</v>
      </c>
      <c r="E233" s="88" t="s">
        <v>246</v>
      </c>
      <c r="F233" s="110">
        <v>1838863</v>
      </c>
      <c r="G233" s="88" t="s">
        <v>444</v>
      </c>
      <c r="H233" s="87" t="s">
        <v>412</v>
      </c>
      <c r="I233" s="87" t="s">
        <v>250</v>
      </c>
      <c r="J233" s="97"/>
      <c r="K233" s="90">
        <v>1.57</v>
      </c>
      <c r="L233" s="88" t="s">
        <v>131</v>
      </c>
      <c r="M233" s="89">
        <v>3.9E-2</v>
      </c>
      <c r="N233" s="89">
        <v>6.8499807173158497E-2</v>
      </c>
      <c r="O233" s="90">
        <v>2.647E-3</v>
      </c>
      <c r="P233" s="98">
        <v>96.96</v>
      </c>
      <c r="Q233" s="90"/>
      <c r="R233" s="90">
        <v>2.5930000000000004E-6</v>
      </c>
      <c r="S233" s="91">
        <v>6.5510980699628569E-12</v>
      </c>
      <c r="T233" s="91">
        <f t="shared" si="7"/>
        <v>2.4567220666247535E-11</v>
      </c>
      <c r="U233" s="91">
        <f>R233/'סכום נכסי הקרן'!$C$42</f>
        <v>1.316423462294639E-12</v>
      </c>
    </row>
    <row r="234" spans="2:21">
      <c r="B234" s="86" t="s">
        <v>559</v>
      </c>
      <c r="C234" s="110">
        <v>1132505</v>
      </c>
      <c r="D234" s="88" t="s">
        <v>118</v>
      </c>
      <c r="E234" s="88" t="s">
        <v>246</v>
      </c>
      <c r="F234" s="110">
        <v>510216054</v>
      </c>
      <c r="G234" s="88" t="s">
        <v>281</v>
      </c>
      <c r="H234" s="87" t="s">
        <v>412</v>
      </c>
      <c r="I234" s="87" t="s">
        <v>250</v>
      </c>
      <c r="J234" s="97"/>
      <c r="K234" s="90">
        <v>1.1299990876996453</v>
      </c>
      <c r="L234" s="88" t="s">
        <v>131</v>
      </c>
      <c r="M234" s="89">
        <v>5.9000000000000004E-2</v>
      </c>
      <c r="N234" s="89">
        <v>5.2800320953690957E-2</v>
      </c>
      <c r="O234" s="90">
        <v>1.7178000000000002E-2</v>
      </c>
      <c r="P234" s="98">
        <v>101.28</v>
      </c>
      <c r="Q234" s="90"/>
      <c r="R234" s="90">
        <v>1.7448000000000003E-5</v>
      </c>
      <c r="S234" s="91">
        <v>2.4730852724668073E-11</v>
      </c>
      <c r="T234" s="91">
        <f t="shared" si="7"/>
        <v>1.6531001395475781E-10</v>
      </c>
      <c r="U234" s="91">
        <f>R234/'סכום נכסי הקרן'!$C$42</f>
        <v>8.8580626957643121E-12</v>
      </c>
    </row>
    <row r="235" spans="2:21">
      <c r="B235" s="86" t="s">
        <v>560</v>
      </c>
      <c r="C235" s="110">
        <v>1162817</v>
      </c>
      <c r="D235" s="88" t="s">
        <v>118</v>
      </c>
      <c r="E235" s="88" t="s">
        <v>246</v>
      </c>
      <c r="F235" s="110">
        <v>510216054</v>
      </c>
      <c r="G235" s="88" t="s">
        <v>281</v>
      </c>
      <c r="H235" s="87" t="s">
        <v>412</v>
      </c>
      <c r="I235" s="87" t="s">
        <v>250</v>
      </c>
      <c r="J235" s="97"/>
      <c r="K235" s="90">
        <v>5.1099999999979779</v>
      </c>
      <c r="L235" s="88" t="s">
        <v>131</v>
      </c>
      <c r="M235" s="89">
        <v>2.4300000000000002E-2</v>
      </c>
      <c r="N235" s="89">
        <v>5.3899999999984759E-2</v>
      </c>
      <c r="O235" s="90">
        <v>647823.69373900001</v>
      </c>
      <c r="P235" s="98">
        <v>87.04</v>
      </c>
      <c r="Q235" s="90"/>
      <c r="R235" s="90">
        <v>563.86574307399997</v>
      </c>
      <c r="S235" s="91">
        <v>4.4231671377051307E-4</v>
      </c>
      <c r="T235" s="91">
        <f t="shared" si="7"/>
        <v>5.3423116607160025E-3</v>
      </c>
      <c r="U235" s="91">
        <f>R235/'סכום נכסי הקרן'!$C$42</f>
        <v>2.8626536589541624E-4</v>
      </c>
    </row>
    <row r="236" spans="2:21">
      <c r="B236" s="86" t="s">
        <v>561</v>
      </c>
      <c r="C236" s="110">
        <v>1141415</v>
      </c>
      <c r="D236" s="88" t="s">
        <v>118</v>
      </c>
      <c r="E236" s="88" t="s">
        <v>246</v>
      </c>
      <c r="F236" s="110">
        <v>520044314</v>
      </c>
      <c r="G236" s="88" t="s">
        <v>154</v>
      </c>
      <c r="H236" s="87" t="s">
        <v>412</v>
      </c>
      <c r="I236" s="87" t="s">
        <v>250</v>
      </c>
      <c r="J236" s="97"/>
      <c r="K236" s="90">
        <v>0.71999999999791275</v>
      </c>
      <c r="L236" s="88" t="s">
        <v>131</v>
      </c>
      <c r="M236" s="89">
        <v>2.1600000000000001E-2</v>
      </c>
      <c r="N236" s="89">
        <v>4.9500000000124646E-2</v>
      </c>
      <c r="O236" s="90">
        <v>174889.20648200001</v>
      </c>
      <c r="P236" s="98">
        <v>98.63</v>
      </c>
      <c r="Q236" s="90"/>
      <c r="R236" s="90">
        <v>172.493224263</v>
      </c>
      <c r="S236" s="91">
        <v>6.836870439767375E-4</v>
      </c>
      <c r="T236" s="91">
        <f t="shared" si="7"/>
        <v>1.6342765537607573E-3</v>
      </c>
      <c r="U236" s="91">
        <f>R236/'סכום נכסי הקרן'!$C$42</f>
        <v>8.7571973585292727E-5</v>
      </c>
    </row>
    <row r="237" spans="2:21">
      <c r="B237" s="86" t="s">
        <v>563</v>
      </c>
      <c r="C237" s="110">
        <v>1156397</v>
      </c>
      <c r="D237" s="88" t="s">
        <v>118</v>
      </c>
      <c r="E237" s="88" t="s">
        <v>246</v>
      </c>
      <c r="F237" s="110">
        <v>520044314</v>
      </c>
      <c r="G237" s="88" t="s">
        <v>154</v>
      </c>
      <c r="H237" s="87" t="s">
        <v>412</v>
      </c>
      <c r="I237" s="87" t="s">
        <v>250</v>
      </c>
      <c r="J237" s="97"/>
      <c r="K237" s="90">
        <v>2.7600000000053764</v>
      </c>
      <c r="L237" s="88" t="s">
        <v>131</v>
      </c>
      <c r="M237" s="89">
        <v>0.04</v>
      </c>
      <c r="N237" s="89">
        <v>5.1700000000150299E-2</v>
      </c>
      <c r="O237" s="90">
        <v>245786.85950000002</v>
      </c>
      <c r="P237" s="98">
        <v>99.89</v>
      </c>
      <c r="Q237" s="90"/>
      <c r="R237" s="90">
        <v>245.516485743</v>
      </c>
      <c r="S237" s="91">
        <v>3.2097485287452531E-4</v>
      </c>
      <c r="T237" s="91">
        <f t="shared" si="7"/>
        <v>2.3261309997878511E-3</v>
      </c>
      <c r="U237" s="91">
        <f>R237/'סכום נכסי הקרן'!$C$42</f>
        <v>1.2464468268885939E-4</v>
      </c>
    </row>
    <row r="238" spans="2:21">
      <c r="B238" s="86" t="s">
        <v>564</v>
      </c>
      <c r="C238" s="110">
        <v>1136134</v>
      </c>
      <c r="D238" s="88" t="s">
        <v>118</v>
      </c>
      <c r="E238" s="88" t="s">
        <v>246</v>
      </c>
      <c r="F238" s="110">
        <v>514892801</v>
      </c>
      <c r="G238" s="88" t="s">
        <v>566</v>
      </c>
      <c r="H238" s="87" t="s">
        <v>412</v>
      </c>
      <c r="I238" s="87" t="s">
        <v>250</v>
      </c>
      <c r="J238" s="97"/>
      <c r="K238" s="90">
        <v>1.4600003756554756</v>
      </c>
      <c r="L238" s="88" t="s">
        <v>131</v>
      </c>
      <c r="M238" s="89">
        <v>3.3500000000000002E-2</v>
      </c>
      <c r="N238" s="89">
        <v>5.0298892988929887E-2</v>
      </c>
      <c r="O238" s="90">
        <v>1.6368000000000001E-2</v>
      </c>
      <c r="P238" s="98">
        <v>97.67</v>
      </c>
      <c r="Q238" s="90">
        <v>2.7000000000000001E-7</v>
      </c>
      <c r="R238" s="90">
        <v>1.626E-5</v>
      </c>
      <c r="S238" s="91">
        <v>7.939788000675231E-11</v>
      </c>
      <c r="T238" s="91">
        <f t="shared" si="7"/>
        <v>1.5405438026732931E-10</v>
      </c>
      <c r="U238" s="91">
        <f>R238/'סכום נכסי הקרן'!$C$42</f>
        <v>8.2549346305093816E-12</v>
      </c>
    </row>
    <row r="239" spans="2:21">
      <c r="B239" s="86" t="s">
        <v>567</v>
      </c>
      <c r="C239" s="110">
        <v>1141951</v>
      </c>
      <c r="D239" s="88" t="s">
        <v>118</v>
      </c>
      <c r="E239" s="88" t="s">
        <v>246</v>
      </c>
      <c r="F239" s="110">
        <v>514892801</v>
      </c>
      <c r="G239" s="88" t="s">
        <v>566</v>
      </c>
      <c r="H239" s="87" t="s">
        <v>412</v>
      </c>
      <c r="I239" s="87" t="s">
        <v>250</v>
      </c>
      <c r="J239" s="97"/>
      <c r="K239" s="90">
        <v>3.4100001263968065</v>
      </c>
      <c r="L239" s="88" t="s">
        <v>131</v>
      </c>
      <c r="M239" s="89">
        <v>2.6200000000000001E-2</v>
      </c>
      <c r="N239" s="89">
        <v>5.3898329219669652E-2</v>
      </c>
      <c r="O239" s="90">
        <v>2.3012000000000001E-2</v>
      </c>
      <c r="P239" s="98">
        <v>91.75</v>
      </c>
      <c r="Q239" s="90"/>
      <c r="R239" s="90">
        <v>2.1067999999999995E-5</v>
      </c>
      <c r="S239" s="91">
        <v>4.0251245222173957E-11</v>
      </c>
      <c r="T239" s="91">
        <f t="shared" si="7"/>
        <v>1.9960748360836981E-10</v>
      </c>
      <c r="U239" s="91">
        <f>R239/'סכום נכסי הקרן'!$C$42</f>
        <v>1.0695877170699362E-11</v>
      </c>
    </row>
    <row r="240" spans="2:21">
      <c r="B240" s="86" t="s">
        <v>568</v>
      </c>
      <c r="C240" s="110">
        <v>7150410</v>
      </c>
      <c r="D240" s="88" t="s">
        <v>118</v>
      </c>
      <c r="E240" s="88" t="s">
        <v>246</v>
      </c>
      <c r="F240" s="110">
        <v>520025990</v>
      </c>
      <c r="G240" s="88" t="s">
        <v>453</v>
      </c>
      <c r="H240" s="87" t="s">
        <v>445</v>
      </c>
      <c r="I240" s="87" t="s">
        <v>129</v>
      </c>
      <c r="J240" s="97"/>
      <c r="K240" s="90">
        <v>2.3099999999946603</v>
      </c>
      <c r="L240" s="88" t="s">
        <v>131</v>
      </c>
      <c r="M240" s="89">
        <v>2.9500000000000002E-2</v>
      </c>
      <c r="N240" s="89">
        <v>6.0599999999832212E-2</v>
      </c>
      <c r="O240" s="90">
        <v>348710.08147199993</v>
      </c>
      <c r="P240" s="98">
        <v>94</v>
      </c>
      <c r="Q240" s="90"/>
      <c r="R240" s="90">
        <v>327.78747662500001</v>
      </c>
      <c r="S240" s="91">
        <v>8.8307100645912168E-4</v>
      </c>
      <c r="T240" s="91">
        <f t="shared" si="7"/>
        <v>3.1056024951325993E-3</v>
      </c>
      <c r="U240" s="91">
        <f>R240/'סכום נכסי הקרן'!$C$42</f>
        <v>1.6641231194581779E-4</v>
      </c>
    </row>
    <row r="241" spans="2:21">
      <c r="B241" s="86" t="s">
        <v>570</v>
      </c>
      <c r="C241" s="110">
        <v>7150444</v>
      </c>
      <c r="D241" s="88" t="s">
        <v>118</v>
      </c>
      <c r="E241" s="88" t="s">
        <v>246</v>
      </c>
      <c r="F241" s="110">
        <v>520025990</v>
      </c>
      <c r="G241" s="88" t="s">
        <v>453</v>
      </c>
      <c r="H241" s="87" t="s">
        <v>445</v>
      </c>
      <c r="I241" s="87" t="s">
        <v>129</v>
      </c>
      <c r="J241" s="97"/>
      <c r="K241" s="90">
        <v>3.6299999999850026</v>
      </c>
      <c r="L241" s="88" t="s">
        <v>131</v>
      </c>
      <c r="M241" s="89">
        <v>2.5499999999999998E-2</v>
      </c>
      <c r="N241" s="89">
        <v>6.1699999999721485E-2</v>
      </c>
      <c r="O241" s="90">
        <v>31582.838973000002</v>
      </c>
      <c r="P241" s="98">
        <v>88.67</v>
      </c>
      <c r="Q241" s="90"/>
      <c r="R241" s="90">
        <v>28.004503333999999</v>
      </c>
      <c r="S241" s="91">
        <v>5.4239020029538548E-5</v>
      </c>
      <c r="T241" s="91">
        <f t="shared" si="7"/>
        <v>2.6532696222716646E-4</v>
      </c>
      <c r="U241" s="91">
        <f>R241/'סכום נכסי הקרן'!$C$42</f>
        <v>1.4217425853754737E-5</v>
      </c>
    </row>
    <row r="242" spans="2:21">
      <c r="B242" s="86" t="s">
        <v>571</v>
      </c>
      <c r="C242" s="110">
        <v>1155878</v>
      </c>
      <c r="D242" s="88" t="s">
        <v>118</v>
      </c>
      <c r="E242" s="88" t="s">
        <v>246</v>
      </c>
      <c r="F242" s="110">
        <v>514486042</v>
      </c>
      <c r="G242" s="88" t="s">
        <v>387</v>
      </c>
      <c r="H242" s="87" t="s">
        <v>445</v>
      </c>
      <c r="I242" s="87" t="s">
        <v>129</v>
      </c>
      <c r="J242" s="97"/>
      <c r="K242" s="90">
        <v>2.5099999999972984</v>
      </c>
      <c r="L242" s="88" t="s">
        <v>131</v>
      </c>
      <c r="M242" s="89">
        <v>3.27E-2</v>
      </c>
      <c r="N242" s="89">
        <v>5.58999999999759E-2</v>
      </c>
      <c r="O242" s="90">
        <v>143007.35148100002</v>
      </c>
      <c r="P242" s="98">
        <v>95.76</v>
      </c>
      <c r="Q242" s="90"/>
      <c r="R242" s="90">
        <v>136.943839787</v>
      </c>
      <c r="S242" s="91">
        <v>4.531385407185838E-4</v>
      </c>
      <c r="T242" s="91">
        <f t="shared" si="7"/>
        <v>1.2974660744043492E-3</v>
      </c>
      <c r="U242" s="91">
        <f>R242/'סכום נכסי הקרן'!$C$42</f>
        <v>6.9524135639153427E-5</v>
      </c>
    </row>
    <row r="243" spans="2:21">
      <c r="B243" s="86" t="s">
        <v>572</v>
      </c>
      <c r="C243" s="110">
        <v>7200249</v>
      </c>
      <c r="D243" s="88" t="s">
        <v>118</v>
      </c>
      <c r="E243" s="88" t="s">
        <v>246</v>
      </c>
      <c r="F243" s="110">
        <v>520041146</v>
      </c>
      <c r="G243" s="88" t="s">
        <v>495</v>
      </c>
      <c r="H243" s="87" t="s">
        <v>445</v>
      </c>
      <c r="I243" s="87" t="s">
        <v>129</v>
      </c>
      <c r="J243" s="97"/>
      <c r="K243" s="90">
        <v>5.3100000000119847</v>
      </c>
      <c r="L243" s="88" t="s">
        <v>131</v>
      </c>
      <c r="M243" s="89">
        <v>7.4999999999999997E-3</v>
      </c>
      <c r="N243" s="89">
        <v>5.1300000000096706E-2</v>
      </c>
      <c r="O243" s="90">
        <v>400443.51416999998</v>
      </c>
      <c r="P243" s="98">
        <v>79.8</v>
      </c>
      <c r="Q243" s="90"/>
      <c r="R243" s="90">
        <v>319.55392430699999</v>
      </c>
      <c r="S243" s="91">
        <v>7.533038381024224E-4</v>
      </c>
      <c r="T243" s="91">
        <f t="shared" si="7"/>
        <v>3.0275942048651871E-3</v>
      </c>
      <c r="U243" s="91">
        <f>R243/'סכום נכסי הקרן'!$C$42</f>
        <v>1.6223227282146543E-4</v>
      </c>
    </row>
    <row r="244" spans="2:21">
      <c r="B244" s="86" t="s">
        <v>574</v>
      </c>
      <c r="C244" s="110">
        <v>7200173</v>
      </c>
      <c r="D244" s="88" t="s">
        <v>118</v>
      </c>
      <c r="E244" s="88" t="s">
        <v>246</v>
      </c>
      <c r="F244" s="110">
        <v>520041146</v>
      </c>
      <c r="G244" s="88" t="s">
        <v>495</v>
      </c>
      <c r="H244" s="87" t="s">
        <v>445</v>
      </c>
      <c r="I244" s="87" t="s">
        <v>129</v>
      </c>
      <c r="J244" s="97"/>
      <c r="K244" s="90">
        <v>2.6400000000093438</v>
      </c>
      <c r="L244" s="88" t="s">
        <v>131</v>
      </c>
      <c r="M244" s="89">
        <v>3.4500000000000003E-2</v>
      </c>
      <c r="N244" s="89">
        <v>5.5600000000256972E-2</v>
      </c>
      <c r="O244" s="90">
        <v>180047.047888</v>
      </c>
      <c r="P244" s="98">
        <v>95.1</v>
      </c>
      <c r="Q244" s="90"/>
      <c r="R244" s="90">
        <v>171.22473648499999</v>
      </c>
      <c r="S244" s="91">
        <v>4.0966107153830752E-4</v>
      </c>
      <c r="T244" s="91">
        <f t="shared" si="7"/>
        <v>1.6222583435198919E-3</v>
      </c>
      <c r="U244" s="91">
        <f>R244/'סכום נכסי הקרן'!$C$42</f>
        <v>8.6927983198638976E-5</v>
      </c>
    </row>
    <row r="245" spans="2:21">
      <c r="B245" s="86" t="s">
        <v>575</v>
      </c>
      <c r="C245" s="110">
        <v>1168483</v>
      </c>
      <c r="D245" s="88" t="s">
        <v>118</v>
      </c>
      <c r="E245" s="88" t="s">
        <v>246</v>
      </c>
      <c r="F245" s="110">
        <v>513901371</v>
      </c>
      <c r="G245" s="88" t="s">
        <v>495</v>
      </c>
      <c r="H245" s="87" t="s">
        <v>445</v>
      </c>
      <c r="I245" s="87" t="s">
        <v>129</v>
      </c>
      <c r="J245" s="97"/>
      <c r="K245" s="90">
        <v>4.3100000000004268</v>
      </c>
      <c r="L245" s="88" t="s">
        <v>131</v>
      </c>
      <c r="M245" s="89">
        <v>2.5000000000000001E-3</v>
      </c>
      <c r="N245" s="89">
        <v>5.7299999999927555E-2</v>
      </c>
      <c r="O245" s="90">
        <v>236148.389926</v>
      </c>
      <c r="P245" s="98">
        <v>79.5</v>
      </c>
      <c r="Q245" s="90"/>
      <c r="R245" s="90">
        <v>187.73796213199998</v>
      </c>
      <c r="S245" s="91">
        <v>4.1678001476521439E-4</v>
      </c>
      <c r="T245" s="91">
        <f t="shared" si="7"/>
        <v>1.7787118947660881E-3</v>
      </c>
      <c r="U245" s="91">
        <f>R245/'סכום נכסי הקרן'!$C$42</f>
        <v>9.5311476326242659E-5</v>
      </c>
    </row>
    <row r="246" spans="2:21">
      <c r="B246" s="86" t="s">
        <v>577</v>
      </c>
      <c r="C246" s="110">
        <v>1161751</v>
      </c>
      <c r="D246" s="88" t="s">
        <v>118</v>
      </c>
      <c r="E246" s="88" t="s">
        <v>246</v>
      </c>
      <c r="F246" s="110">
        <v>513901371</v>
      </c>
      <c r="G246" s="88" t="s">
        <v>495</v>
      </c>
      <c r="H246" s="87" t="s">
        <v>445</v>
      </c>
      <c r="I246" s="87" t="s">
        <v>129</v>
      </c>
      <c r="J246" s="97"/>
      <c r="K246" s="90">
        <v>3.5000000000990954</v>
      </c>
      <c r="L246" s="88" t="s">
        <v>131</v>
      </c>
      <c r="M246" s="89">
        <v>2.0499999999999997E-2</v>
      </c>
      <c r="N246" s="89">
        <v>5.6300000003626886E-2</v>
      </c>
      <c r="O246" s="90">
        <v>5687.7996320000002</v>
      </c>
      <c r="P246" s="98">
        <v>88.71</v>
      </c>
      <c r="Q246" s="90"/>
      <c r="R246" s="90">
        <v>5.0456471590000005</v>
      </c>
      <c r="S246" s="91">
        <v>1.0180446523670648E-5</v>
      </c>
      <c r="T246" s="91">
        <f t="shared" si="7"/>
        <v>4.7804676883601217E-5</v>
      </c>
      <c r="U246" s="91">
        <f>R246/'סכום נכסי הקרן'!$C$42</f>
        <v>2.5615920950898143E-6</v>
      </c>
    </row>
    <row r="247" spans="2:21">
      <c r="B247" s="86" t="s">
        <v>578</v>
      </c>
      <c r="C247" s="110">
        <v>1162825</v>
      </c>
      <c r="D247" s="88" t="s">
        <v>118</v>
      </c>
      <c r="E247" s="88" t="s">
        <v>246</v>
      </c>
      <c r="F247" s="110">
        <v>520034760</v>
      </c>
      <c r="G247" s="88" t="s">
        <v>453</v>
      </c>
      <c r="H247" s="87" t="s">
        <v>445</v>
      </c>
      <c r="I247" s="87" t="s">
        <v>129</v>
      </c>
      <c r="J247" s="97"/>
      <c r="K247" s="90">
        <v>3.0800004981846265</v>
      </c>
      <c r="L247" s="88" t="s">
        <v>131</v>
      </c>
      <c r="M247" s="89">
        <v>2.4E-2</v>
      </c>
      <c r="N247" s="89">
        <v>6.0300060070619603E-2</v>
      </c>
      <c r="O247" s="90">
        <v>0.15195600000000001</v>
      </c>
      <c r="P247" s="98">
        <v>89.83</v>
      </c>
      <c r="Q247" s="90"/>
      <c r="R247" s="90">
        <v>1.3650600000000002E-4</v>
      </c>
      <c r="S247" s="91">
        <v>5.8308353248331978E-10</v>
      </c>
      <c r="T247" s="91">
        <f t="shared" si="7"/>
        <v>1.2933177879933615E-9</v>
      </c>
      <c r="U247" s="91">
        <f>R247/'סכום נכסי הקרן'!$C$42</f>
        <v>6.9301851578863085E-11</v>
      </c>
    </row>
    <row r="248" spans="2:21">
      <c r="B248" s="86" t="s">
        <v>580</v>
      </c>
      <c r="C248" s="110">
        <v>1140102</v>
      </c>
      <c r="D248" s="88" t="s">
        <v>118</v>
      </c>
      <c r="E248" s="88" t="s">
        <v>246</v>
      </c>
      <c r="F248" s="110">
        <v>510381601</v>
      </c>
      <c r="G248" s="88" t="s">
        <v>453</v>
      </c>
      <c r="H248" s="87" t="s">
        <v>454</v>
      </c>
      <c r="I248" s="87" t="s">
        <v>250</v>
      </c>
      <c r="J248" s="97"/>
      <c r="K248" s="90">
        <v>2.7500000000064615</v>
      </c>
      <c r="L248" s="88" t="s">
        <v>131</v>
      </c>
      <c r="M248" s="89">
        <v>4.2999999999999997E-2</v>
      </c>
      <c r="N248" s="89">
        <v>6.4200000000010332E-2</v>
      </c>
      <c r="O248" s="90">
        <v>81028.635000000009</v>
      </c>
      <c r="P248" s="98">
        <v>95.5</v>
      </c>
      <c r="Q248" s="90"/>
      <c r="R248" s="90">
        <v>77.382349125999994</v>
      </c>
      <c r="S248" s="91">
        <v>8.8904149616940596E-5</v>
      </c>
      <c r="T248" s="91">
        <f t="shared" si="7"/>
        <v>7.3315435659508242E-4</v>
      </c>
      <c r="U248" s="91">
        <f>R248/'סכום נכסי הקרן'!$C$42</f>
        <v>3.9285746223270893E-5</v>
      </c>
    </row>
    <row r="249" spans="2:21">
      <c r="B249" s="86" t="s">
        <v>581</v>
      </c>
      <c r="C249" s="110">
        <v>1132836</v>
      </c>
      <c r="D249" s="88" t="s">
        <v>118</v>
      </c>
      <c r="E249" s="88" t="s">
        <v>246</v>
      </c>
      <c r="F249" s="110">
        <v>511930125</v>
      </c>
      <c r="G249" s="88" t="s">
        <v>154</v>
      </c>
      <c r="H249" s="87" t="s">
        <v>454</v>
      </c>
      <c r="I249" s="87" t="s">
        <v>250</v>
      </c>
      <c r="J249" s="97"/>
      <c r="K249" s="90">
        <v>1.209999999978246</v>
      </c>
      <c r="L249" s="88" t="s">
        <v>131</v>
      </c>
      <c r="M249" s="89">
        <v>4.1399999999999999E-2</v>
      </c>
      <c r="N249" s="89">
        <v>5.3899999999061858E-2</v>
      </c>
      <c r="O249" s="90">
        <v>29549.940718999998</v>
      </c>
      <c r="P249" s="98">
        <v>99.56</v>
      </c>
      <c r="Q249" s="90"/>
      <c r="R249" s="90">
        <v>29.419920984000001</v>
      </c>
      <c r="S249" s="91">
        <v>8.750762900443487E-5</v>
      </c>
      <c r="T249" s="91">
        <f t="shared" si="7"/>
        <v>2.7873725059679688E-4</v>
      </c>
      <c r="U249" s="91">
        <f>R249/'סכום נכסי הקרן'!$C$42</f>
        <v>1.4936010120397986E-5</v>
      </c>
    </row>
    <row r="250" spans="2:21">
      <c r="B250" s="86" t="s">
        <v>582</v>
      </c>
      <c r="C250" s="110">
        <v>1139252</v>
      </c>
      <c r="D250" s="88" t="s">
        <v>118</v>
      </c>
      <c r="E250" s="88" t="s">
        <v>246</v>
      </c>
      <c r="F250" s="110">
        <v>511930125</v>
      </c>
      <c r="G250" s="88" t="s">
        <v>154</v>
      </c>
      <c r="H250" s="87" t="s">
        <v>454</v>
      </c>
      <c r="I250" s="87" t="s">
        <v>250</v>
      </c>
      <c r="J250" s="97"/>
      <c r="K250" s="90">
        <v>1.7999999999952541</v>
      </c>
      <c r="L250" s="88" t="s">
        <v>131</v>
      </c>
      <c r="M250" s="89">
        <v>3.5499999999999997E-2</v>
      </c>
      <c r="N250" s="89">
        <v>5.7299999999947795E-2</v>
      </c>
      <c r="O250" s="90">
        <v>173529.79307000001</v>
      </c>
      <c r="P250" s="98">
        <v>97.14</v>
      </c>
      <c r="Q250" s="90"/>
      <c r="R250" s="90">
        <v>168.56683325600002</v>
      </c>
      <c r="S250" s="91">
        <v>3.4884301115020434E-4</v>
      </c>
      <c r="T250" s="91">
        <f t="shared" si="7"/>
        <v>1.5970762011610897E-3</v>
      </c>
      <c r="U250" s="91">
        <f>R250/'סכום נכסי הקרן'!$C$42</f>
        <v>8.5578609434210033E-5</v>
      </c>
    </row>
    <row r="251" spans="2:21">
      <c r="B251" s="86" t="s">
        <v>583</v>
      </c>
      <c r="C251" s="110">
        <v>1143080</v>
      </c>
      <c r="D251" s="88" t="s">
        <v>118</v>
      </c>
      <c r="E251" s="88" t="s">
        <v>246</v>
      </c>
      <c r="F251" s="110">
        <v>511930125</v>
      </c>
      <c r="G251" s="88" t="s">
        <v>154</v>
      </c>
      <c r="H251" s="87" t="s">
        <v>454</v>
      </c>
      <c r="I251" s="87" t="s">
        <v>250</v>
      </c>
      <c r="J251" s="97"/>
      <c r="K251" s="90">
        <v>2.7700000000013993</v>
      </c>
      <c r="L251" s="88" t="s">
        <v>131</v>
      </c>
      <c r="M251" s="89">
        <v>2.5000000000000001E-2</v>
      </c>
      <c r="N251" s="89">
        <v>5.790000000003212E-2</v>
      </c>
      <c r="O251" s="90">
        <v>659977.32158300001</v>
      </c>
      <c r="P251" s="98">
        <v>92.03</v>
      </c>
      <c r="Q251" s="90"/>
      <c r="R251" s="90">
        <v>607.37711439499992</v>
      </c>
      <c r="S251" s="91">
        <v>5.8380180017667156E-4</v>
      </c>
      <c r="T251" s="91">
        <f t="shared" si="7"/>
        <v>5.7545574997958484E-3</v>
      </c>
      <c r="U251" s="91">
        <f>R251/'סכום נכסי הקרן'!$C$42</f>
        <v>3.0835537364072221E-4</v>
      </c>
    </row>
    <row r="252" spans="2:21">
      <c r="B252" s="86" t="s">
        <v>584</v>
      </c>
      <c r="C252" s="110">
        <v>1189190</v>
      </c>
      <c r="D252" s="88" t="s">
        <v>118</v>
      </c>
      <c r="E252" s="88" t="s">
        <v>246</v>
      </c>
      <c r="F252" s="110">
        <v>511930125</v>
      </c>
      <c r="G252" s="88" t="s">
        <v>154</v>
      </c>
      <c r="H252" s="87" t="s">
        <v>454</v>
      </c>
      <c r="I252" s="87" t="s">
        <v>250</v>
      </c>
      <c r="J252" s="97"/>
      <c r="K252" s="90">
        <v>4.4700000000120168</v>
      </c>
      <c r="L252" s="88" t="s">
        <v>131</v>
      </c>
      <c r="M252" s="89">
        <v>4.7300000000000002E-2</v>
      </c>
      <c r="N252" s="89">
        <v>5.6300000000121669E-2</v>
      </c>
      <c r="O252" s="90">
        <v>271467.53488599998</v>
      </c>
      <c r="P252" s="98">
        <v>97.49</v>
      </c>
      <c r="Q252" s="90"/>
      <c r="R252" s="90">
        <v>264.65371180599999</v>
      </c>
      <c r="S252" s="91">
        <v>6.8740750512388739E-4</v>
      </c>
      <c r="T252" s="91">
        <f t="shared" si="7"/>
        <v>2.5074454832547171E-3</v>
      </c>
      <c r="U252" s="91">
        <f>R252/'סכום נכסי הקרן'!$C$42</f>
        <v>1.3436033768020903E-4</v>
      </c>
    </row>
    <row r="253" spans="2:21">
      <c r="B253" s="86" t="s">
        <v>585</v>
      </c>
      <c r="C253" s="110">
        <v>1137512</v>
      </c>
      <c r="D253" s="88" t="s">
        <v>118</v>
      </c>
      <c r="E253" s="88" t="s">
        <v>246</v>
      </c>
      <c r="F253" s="110">
        <v>515328250</v>
      </c>
      <c r="G253" s="88" t="s">
        <v>444</v>
      </c>
      <c r="H253" s="87" t="s">
        <v>445</v>
      </c>
      <c r="I253" s="87" t="s">
        <v>129</v>
      </c>
      <c r="J253" s="97"/>
      <c r="K253" s="90">
        <v>1.3300000000046361</v>
      </c>
      <c r="L253" s="88" t="s">
        <v>131</v>
      </c>
      <c r="M253" s="89">
        <v>3.5000000000000003E-2</v>
      </c>
      <c r="N253" s="89">
        <v>6.0799999999997384E-2</v>
      </c>
      <c r="O253" s="90">
        <v>157555.67853600002</v>
      </c>
      <c r="P253" s="98">
        <v>97.2</v>
      </c>
      <c r="Q253" s="90"/>
      <c r="R253" s="90">
        <v>153.14412301300001</v>
      </c>
      <c r="S253" s="91">
        <v>6.574407616774464E-4</v>
      </c>
      <c r="T253" s="91">
        <f t="shared" si="7"/>
        <v>1.4509546717313259E-3</v>
      </c>
      <c r="U253" s="91">
        <f>R253/'סכום נכסי הקרן'!$C$42</f>
        <v>7.7748753045449106E-5</v>
      </c>
    </row>
    <row r="254" spans="2:21">
      <c r="B254" s="86" t="s">
        <v>586</v>
      </c>
      <c r="C254" s="110">
        <v>1141852</v>
      </c>
      <c r="D254" s="88" t="s">
        <v>118</v>
      </c>
      <c r="E254" s="88" t="s">
        <v>246</v>
      </c>
      <c r="F254" s="110">
        <v>515328250</v>
      </c>
      <c r="G254" s="88" t="s">
        <v>444</v>
      </c>
      <c r="H254" s="87" t="s">
        <v>445</v>
      </c>
      <c r="I254" s="87" t="s">
        <v>129</v>
      </c>
      <c r="J254" s="97"/>
      <c r="K254" s="90">
        <v>2.6500000000089416</v>
      </c>
      <c r="L254" s="88" t="s">
        <v>131</v>
      </c>
      <c r="M254" s="89">
        <v>2.6499999999999999E-2</v>
      </c>
      <c r="N254" s="89">
        <v>6.7700000000125188E-2</v>
      </c>
      <c r="O254" s="90">
        <v>62009.226462999999</v>
      </c>
      <c r="P254" s="98">
        <v>90.18</v>
      </c>
      <c r="Q254" s="90"/>
      <c r="R254" s="90">
        <v>55.919922489999998</v>
      </c>
      <c r="S254" s="91">
        <v>1.1336730383061234E-4</v>
      </c>
      <c r="T254" s="91">
        <f t="shared" si="7"/>
        <v>5.2980990183235175E-4</v>
      </c>
      <c r="U254" s="91">
        <f>R254/'סכום נכסי הקרן'!$C$42</f>
        <v>2.8389625135184587E-5</v>
      </c>
    </row>
    <row r="255" spans="2:21">
      <c r="B255" s="86" t="s">
        <v>587</v>
      </c>
      <c r="C255" s="110">
        <v>1168038</v>
      </c>
      <c r="D255" s="88" t="s">
        <v>118</v>
      </c>
      <c r="E255" s="88" t="s">
        <v>246</v>
      </c>
      <c r="F255" s="110">
        <v>515328250</v>
      </c>
      <c r="G255" s="88" t="s">
        <v>444</v>
      </c>
      <c r="H255" s="87" t="s">
        <v>445</v>
      </c>
      <c r="I255" s="87" t="s">
        <v>129</v>
      </c>
      <c r="J255" s="97"/>
      <c r="K255" s="90">
        <v>2.4200000000136237</v>
      </c>
      <c r="L255" s="88" t="s">
        <v>131</v>
      </c>
      <c r="M255" s="89">
        <v>4.99E-2</v>
      </c>
      <c r="N255" s="89">
        <v>5.4000000000417492E-2</v>
      </c>
      <c r="O255" s="90">
        <v>91771.017089000015</v>
      </c>
      <c r="P255" s="98">
        <v>99.18</v>
      </c>
      <c r="Q255" s="90"/>
      <c r="R255" s="90">
        <v>91.018495727999991</v>
      </c>
      <c r="S255" s="91">
        <v>4.3186360983058831E-4</v>
      </c>
      <c r="T255" s="91">
        <f t="shared" si="7"/>
        <v>8.6234919755483381E-4</v>
      </c>
      <c r="U255" s="91">
        <f>R255/'סכום נכסי הקרן'!$C$42</f>
        <v>4.620859362865543E-5</v>
      </c>
    </row>
    <row r="256" spans="2:21">
      <c r="B256" s="86" t="s">
        <v>588</v>
      </c>
      <c r="C256" s="110">
        <v>1190008</v>
      </c>
      <c r="D256" s="88" t="s">
        <v>118</v>
      </c>
      <c r="E256" s="88" t="s">
        <v>246</v>
      </c>
      <c r="F256" s="110">
        <v>510488190</v>
      </c>
      <c r="G256" s="88" t="s">
        <v>453</v>
      </c>
      <c r="H256" s="87" t="s">
        <v>454</v>
      </c>
      <c r="I256" s="87" t="s">
        <v>250</v>
      </c>
      <c r="J256" s="97"/>
      <c r="K256" s="90">
        <v>4.0099999999894758</v>
      </c>
      <c r="L256" s="88" t="s">
        <v>131</v>
      </c>
      <c r="M256" s="89">
        <v>5.3399999999999996E-2</v>
      </c>
      <c r="N256" s="89">
        <v>6.6199999999797074E-2</v>
      </c>
      <c r="O256" s="90">
        <v>269400.22971400002</v>
      </c>
      <c r="P256" s="98">
        <v>98.05</v>
      </c>
      <c r="Q256" s="90"/>
      <c r="R256" s="90">
        <v>264.14691307800001</v>
      </c>
      <c r="S256" s="91">
        <v>1.0776009188560001E-3</v>
      </c>
      <c r="T256" s="91">
        <f t="shared" si="7"/>
        <v>2.5026438495546984E-3</v>
      </c>
      <c r="U256" s="91">
        <f>R256/'סכום נכסי הקרן'!$C$42</f>
        <v>1.3410304429949162E-4</v>
      </c>
    </row>
    <row r="257" spans="2:21">
      <c r="B257" s="86" t="s">
        <v>590</v>
      </c>
      <c r="C257" s="110">
        <v>1188572</v>
      </c>
      <c r="D257" s="88" t="s">
        <v>118</v>
      </c>
      <c r="E257" s="88" t="s">
        <v>246</v>
      </c>
      <c r="F257" s="110">
        <v>511996803</v>
      </c>
      <c r="G257" s="88" t="s">
        <v>453</v>
      </c>
      <c r="H257" s="87" t="s">
        <v>468</v>
      </c>
      <c r="I257" s="87" t="s">
        <v>129</v>
      </c>
      <c r="J257" s="97"/>
      <c r="K257" s="90">
        <v>3.5399999999983573</v>
      </c>
      <c r="L257" s="88" t="s">
        <v>131</v>
      </c>
      <c r="M257" s="89">
        <v>4.53E-2</v>
      </c>
      <c r="N257" s="89">
        <v>6.3799999999979679E-2</v>
      </c>
      <c r="O257" s="90">
        <v>754969.18126799981</v>
      </c>
      <c r="P257" s="98">
        <v>95.16</v>
      </c>
      <c r="Q257" s="90"/>
      <c r="R257" s="90">
        <v>718.42869806700003</v>
      </c>
      <c r="S257" s="91">
        <v>1.0785274018114282E-3</v>
      </c>
      <c r="T257" s="91">
        <f t="shared" si="7"/>
        <v>6.8067089696787165E-3</v>
      </c>
      <c r="U257" s="91">
        <f>R257/'סכום נכסי הקרן'!$C$42</f>
        <v>3.6473443660670643E-4</v>
      </c>
    </row>
    <row r="258" spans="2:21">
      <c r="B258" s="86" t="s">
        <v>592</v>
      </c>
      <c r="C258" s="110">
        <v>1150812</v>
      </c>
      <c r="D258" s="88" t="s">
        <v>118</v>
      </c>
      <c r="E258" s="88" t="s">
        <v>246</v>
      </c>
      <c r="F258" s="110">
        <v>512607888</v>
      </c>
      <c r="G258" s="88" t="s">
        <v>479</v>
      </c>
      <c r="H258" s="87" t="s">
        <v>468</v>
      </c>
      <c r="I258" s="87" t="s">
        <v>129</v>
      </c>
      <c r="J258" s="97"/>
      <c r="K258" s="90">
        <v>1.8799999999943229</v>
      </c>
      <c r="L258" s="88" t="s">
        <v>131</v>
      </c>
      <c r="M258" s="89">
        <v>3.7499999999999999E-2</v>
      </c>
      <c r="N258" s="89">
        <v>5.899999999987042E-2</v>
      </c>
      <c r="O258" s="90">
        <v>166842.085605</v>
      </c>
      <c r="P258" s="98">
        <v>97.13</v>
      </c>
      <c r="Q258" s="90"/>
      <c r="R258" s="90">
        <v>162.05371775899999</v>
      </c>
      <c r="S258" s="91">
        <v>3.9502870311481779E-4</v>
      </c>
      <c r="T258" s="91">
        <f t="shared" si="7"/>
        <v>1.5353680848326839E-3</v>
      </c>
      <c r="U258" s="91">
        <f>R258/'סכום נכסי הקרן'!$C$42</f>
        <v>8.2272007794069021E-5</v>
      </c>
    </row>
    <row r="259" spans="2:21">
      <c r="B259" s="86" t="s">
        <v>593</v>
      </c>
      <c r="C259" s="110">
        <v>1161785</v>
      </c>
      <c r="D259" s="88" t="s">
        <v>118</v>
      </c>
      <c r="E259" s="88" t="s">
        <v>246</v>
      </c>
      <c r="F259" s="110">
        <v>512607888</v>
      </c>
      <c r="G259" s="88" t="s">
        <v>479</v>
      </c>
      <c r="H259" s="87" t="s">
        <v>468</v>
      </c>
      <c r="I259" s="87" t="s">
        <v>129</v>
      </c>
      <c r="J259" s="97"/>
      <c r="K259" s="90">
        <v>3.9000000000011674</v>
      </c>
      <c r="L259" s="88" t="s">
        <v>131</v>
      </c>
      <c r="M259" s="89">
        <v>2.6600000000000002E-2</v>
      </c>
      <c r="N259" s="89">
        <v>7.3100000000041146E-2</v>
      </c>
      <c r="O259" s="90">
        <v>817043.39658499998</v>
      </c>
      <c r="P259" s="98">
        <v>83.88</v>
      </c>
      <c r="Q259" s="90"/>
      <c r="R259" s="90">
        <v>685.33597377800004</v>
      </c>
      <c r="S259" s="91">
        <v>9.9276634568278379E-4</v>
      </c>
      <c r="T259" s="91">
        <f t="shared" si="7"/>
        <v>6.4931739677291786E-3</v>
      </c>
      <c r="U259" s="91">
        <f>R259/'סכום נכסי הקרן'!$C$42</f>
        <v>3.4793380464169017E-4</v>
      </c>
    </row>
    <row r="260" spans="2:21">
      <c r="B260" s="86" t="s">
        <v>594</v>
      </c>
      <c r="C260" s="110">
        <v>1169721</v>
      </c>
      <c r="D260" s="88" t="s">
        <v>118</v>
      </c>
      <c r="E260" s="88" t="s">
        <v>246</v>
      </c>
      <c r="F260" s="110">
        <v>512607888</v>
      </c>
      <c r="G260" s="88" t="s">
        <v>479</v>
      </c>
      <c r="H260" s="87" t="s">
        <v>468</v>
      </c>
      <c r="I260" s="87" t="s">
        <v>129</v>
      </c>
      <c r="J260" s="97"/>
      <c r="K260" s="90">
        <v>3.0300000000123606</v>
      </c>
      <c r="L260" s="88" t="s">
        <v>131</v>
      </c>
      <c r="M260" s="89">
        <v>0.04</v>
      </c>
      <c r="N260" s="89">
        <v>1.3700000000046888E-2</v>
      </c>
      <c r="O260" s="90">
        <v>106928.62789099998</v>
      </c>
      <c r="P260" s="98">
        <v>109.7</v>
      </c>
      <c r="Q260" s="90"/>
      <c r="R260" s="90">
        <v>117.30070598500001</v>
      </c>
      <c r="S260" s="91">
        <v>1.3423796785413239E-3</v>
      </c>
      <c r="T260" s="91">
        <f t="shared" si="7"/>
        <v>1.1113583988585105E-3</v>
      </c>
      <c r="U260" s="91">
        <f>R260/'סכום נכסי הקרן'!$C$42</f>
        <v>5.9551639607550781E-5</v>
      </c>
    </row>
    <row r="261" spans="2:21">
      <c r="B261" s="86" t="s">
        <v>595</v>
      </c>
      <c r="C261" s="110">
        <v>1172725</v>
      </c>
      <c r="D261" s="88" t="s">
        <v>118</v>
      </c>
      <c r="E261" s="88" t="s">
        <v>246</v>
      </c>
      <c r="F261" s="110">
        <v>520041005</v>
      </c>
      <c r="G261" s="88" t="s">
        <v>453</v>
      </c>
      <c r="H261" s="87" t="s">
        <v>468</v>
      </c>
      <c r="I261" s="87" t="s">
        <v>129</v>
      </c>
      <c r="J261" s="97"/>
      <c r="K261" s="90">
        <v>3.6200000000090182</v>
      </c>
      <c r="L261" s="88" t="s">
        <v>131</v>
      </c>
      <c r="M261" s="89">
        <v>2.5000000000000001E-2</v>
      </c>
      <c r="N261" s="89">
        <v>6.3700000000206064E-2</v>
      </c>
      <c r="O261" s="90">
        <v>270095.45</v>
      </c>
      <c r="P261" s="98">
        <v>87.86</v>
      </c>
      <c r="Q261" s="90"/>
      <c r="R261" s="90">
        <v>237.305856103</v>
      </c>
      <c r="S261" s="91">
        <v>1.2807062922572628E-3</v>
      </c>
      <c r="T261" s="91">
        <f t="shared" si="7"/>
        <v>2.2483398890378653E-3</v>
      </c>
      <c r="U261" s="91">
        <f>R261/'סכום נכסי הקרן'!$C$42</f>
        <v>1.2047628103120115E-4</v>
      </c>
    </row>
    <row r="262" spans="2:21">
      <c r="B262" s="86" t="s">
        <v>596</v>
      </c>
      <c r="C262" s="110">
        <v>1137314</v>
      </c>
      <c r="D262" s="88" t="s">
        <v>118</v>
      </c>
      <c r="E262" s="88" t="s">
        <v>246</v>
      </c>
      <c r="F262" s="110">
        <v>1888119</v>
      </c>
      <c r="G262" s="88" t="s">
        <v>444</v>
      </c>
      <c r="H262" s="87" t="s">
        <v>597</v>
      </c>
      <c r="I262" s="87" t="s">
        <v>129</v>
      </c>
      <c r="J262" s="97"/>
      <c r="K262" s="90">
        <v>0.50000092606312052</v>
      </c>
      <c r="L262" s="88" t="s">
        <v>131</v>
      </c>
      <c r="M262" s="89">
        <v>4.8499999999999995E-2</v>
      </c>
      <c r="N262" s="89">
        <v>9.0205143600520371E-2</v>
      </c>
      <c r="O262" s="90">
        <v>1.0210000000000002E-2</v>
      </c>
      <c r="P262" s="98">
        <v>98.06</v>
      </c>
      <c r="Q262" s="90"/>
      <c r="R262" s="90">
        <v>9.9930000000000007E-6</v>
      </c>
      <c r="S262" s="91">
        <v>4.6416416685546171E-11</v>
      </c>
      <c r="T262" s="91">
        <f t="shared" si="7"/>
        <v>9.4678070234404788E-11</v>
      </c>
      <c r="U262" s="91">
        <f>R262/'סכום נכסי הקרן'!$C$42</f>
        <v>5.0732817812226481E-12</v>
      </c>
    </row>
    <row r="263" spans="2:21">
      <c r="B263" s="86" t="s">
        <v>598</v>
      </c>
      <c r="C263" s="110">
        <v>1140136</v>
      </c>
      <c r="D263" s="88" t="s">
        <v>118</v>
      </c>
      <c r="E263" s="88" t="s">
        <v>246</v>
      </c>
      <c r="F263" s="110">
        <v>1841580</v>
      </c>
      <c r="G263" s="88" t="s">
        <v>444</v>
      </c>
      <c r="H263" s="87" t="s">
        <v>483</v>
      </c>
      <c r="I263" s="87"/>
      <c r="J263" s="97"/>
      <c r="K263" s="90">
        <v>0.89000000000494484</v>
      </c>
      <c r="L263" s="88" t="s">
        <v>131</v>
      </c>
      <c r="M263" s="89">
        <v>4.9500000000000002E-2</v>
      </c>
      <c r="N263" s="89">
        <v>0.79810000000343695</v>
      </c>
      <c r="O263" s="90">
        <v>257323.78542500001</v>
      </c>
      <c r="P263" s="98">
        <v>62.1</v>
      </c>
      <c r="Q263" s="90"/>
      <c r="R263" s="90">
        <v>159.76268868900002</v>
      </c>
      <c r="S263" s="91">
        <v>4.4416185972350332E-4</v>
      </c>
      <c r="T263" s="91">
        <f t="shared" si="7"/>
        <v>1.5136618693620024E-3</v>
      </c>
      <c r="U263" s="91">
        <f>R263/'סכום נכסי הקרן'!$C$42</f>
        <v>8.1108890007510192E-5</v>
      </c>
    </row>
    <row r="264" spans="2:21">
      <c r="B264" s="86" t="s">
        <v>599</v>
      </c>
      <c r="C264" s="110">
        <v>1143304</v>
      </c>
      <c r="D264" s="88" t="s">
        <v>118</v>
      </c>
      <c r="E264" s="88" t="s">
        <v>246</v>
      </c>
      <c r="F264" s="110">
        <v>1841580</v>
      </c>
      <c r="G264" s="88" t="s">
        <v>444</v>
      </c>
      <c r="H264" s="87" t="s">
        <v>483</v>
      </c>
      <c r="I264" s="87"/>
      <c r="J264" s="97"/>
      <c r="K264" s="90">
        <v>6.1800000043510703</v>
      </c>
      <c r="L264" s="88" t="s">
        <v>131</v>
      </c>
      <c r="M264" s="89">
        <v>0.04</v>
      </c>
      <c r="N264" s="89">
        <v>9.9900000049856015</v>
      </c>
      <c r="O264" s="90">
        <v>44127.063462000006</v>
      </c>
      <c r="P264" s="98">
        <v>1</v>
      </c>
      <c r="Q264" s="90"/>
      <c r="R264" s="90">
        <v>0.44127065600000004</v>
      </c>
      <c r="S264" s="91">
        <v>5.379781193286348E-4</v>
      </c>
      <c r="T264" s="91">
        <f t="shared" si="7"/>
        <v>4.1807919704943337E-6</v>
      </c>
      <c r="U264" s="91">
        <f>R264/'סכום נכסי הקרן'!$C$42</f>
        <v>2.2402585606654323E-7</v>
      </c>
    </row>
    <row r="265" spans="2:21">
      <c r="B265" s="86" t="s">
        <v>600</v>
      </c>
      <c r="C265" s="110">
        <v>1159375</v>
      </c>
      <c r="D265" s="88" t="s">
        <v>118</v>
      </c>
      <c r="E265" s="88" t="s">
        <v>246</v>
      </c>
      <c r="F265" s="110">
        <v>520039868</v>
      </c>
      <c r="G265" s="88" t="s">
        <v>495</v>
      </c>
      <c r="H265" s="87" t="s">
        <v>483</v>
      </c>
      <c r="I265" s="87"/>
      <c r="J265" s="97"/>
      <c r="K265" s="90">
        <v>1.3899999999813282</v>
      </c>
      <c r="L265" s="88" t="s">
        <v>131</v>
      </c>
      <c r="M265" s="89">
        <v>3.5499999999999997E-2</v>
      </c>
      <c r="N265" s="89">
        <v>7.1699999999439865E-2</v>
      </c>
      <c r="O265" s="90">
        <v>61245.428941999999</v>
      </c>
      <c r="P265" s="98">
        <v>96.19</v>
      </c>
      <c r="Q265" s="90"/>
      <c r="R265" s="90">
        <v>58.911978789999992</v>
      </c>
      <c r="S265" s="91">
        <v>1.7107518356550085E-4</v>
      </c>
      <c r="T265" s="91">
        <f t="shared" si="7"/>
        <v>5.5815795712272427E-4</v>
      </c>
      <c r="U265" s="91">
        <f>R265/'סכום נכסי הקרן'!$C$42</f>
        <v>2.9908642919151608E-5</v>
      </c>
    </row>
    <row r="266" spans="2:21">
      <c r="B266" s="86" t="s">
        <v>602</v>
      </c>
      <c r="C266" s="110">
        <v>1193275</v>
      </c>
      <c r="D266" s="88" t="s">
        <v>118</v>
      </c>
      <c r="E266" s="88" t="s">
        <v>246</v>
      </c>
      <c r="F266" s="110">
        <v>520039868</v>
      </c>
      <c r="G266" s="88" t="s">
        <v>495</v>
      </c>
      <c r="H266" s="87" t="s">
        <v>483</v>
      </c>
      <c r="I266" s="87"/>
      <c r="J266" s="97"/>
      <c r="K266" s="90">
        <v>4.0000000000041851</v>
      </c>
      <c r="L266" s="88" t="s">
        <v>131</v>
      </c>
      <c r="M266" s="89">
        <v>6.0499999999999998E-2</v>
      </c>
      <c r="N266" s="89">
        <v>6.8800000000058578E-2</v>
      </c>
      <c r="O266" s="90">
        <v>246202.80649299998</v>
      </c>
      <c r="P266" s="98">
        <v>97.06</v>
      </c>
      <c r="Q266" s="90"/>
      <c r="R266" s="90">
        <v>238.96443307000001</v>
      </c>
      <c r="S266" s="91">
        <v>1.1191036658772726E-3</v>
      </c>
      <c r="T266" s="91">
        <f t="shared" si="7"/>
        <v>2.2640539755555068E-3</v>
      </c>
      <c r="U266" s="91">
        <f>R266/'סכום נכסי הקרן'!$C$42</f>
        <v>1.2131831328472229E-4</v>
      </c>
    </row>
    <row r="267" spans="2:21">
      <c r="B267" s="86" t="s">
        <v>603</v>
      </c>
      <c r="C267" s="110">
        <v>7200116</v>
      </c>
      <c r="D267" s="88" t="s">
        <v>118</v>
      </c>
      <c r="E267" s="88" t="s">
        <v>246</v>
      </c>
      <c r="F267" s="110">
        <v>520041146</v>
      </c>
      <c r="G267" s="88" t="s">
        <v>495</v>
      </c>
      <c r="H267" s="87" t="s">
        <v>483</v>
      </c>
      <c r="I267" s="87"/>
      <c r="J267" s="97"/>
      <c r="K267" s="90">
        <v>1.710000000008054</v>
      </c>
      <c r="L267" s="88" t="s">
        <v>131</v>
      </c>
      <c r="M267" s="89">
        <v>4.2500000000000003E-2</v>
      </c>
      <c r="N267" s="89">
        <v>5.8500000000134229E-2</v>
      </c>
      <c r="O267" s="90">
        <v>22849.259436</v>
      </c>
      <c r="P267" s="98">
        <v>97.81</v>
      </c>
      <c r="Q267" s="90"/>
      <c r="R267" s="90">
        <v>22.348860942000002</v>
      </c>
      <c r="S267" s="91">
        <v>2.4708580087591243E-4</v>
      </c>
      <c r="T267" s="91">
        <f t="shared" ref="T267:T285" si="8">IFERROR(R267/$R$11,0)</f>
        <v>2.1174292263840909E-4</v>
      </c>
      <c r="U267" s="91">
        <f>R267/'סכום נכסי הקרן'!$C$42</f>
        <v>1.1346149209259185E-5</v>
      </c>
    </row>
    <row r="268" spans="2:21">
      <c r="B268" s="86" t="s">
        <v>604</v>
      </c>
      <c r="C268" s="110">
        <v>1183581</v>
      </c>
      <c r="D268" s="88" t="s">
        <v>118</v>
      </c>
      <c r="E268" s="88" t="s">
        <v>246</v>
      </c>
      <c r="F268" s="110">
        <v>516117181</v>
      </c>
      <c r="G268" s="88" t="s">
        <v>271</v>
      </c>
      <c r="H268" s="87" t="s">
        <v>483</v>
      </c>
      <c r="I268" s="87"/>
      <c r="J268" s="97"/>
      <c r="K268" s="90">
        <v>2.7199999999829085</v>
      </c>
      <c r="L268" s="88" t="s">
        <v>131</v>
      </c>
      <c r="M268" s="89">
        <v>0.01</v>
      </c>
      <c r="N268" s="89">
        <v>6.6399999999780246E-2</v>
      </c>
      <c r="O268" s="90">
        <v>75756.371815999999</v>
      </c>
      <c r="P268" s="98">
        <v>86.5</v>
      </c>
      <c r="Q268" s="90"/>
      <c r="R268" s="90">
        <v>65.529261621000003</v>
      </c>
      <c r="S268" s="91">
        <v>4.2086873231111108E-4</v>
      </c>
      <c r="T268" s="91">
        <f t="shared" si="8"/>
        <v>6.2085300051653396E-4</v>
      </c>
      <c r="U268" s="91">
        <f>R268/'סכום נכסי הקרן'!$C$42</f>
        <v>3.3268128601900505E-5</v>
      </c>
    </row>
    <row r="269" spans="2:21">
      <c r="B269" s="92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90"/>
      <c r="P269" s="98"/>
      <c r="Q269" s="87"/>
      <c r="R269" s="87"/>
      <c r="S269" s="87"/>
      <c r="T269" s="91"/>
      <c r="U269" s="87"/>
    </row>
    <row r="270" spans="2:21">
      <c r="B270" s="85" t="s">
        <v>46</v>
      </c>
      <c r="C270" s="80"/>
      <c r="D270" s="81"/>
      <c r="E270" s="81"/>
      <c r="F270" s="80"/>
      <c r="G270" s="81"/>
      <c r="H270" s="80"/>
      <c r="I270" s="80"/>
      <c r="J270" s="99"/>
      <c r="K270" s="83">
        <v>3.8177422427741061</v>
      </c>
      <c r="L270" s="81"/>
      <c r="M270" s="82"/>
      <c r="N270" s="82">
        <v>8.0099714586279888E-2</v>
      </c>
      <c r="O270" s="83"/>
      <c r="P270" s="100"/>
      <c r="Q270" s="83"/>
      <c r="R270" s="83">
        <v>1842.4024916909998</v>
      </c>
      <c r="S270" s="84"/>
      <c r="T270" s="84">
        <f t="shared" si="8"/>
        <v>1.74557302620197E-2</v>
      </c>
      <c r="U270" s="84">
        <f>R270/'סכום נכסי הקרן'!$C$42</f>
        <v>9.3535744969230059E-4</v>
      </c>
    </row>
    <row r="271" spans="2:21">
      <c r="B271" s="86" t="s">
        <v>606</v>
      </c>
      <c r="C271" s="110">
        <v>1178250</v>
      </c>
      <c r="D271" s="88" t="s">
        <v>118</v>
      </c>
      <c r="E271" s="88" t="s">
        <v>246</v>
      </c>
      <c r="F271" s="110">
        <v>520043027</v>
      </c>
      <c r="G271" s="88" t="s">
        <v>506</v>
      </c>
      <c r="H271" s="87" t="s">
        <v>305</v>
      </c>
      <c r="I271" s="87" t="s">
        <v>250</v>
      </c>
      <c r="J271" s="97"/>
      <c r="K271" s="90">
        <v>2.9500000000060691</v>
      </c>
      <c r="L271" s="88" t="s">
        <v>131</v>
      </c>
      <c r="M271" s="89">
        <v>2.12E-2</v>
      </c>
      <c r="N271" s="89">
        <v>6.1200000000079122E-2</v>
      </c>
      <c r="O271" s="90">
        <v>226060.303262</v>
      </c>
      <c r="P271" s="98">
        <v>98.4</v>
      </c>
      <c r="Q271" s="90"/>
      <c r="R271" s="90">
        <v>222.443327227</v>
      </c>
      <c r="S271" s="91">
        <v>1.2917731614971429E-3</v>
      </c>
      <c r="T271" s="91">
        <f t="shared" si="8"/>
        <v>2.1075257638719694E-3</v>
      </c>
      <c r="U271" s="91">
        <f>R271/'סכום נכסי הקרן'!$C$42</f>
        <v>1.1293081951118651E-4</v>
      </c>
    </row>
    <row r="272" spans="2:21">
      <c r="B272" s="86" t="s">
        <v>608</v>
      </c>
      <c r="C272" s="110">
        <v>1178268</v>
      </c>
      <c r="D272" s="88" t="s">
        <v>118</v>
      </c>
      <c r="E272" s="88" t="s">
        <v>246</v>
      </c>
      <c r="F272" s="110">
        <v>520043027</v>
      </c>
      <c r="G272" s="88" t="s">
        <v>506</v>
      </c>
      <c r="H272" s="87" t="s">
        <v>305</v>
      </c>
      <c r="I272" s="87" t="s">
        <v>250</v>
      </c>
      <c r="J272" s="97"/>
      <c r="K272" s="90">
        <v>5.1400000000299579</v>
      </c>
      <c r="L272" s="88" t="s">
        <v>131</v>
      </c>
      <c r="M272" s="89">
        <v>2.6699999999999998E-2</v>
      </c>
      <c r="N272" s="89">
        <v>6.3500000000374493E-2</v>
      </c>
      <c r="O272" s="90">
        <v>43726.326083000007</v>
      </c>
      <c r="P272" s="98">
        <v>91.66</v>
      </c>
      <c r="Q272" s="90"/>
      <c r="R272" s="90">
        <v>40.054762570000001</v>
      </c>
      <c r="S272" s="91">
        <v>2.3544220376373038E-4</v>
      </c>
      <c r="T272" s="91">
        <f t="shared" si="8"/>
        <v>3.7949640986939537E-4</v>
      </c>
      <c r="U272" s="91">
        <f>R272/'סכום נכסי הקרן'!$C$42</f>
        <v>2.0335144320782532E-5</v>
      </c>
    </row>
    <row r="273" spans="2:21">
      <c r="B273" s="86" t="s">
        <v>609</v>
      </c>
      <c r="C273" s="110">
        <v>2320174</v>
      </c>
      <c r="D273" s="88" t="s">
        <v>118</v>
      </c>
      <c r="E273" s="88" t="s">
        <v>246</v>
      </c>
      <c r="F273" s="110">
        <v>550010003</v>
      </c>
      <c r="G273" s="88" t="s">
        <v>125</v>
      </c>
      <c r="H273" s="87" t="s">
        <v>305</v>
      </c>
      <c r="I273" s="87" t="s">
        <v>250</v>
      </c>
      <c r="J273" s="97"/>
      <c r="K273" s="90"/>
      <c r="L273" s="88" t="s">
        <v>131</v>
      </c>
      <c r="M273" s="89">
        <v>3.49E-2</v>
      </c>
      <c r="N273" s="89">
        <v>7.1301299938746329E-2</v>
      </c>
      <c r="O273" s="90">
        <v>1.5125E-2</v>
      </c>
      <c r="P273" s="98">
        <v>97.15</v>
      </c>
      <c r="Q273" s="90"/>
      <c r="R273" s="90">
        <v>1.4693000000000001E-5</v>
      </c>
      <c r="S273" s="91">
        <v>1.5012581183237494E-11</v>
      </c>
      <c r="T273" s="91">
        <f t="shared" si="8"/>
        <v>1.3920793414931547E-10</v>
      </c>
      <c r="U273" s="91">
        <f>R273/'סכום נכסי הקרן'!$C$42</f>
        <v>7.4593944972985464E-12</v>
      </c>
    </row>
    <row r="274" spans="2:21">
      <c r="B274" s="86" t="s">
        <v>610</v>
      </c>
      <c r="C274" s="110">
        <v>2320224</v>
      </c>
      <c r="D274" s="88" t="s">
        <v>118</v>
      </c>
      <c r="E274" s="88" t="s">
        <v>246</v>
      </c>
      <c r="F274" s="110">
        <v>550010003</v>
      </c>
      <c r="G274" s="88" t="s">
        <v>125</v>
      </c>
      <c r="H274" s="87" t="s">
        <v>305</v>
      </c>
      <c r="I274" s="87" t="s">
        <v>250</v>
      </c>
      <c r="J274" s="97"/>
      <c r="K274" s="90"/>
      <c r="L274" s="88" t="s">
        <v>131</v>
      </c>
      <c r="M274" s="89">
        <v>3.7699999999999997E-2</v>
      </c>
      <c r="N274" s="89">
        <v>6.4200991735537186E-2</v>
      </c>
      <c r="O274" s="90">
        <v>1.5556999999999998E-2</v>
      </c>
      <c r="P274" s="98">
        <v>97.32</v>
      </c>
      <c r="Q274" s="90"/>
      <c r="R274" s="90">
        <v>1.5125E-5</v>
      </c>
      <c r="S274" s="91">
        <v>1.2816005103664897E-10</v>
      </c>
      <c r="T274" s="91">
        <f t="shared" si="8"/>
        <v>1.4330089185383492E-10</v>
      </c>
      <c r="U274" s="91">
        <f>R274/'סכום נכסי הקרן'!$C$42</f>
        <v>7.6787137937548836E-12</v>
      </c>
    </row>
    <row r="275" spans="2:21">
      <c r="B275" s="86" t="s">
        <v>611</v>
      </c>
      <c r="C275" s="110">
        <v>2590396</v>
      </c>
      <c r="D275" s="88" t="s">
        <v>118</v>
      </c>
      <c r="E275" s="88" t="s">
        <v>246</v>
      </c>
      <c r="F275" s="110">
        <v>520036658</v>
      </c>
      <c r="G275" s="88" t="s">
        <v>281</v>
      </c>
      <c r="H275" s="87" t="s">
        <v>412</v>
      </c>
      <c r="I275" s="87" t="s">
        <v>250</v>
      </c>
      <c r="J275" s="97"/>
      <c r="K275" s="90"/>
      <c r="L275" s="88" t="s">
        <v>131</v>
      </c>
      <c r="M275" s="89">
        <v>6.7000000000000004E-2</v>
      </c>
      <c r="N275" s="89">
        <v>7.2597328244274811E-2</v>
      </c>
      <c r="O275" s="90">
        <v>5.5640000000000004E-3</v>
      </c>
      <c r="P275" s="98">
        <v>94.27</v>
      </c>
      <c r="Q275" s="90"/>
      <c r="R275" s="90">
        <v>5.2399999999999998E-6</v>
      </c>
      <c r="S275" s="91">
        <v>1.3200350791493177E-11</v>
      </c>
      <c r="T275" s="91">
        <f t="shared" si="8"/>
        <v>4.9646061045559995E-11</v>
      </c>
      <c r="U275" s="91">
        <f>R275/'סכום נכסי הקרן'!$C$42</f>
        <v>2.6602618366463198E-12</v>
      </c>
    </row>
    <row r="276" spans="2:21">
      <c r="B276" s="86" t="s">
        <v>612</v>
      </c>
      <c r="C276" s="110">
        <v>2590461</v>
      </c>
      <c r="D276" s="88" t="s">
        <v>118</v>
      </c>
      <c r="E276" s="88" t="s">
        <v>246</v>
      </c>
      <c r="F276" s="110">
        <v>520036658</v>
      </c>
      <c r="G276" s="88" t="s">
        <v>281</v>
      </c>
      <c r="H276" s="87" t="s">
        <v>412</v>
      </c>
      <c r="I276" s="87" t="s">
        <v>250</v>
      </c>
      <c r="J276" s="97"/>
      <c r="K276" s="90"/>
      <c r="L276" s="88" t="s">
        <v>131</v>
      </c>
      <c r="M276" s="89">
        <v>4.7E-2</v>
      </c>
      <c r="N276" s="89">
        <v>7.6129032258064513E-2</v>
      </c>
      <c r="O276" s="90">
        <v>1.7819999999999999E-3</v>
      </c>
      <c r="P276" s="98">
        <v>94.32</v>
      </c>
      <c r="Q276" s="90"/>
      <c r="R276" s="90">
        <v>1.6740000000000002E-6</v>
      </c>
      <c r="S276" s="91">
        <v>3.4876381624335182E-12</v>
      </c>
      <c r="T276" s="91">
        <f t="shared" si="8"/>
        <v>1.5860211105012873E-11</v>
      </c>
      <c r="U276" s="91">
        <f>R276/'סכום נכסי הקרן'!$C$42</f>
        <v>8.4986227376830916E-13</v>
      </c>
    </row>
    <row r="277" spans="2:21">
      <c r="B277" s="86" t="s">
        <v>613</v>
      </c>
      <c r="C277" s="110">
        <v>1141332</v>
      </c>
      <c r="D277" s="88" t="s">
        <v>118</v>
      </c>
      <c r="E277" s="88" t="s">
        <v>246</v>
      </c>
      <c r="F277" s="110">
        <v>515334662</v>
      </c>
      <c r="G277" s="88" t="s">
        <v>125</v>
      </c>
      <c r="H277" s="87" t="s">
        <v>420</v>
      </c>
      <c r="I277" s="87" t="s">
        <v>129</v>
      </c>
      <c r="J277" s="97"/>
      <c r="K277" s="90">
        <v>3.7899999999972591</v>
      </c>
      <c r="L277" s="88" t="s">
        <v>131</v>
      </c>
      <c r="M277" s="89">
        <v>4.6900000000000004E-2</v>
      </c>
      <c r="N277" s="89">
        <v>8.4199999999892222E-2</v>
      </c>
      <c r="O277" s="90">
        <v>479490.32024000003</v>
      </c>
      <c r="P277" s="98">
        <v>89.8</v>
      </c>
      <c r="Q277" s="90"/>
      <c r="R277" s="90">
        <v>430.58623294200004</v>
      </c>
      <c r="S277" s="91">
        <v>3.1502877718187221E-4</v>
      </c>
      <c r="T277" s="91">
        <f t="shared" si="8"/>
        <v>4.0795630545832542E-3</v>
      </c>
      <c r="U277" s="91">
        <f>R277/'סכום נכסי הקרן'!$C$42</f>
        <v>2.1860155016811166E-4</v>
      </c>
    </row>
    <row r="278" spans="2:21">
      <c r="B278" s="86" t="s">
        <v>615</v>
      </c>
      <c r="C278" s="110">
        <v>1143593</v>
      </c>
      <c r="D278" s="88" t="s">
        <v>118</v>
      </c>
      <c r="E278" s="88" t="s">
        <v>246</v>
      </c>
      <c r="F278" s="110">
        <v>515334662</v>
      </c>
      <c r="G278" s="88" t="s">
        <v>125</v>
      </c>
      <c r="H278" s="87" t="s">
        <v>420</v>
      </c>
      <c r="I278" s="87" t="s">
        <v>129</v>
      </c>
      <c r="J278" s="97"/>
      <c r="K278" s="90">
        <v>3.9499999999991298</v>
      </c>
      <c r="L278" s="88" t="s">
        <v>131</v>
      </c>
      <c r="M278" s="89">
        <v>4.6900000000000004E-2</v>
      </c>
      <c r="N278" s="89">
        <v>8.2799999999977378E-2</v>
      </c>
      <c r="O278" s="90">
        <v>1257184.571434</v>
      </c>
      <c r="P278" s="98">
        <v>91.42</v>
      </c>
      <c r="Q278" s="90"/>
      <c r="R278" s="90">
        <v>1149.3181322200001</v>
      </c>
      <c r="S278" s="91">
        <v>9.7968156674038947E-4</v>
      </c>
      <c r="T278" s="91">
        <f t="shared" si="8"/>
        <v>1.0889144685679985E-2</v>
      </c>
      <c r="U278" s="91">
        <f>R278/'סכום נכסי הקרן'!$C$42</f>
        <v>5.8348991704398759E-4</v>
      </c>
    </row>
    <row r="279" spans="2:21">
      <c r="B279" s="92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90"/>
      <c r="P279" s="98"/>
      <c r="Q279" s="87"/>
      <c r="R279" s="87"/>
      <c r="S279" s="87"/>
      <c r="T279" s="91"/>
      <c r="U279" s="87"/>
    </row>
    <row r="280" spans="2:21">
      <c r="B280" s="79" t="s">
        <v>194</v>
      </c>
      <c r="C280" s="80"/>
      <c r="D280" s="81"/>
      <c r="E280" s="81"/>
      <c r="F280" s="80"/>
      <c r="G280" s="81"/>
      <c r="H280" s="80"/>
      <c r="I280" s="80"/>
      <c r="J280" s="99"/>
      <c r="K280" s="83">
        <v>3.5798578254638662</v>
      </c>
      <c r="L280" s="81"/>
      <c r="M280" s="82"/>
      <c r="N280" s="82">
        <v>-4.6955124774160292E-2</v>
      </c>
      <c r="O280" s="83"/>
      <c r="P280" s="100"/>
      <c r="Q280" s="83"/>
      <c r="R280" s="83">
        <v>584.75242093999998</v>
      </c>
      <c r="S280" s="84"/>
      <c r="T280" s="84">
        <f t="shared" si="8"/>
        <v>5.5402012188027162E-3</v>
      </c>
      <c r="U280" s="84">
        <f>R280/'סכום נכסי הקרן'!$C$42</f>
        <v>2.9686918880023403E-4</v>
      </c>
    </row>
    <row r="281" spans="2:21">
      <c r="B281" s="85" t="s">
        <v>63</v>
      </c>
      <c r="C281" s="80"/>
      <c r="D281" s="81"/>
      <c r="E281" s="81"/>
      <c r="F281" s="80"/>
      <c r="G281" s="81"/>
      <c r="H281" s="80"/>
      <c r="I281" s="80"/>
      <c r="J281" s="99"/>
      <c r="K281" s="83">
        <v>3.0299999999908449</v>
      </c>
      <c r="L281" s="81"/>
      <c r="M281" s="82"/>
      <c r="N281" s="82">
        <v>-9.4399999999770209E-2</v>
      </c>
      <c r="O281" s="83"/>
      <c r="P281" s="100"/>
      <c r="Q281" s="83"/>
      <c r="R281" s="83">
        <v>278.532711785</v>
      </c>
      <c r="S281" s="84"/>
      <c r="T281" s="84">
        <f t="shared" si="8"/>
        <v>2.6389412237525721E-3</v>
      </c>
      <c r="U281" s="84">
        <f>R281/'סכום נכסי הקרן'!$C$42</f>
        <v>1.4140647775176416E-4</v>
      </c>
    </row>
    <row r="282" spans="2:21">
      <c r="B282" s="86" t="s">
        <v>616</v>
      </c>
      <c r="C282" s="87" t="s">
        <v>617</v>
      </c>
      <c r="D282" s="88" t="s">
        <v>26</v>
      </c>
      <c r="E282" s="88" t="s">
        <v>618</v>
      </c>
      <c r="F282" s="110">
        <v>513865329</v>
      </c>
      <c r="G282" s="88" t="s">
        <v>620</v>
      </c>
      <c r="H282" s="87" t="s">
        <v>483</v>
      </c>
      <c r="I282" s="87"/>
      <c r="J282" s="97"/>
      <c r="K282" s="90">
        <v>3.0299999999908449</v>
      </c>
      <c r="L282" s="88" t="s">
        <v>130</v>
      </c>
      <c r="M282" s="89">
        <v>0</v>
      </c>
      <c r="N282" s="89">
        <v>-9.4399999999770209E-2</v>
      </c>
      <c r="O282" s="90">
        <v>59440.504499999995</v>
      </c>
      <c r="P282" s="98">
        <v>129.624</v>
      </c>
      <c r="Q282" s="90"/>
      <c r="R282" s="90">
        <v>278.532711785</v>
      </c>
      <c r="S282" s="91">
        <v>9.3977082213438732E-5</v>
      </c>
      <c r="T282" s="91">
        <f t="shared" si="8"/>
        <v>2.6389412237525721E-3</v>
      </c>
      <c r="U282" s="91">
        <f>R282/'סכום נכסי הקרן'!$C$42</f>
        <v>1.4140647775176416E-4</v>
      </c>
    </row>
    <row r="283" spans="2:21">
      <c r="B283" s="92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90"/>
      <c r="P283" s="98"/>
      <c r="Q283" s="87"/>
      <c r="R283" s="87"/>
      <c r="S283" s="87"/>
      <c r="T283" s="91"/>
      <c r="U283" s="87"/>
    </row>
    <row r="284" spans="2:21">
      <c r="B284" s="85" t="s">
        <v>62</v>
      </c>
      <c r="C284" s="80"/>
      <c r="D284" s="81"/>
      <c r="E284" s="81"/>
      <c r="F284" s="80"/>
      <c r="G284" s="81"/>
      <c r="H284" s="80"/>
      <c r="I284" s="80"/>
      <c r="J284" s="99"/>
      <c r="K284" s="83">
        <v>4.0800000000084902</v>
      </c>
      <c r="L284" s="81"/>
      <c r="M284" s="82"/>
      <c r="N284" s="82">
        <v>-3.8000000000032656E-3</v>
      </c>
      <c r="O284" s="83"/>
      <c r="P284" s="100"/>
      <c r="Q284" s="83"/>
      <c r="R284" s="83">
        <v>306.21970915499998</v>
      </c>
      <c r="S284" s="84"/>
      <c r="T284" s="84">
        <f t="shared" si="8"/>
        <v>2.9012599950501445E-3</v>
      </c>
      <c r="U284" s="84">
        <f>R284/'סכום נכסי הקרן'!$C$42</f>
        <v>1.5546271104846987E-4</v>
      </c>
    </row>
    <row r="285" spans="2:21">
      <c r="B285" s="86" t="s">
        <v>621</v>
      </c>
      <c r="C285" s="87" t="s">
        <v>622</v>
      </c>
      <c r="D285" s="88" t="s">
        <v>26</v>
      </c>
      <c r="E285" s="88" t="s">
        <v>618</v>
      </c>
      <c r="F285" s="110">
        <v>880326081</v>
      </c>
      <c r="G285" s="88" t="s">
        <v>495</v>
      </c>
      <c r="H285" s="87" t="s">
        <v>483</v>
      </c>
      <c r="I285" s="87"/>
      <c r="J285" s="97"/>
      <c r="K285" s="90">
        <v>4.0800000000084902</v>
      </c>
      <c r="L285" s="88" t="s">
        <v>130</v>
      </c>
      <c r="M285" s="89">
        <v>2.5000000000000001E-2</v>
      </c>
      <c r="N285" s="89">
        <v>-3.8000000000032656E-3</v>
      </c>
      <c r="O285" s="90">
        <v>75443.717250000002</v>
      </c>
      <c r="P285" s="98">
        <v>112.27983</v>
      </c>
      <c r="Q285" s="90"/>
      <c r="R285" s="90">
        <v>306.21970915499998</v>
      </c>
      <c r="S285" s="91">
        <v>1.7494195304347827E-4</v>
      </c>
      <c r="T285" s="91">
        <f t="shared" si="8"/>
        <v>2.9012599950501445E-3</v>
      </c>
      <c r="U285" s="91">
        <f>R285/'סכום נכסי הקרן'!$C$42</f>
        <v>1.5546271104846987E-4</v>
      </c>
    </row>
    <row r="286" spans="2:21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</row>
    <row r="287" spans="2:21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</row>
    <row r="288" spans="2:21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</row>
    <row r="289" spans="2:21">
      <c r="B289" s="95" t="s">
        <v>217</v>
      </c>
      <c r="C289" s="103"/>
      <c r="D289" s="103"/>
      <c r="E289" s="103"/>
      <c r="F289" s="103"/>
      <c r="G289" s="103"/>
      <c r="H289" s="103"/>
      <c r="I289" s="103"/>
      <c r="J289" s="103"/>
      <c r="K289" s="103"/>
      <c r="L289" s="94"/>
      <c r="M289" s="94"/>
      <c r="N289" s="94"/>
      <c r="O289" s="94"/>
      <c r="P289" s="94"/>
      <c r="Q289" s="94"/>
      <c r="R289" s="94"/>
      <c r="S289" s="94"/>
      <c r="T289" s="94"/>
      <c r="U289" s="94"/>
    </row>
    <row r="290" spans="2:21">
      <c r="B290" s="95" t="s">
        <v>110</v>
      </c>
      <c r="C290" s="103"/>
      <c r="D290" s="103"/>
      <c r="E290" s="103"/>
      <c r="F290" s="103"/>
      <c r="G290" s="103"/>
      <c r="H290" s="103"/>
      <c r="I290" s="103"/>
      <c r="J290" s="103"/>
      <c r="K290" s="103"/>
      <c r="L290" s="94"/>
      <c r="M290" s="94"/>
      <c r="N290" s="94"/>
      <c r="O290" s="94"/>
      <c r="P290" s="94"/>
      <c r="Q290" s="94"/>
      <c r="R290" s="94"/>
      <c r="S290" s="94"/>
      <c r="T290" s="94"/>
      <c r="U290" s="94"/>
    </row>
    <row r="291" spans="2:21">
      <c r="B291" s="95" t="s">
        <v>200</v>
      </c>
      <c r="C291" s="103"/>
      <c r="D291" s="103"/>
      <c r="E291" s="103"/>
      <c r="F291" s="103"/>
      <c r="G291" s="103"/>
      <c r="H291" s="103"/>
      <c r="I291" s="103"/>
      <c r="J291" s="103"/>
      <c r="K291" s="103"/>
      <c r="L291" s="94"/>
      <c r="M291" s="94"/>
      <c r="N291" s="94"/>
      <c r="O291" s="94"/>
      <c r="P291" s="94"/>
      <c r="Q291" s="94"/>
      <c r="R291" s="94"/>
      <c r="S291" s="94"/>
      <c r="T291" s="94"/>
      <c r="U291" s="94"/>
    </row>
    <row r="292" spans="2:21">
      <c r="B292" s="95" t="s">
        <v>208</v>
      </c>
      <c r="C292" s="103"/>
      <c r="D292" s="103"/>
      <c r="E292" s="103"/>
      <c r="F292" s="103"/>
      <c r="G292" s="103"/>
      <c r="H292" s="103"/>
      <c r="I292" s="103"/>
      <c r="J292" s="103"/>
      <c r="K292" s="103"/>
      <c r="L292" s="94"/>
      <c r="M292" s="94"/>
      <c r="N292" s="94"/>
      <c r="O292" s="94"/>
      <c r="P292" s="94"/>
      <c r="Q292" s="94"/>
      <c r="R292" s="94"/>
      <c r="S292" s="94"/>
      <c r="T292" s="94"/>
      <c r="U292" s="94"/>
    </row>
    <row r="293" spans="2:21">
      <c r="B293" s="154" t="s">
        <v>213</v>
      </c>
      <c r="C293" s="154"/>
      <c r="D293" s="154"/>
      <c r="E293" s="154"/>
      <c r="F293" s="154"/>
      <c r="G293" s="154"/>
      <c r="H293" s="154"/>
      <c r="I293" s="154"/>
      <c r="J293" s="154"/>
      <c r="K293" s="154"/>
      <c r="L293" s="94"/>
      <c r="M293" s="94"/>
      <c r="N293" s="94"/>
      <c r="O293" s="94"/>
      <c r="P293" s="94"/>
      <c r="Q293" s="94"/>
      <c r="R293" s="94"/>
      <c r="S293" s="94"/>
      <c r="T293" s="94"/>
      <c r="U293" s="94"/>
    </row>
    <row r="294" spans="2:21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</row>
    <row r="295" spans="2:21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</row>
    <row r="296" spans="2:21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</row>
    <row r="297" spans="2:21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</row>
    <row r="298" spans="2:21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</row>
    <row r="299" spans="2:21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</row>
    <row r="300" spans="2:21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</row>
    <row r="301" spans="2:21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</row>
    <row r="302" spans="2:21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</row>
    <row r="303" spans="2:21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</row>
    <row r="304" spans="2:21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</row>
    <row r="305" spans="2:21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</row>
    <row r="306" spans="2:21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</row>
    <row r="307" spans="2:21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</row>
    <row r="308" spans="2:21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</row>
    <row r="309" spans="2:21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</row>
    <row r="310" spans="2:21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</row>
    <row r="311" spans="2:21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</row>
    <row r="312" spans="2:21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</row>
    <row r="313" spans="2:21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</row>
    <row r="314" spans="2:21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</row>
    <row r="315" spans="2:21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</row>
    <row r="316" spans="2:21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</row>
    <row r="317" spans="2:21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</row>
    <row r="318" spans="2:21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</row>
    <row r="319" spans="2:21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</row>
    <row r="320" spans="2:21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</row>
    <row r="321" spans="2:21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</row>
    <row r="322" spans="2:21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</row>
    <row r="323" spans="2:21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</row>
    <row r="324" spans="2:21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</row>
    <row r="325" spans="2:21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</row>
    <row r="326" spans="2:21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</row>
    <row r="327" spans="2:21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</row>
    <row r="328" spans="2:21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</row>
    <row r="329" spans="2:21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</row>
    <row r="330" spans="2:21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</row>
    <row r="331" spans="2:21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</row>
    <row r="332" spans="2:21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</row>
    <row r="333" spans="2:21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</row>
    <row r="334" spans="2:21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</row>
    <row r="335" spans="2:21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</row>
    <row r="336" spans="2:21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</row>
    <row r="337" spans="2:21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</row>
    <row r="338" spans="2:21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</row>
    <row r="339" spans="2:21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</row>
    <row r="340" spans="2:21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</row>
    <row r="341" spans="2:21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</row>
    <row r="342" spans="2:21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</row>
    <row r="343" spans="2:21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</row>
    <row r="344" spans="2:21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</row>
    <row r="345" spans="2:21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</row>
    <row r="346" spans="2:21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</row>
    <row r="347" spans="2:21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</row>
    <row r="348" spans="2:21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</row>
    <row r="349" spans="2:21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</row>
    <row r="350" spans="2:21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</row>
    <row r="351" spans="2:21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</row>
    <row r="352" spans="2:21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</row>
    <row r="353" spans="2:21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</row>
    <row r="354" spans="2:21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</row>
    <row r="355" spans="2:21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</row>
    <row r="356" spans="2:21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</row>
    <row r="357" spans="2:21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</row>
    <row r="358" spans="2:21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</row>
    <row r="359" spans="2:21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</row>
    <row r="360" spans="2:21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</row>
    <row r="361" spans="2:21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</row>
    <row r="362" spans="2:21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</row>
    <row r="363" spans="2:21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</row>
    <row r="364" spans="2:21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</row>
    <row r="365" spans="2:21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</row>
    <row r="366" spans="2:21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</row>
    <row r="367" spans="2:21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</row>
    <row r="368" spans="2:21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</row>
    <row r="369" spans="2:21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</row>
    <row r="370" spans="2:21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</row>
    <row r="371" spans="2:21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</row>
    <row r="372" spans="2:21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</row>
    <row r="373" spans="2:21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</row>
    <row r="374" spans="2:21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</row>
    <row r="375" spans="2:21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</row>
    <row r="376" spans="2:21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</row>
    <row r="377" spans="2:21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</row>
    <row r="378" spans="2:21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</row>
    <row r="379" spans="2:21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</row>
    <row r="380" spans="2:21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</row>
    <row r="381" spans="2:21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</row>
    <row r="382" spans="2:21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</row>
    <row r="383" spans="2:21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</row>
    <row r="384" spans="2:21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</row>
    <row r="385" spans="2:21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</row>
    <row r="386" spans="2:21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</row>
    <row r="387" spans="2:21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</row>
    <row r="388" spans="2:21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</row>
    <row r="389" spans="2:21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</row>
    <row r="390" spans="2:21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</row>
    <row r="391" spans="2:21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</row>
    <row r="392" spans="2:21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</row>
    <row r="393" spans="2:21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</row>
    <row r="394" spans="2:21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</row>
    <row r="395" spans="2:21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</row>
    <row r="396" spans="2:21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</row>
    <row r="397" spans="2:21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</row>
    <row r="398" spans="2:21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</row>
    <row r="399" spans="2:21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</row>
    <row r="400" spans="2:21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</row>
    <row r="401" spans="2:21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</row>
    <row r="402" spans="2:21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</row>
    <row r="403" spans="2:21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</row>
    <row r="404" spans="2:21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</row>
    <row r="405" spans="2:21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</row>
    <row r="406" spans="2:21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</row>
    <row r="407" spans="2:21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</row>
    <row r="408" spans="2:21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</row>
    <row r="409" spans="2:21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</row>
    <row r="410" spans="2:21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</row>
    <row r="411" spans="2:21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</row>
    <row r="412" spans="2:21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</row>
    <row r="413" spans="2:21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</row>
    <row r="414" spans="2:21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</row>
    <row r="415" spans="2:21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</row>
    <row r="416" spans="2:21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</row>
    <row r="417" spans="2:21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</row>
    <row r="418" spans="2:21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</row>
    <row r="419" spans="2:21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</row>
    <row r="420" spans="2:21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</row>
    <row r="421" spans="2:21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</row>
    <row r="422" spans="2:21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</row>
    <row r="423" spans="2:21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</row>
    <row r="424" spans="2:21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</row>
    <row r="425" spans="2:21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</row>
    <row r="426" spans="2:21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</row>
    <row r="427" spans="2:21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</row>
    <row r="428" spans="2:21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</row>
    <row r="429" spans="2:21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</row>
    <row r="430" spans="2:21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</row>
    <row r="431" spans="2:21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</row>
    <row r="432" spans="2:21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</row>
    <row r="433" spans="2:21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</row>
    <row r="434" spans="2:21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</row>
    <row r="435" spans="2:21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</row>
    <row r="436" spans="2:21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</row>
    <row r="437" spans="2:21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</row>
    <row r="438" spans="2:21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</row>
    <row r="439" spans="2:21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</row>
    <row r="440" spans="2:21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</row>
    <row r="441" spans="2:21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</row>
    <row r="442" spans="2:21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</row>
    <row r="443" spans="2:21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</row>
    <row r="444" spans="2:21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</row>
    <row r="445" spans="2:21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</row>
    <row r="446" spans="2:21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</row>
    <row r="447" spans="2:21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</row>
    <row r="448" spans="2:21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</row>
    <row r="449" spans="2:21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</row>
    <row r="450" spans="2:21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</row>
    <row r="451" spans="2:21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</row>
    <row r="452" spans="2:21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</row>
    <row r="453" spans="2:21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</row>
    <row r="454" spans="2:21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</row>
    <row r="455" spans="2:21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</row>
    <row r="456" spans="2:21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</row>
    <row r="457" spans="2:21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</row>
    <row r="458" spans="2:21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</row>
    <row r="459" spans="2:21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</row>
    <row r="460" spans="2:21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</row>
    <row r="461" spans="2:21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</row>
    <row r="462" spans="2:21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</row>
    <row r="463" spans="2:21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</row>
    <row r="464" spans="2:21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</row>
    <row r="465" spans="2:21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</row>
    <row r="466" spans="2:21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</row>
    <row r="467" spans="2:21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</row>
    <row r="468" spans="2:21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</row>
    <row r="469" spans="2:21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</row>
    <row r="470" spans="2:21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</row>
    <row r="471" spans="2:21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</row>
    <row r="472" spans="2:21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</row>
    <row r="473" spans="2:21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</row>
    <row r="474" spans="2:21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</row>
    <row r="475" spans="2:21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</row>
    <row r="476" spans="2:21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</row>
    <row r="477" spans="2:21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</row>
    <row r="478" spans="2:21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</row>
    <row r="479" spans="2:21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</row>
    <row r="480" spans="2:21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</row>
    <row r="481" spans="2:21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</row>
    <row r="482" spans="2:21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</row>
    <row r="483" spans="2:21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</row>
    <row r="484" spans="2:21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</row>
    <row r="485" spans="2:21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</row>
    <row r="486" spans="2:21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</row>
    <row r="487" spans="2:21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</row>
    <row r="488" spans="2:21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</row>
    <row r="489" spans="2:21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</row>
    <row r="490" spans="2:21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</row>
    <row r="491" spans="2:21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</row>
    <row r="492" spans="2:21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</row>
    <row r="493" spans="2:21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</row>
    <row r="494" spans="2:21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</row>
    <row r="495" spans="2:21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</row>
    <row r="496" spans="2:21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</row>
    <row r="497" spans="2:21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</row>
    <row r="498" spans="2:21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</row>
    <row r="499" spans="2:21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</row>
    <row r="500" spans="2:21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</row>
    <row r="501" spans="2:21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</row>
    <row r="502" spans="2:21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</row>
    <row r="503" spans="2:21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</row>
    <row r="504" spans="2:21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</row>
    <row r="505" spans="2:21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</row>
    <row r="506" spans="2:21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</row>
    <row r="507" spans="2:21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</row>
    <row r="508" spans="2:21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</row>
    <row r="509" spans="2:21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</row>
    <row r="510" spans="2:21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</row>
    <row r="511" spans="2:21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</row>
    <row r="512" spans="2:21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</row>
    <row r="513" spans="2:21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</row>
    <row r="514" spans="2:21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</row>
    <row r="515" spans="2:21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</row>
    <row r="516" spans="2:21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</row>
    <row r="517" spans="2:21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</row>
    <row r="518" spans="2:21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</row>
    <row r="519" spans="2:21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</row>
    <row r="520" spans="2:21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</row>
    <row r="521" spans="2:21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</row>
    <row r="522" spans="2:21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</row>
    <row r="523" spans="2:21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</row>
    <row r="524" spans="2:21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</row>
    <row r="525" spans="2:21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</row>
    <row r="526" spans="2:21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</row>
    <row r="527" spans="2:21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</row>
    <row r="528" spans="2:21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</row>
    <row r="529" spans="2:21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</row>
    <row r="530" spans="2:21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</row>
    <row r="531" spans="2:21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</row>
    <row r="532" spans="2:21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</row>
    <row r="533" spans="2:21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</row>
    <row r="534" spans="2:21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</row>
    <row r="535" spans="2:21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</row>
    <row r="536" spans="2:21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</row>
    <row r="537" spans="2:21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</row>
    <row r="538" spans="2:21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</row>
    <row r="539" spans="2:21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</row>
    <row r="540" spans="2:21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</row>
    <row r="541" spans="2:21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</row>
    <row r="542" spans="2:21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</row>
    <row r="543" spans="2:21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</row>
    <row r="544" spans="2:21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</row>
    <row r="545" spans="2:21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</row>
    <row r="546" spans="2:21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</row>
    <row r="547" spans="2:21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</row>
    <row r="548" spans="2:21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</row>
    <row r="549" spans="2:21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</row>
    <row r="550" spans="2:21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</row>
    <row r="551" spans="2:21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</row>
    <row r="552" spans="2:21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</row>
    <row r="553" spans="2:21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</row>
    <row r="554" spans="2:21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</row>
    <row r="555" spans="2:21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</row>
    <row r="556" spans="2:21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</row>
    <row r="557" spans="2:21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</row>
    <row r="558" spans="2:21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</row>
    <row r="559" spans="2:21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</row>
    <row r="560" spans="2:21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</row>
    <row r="561" spans="2:21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</row>
    <row r="562" spans="2:21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</row>
    <row r="563" spans="2:21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</row>
    <row r="564" spans="2:21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</row>
    <row r="565" spans="2:21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</row>
    <row r="566" spans="2:21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</row>
    <row r="567" spans="2:21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</row>
    <row r="568" spans="2:21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</row>
    <row r="569" spans="2:21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</row>
    <row r="570" spans="2:21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</row>
    <row r="571" spans="2:21">
      <c r="B571" s="93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</row>
    <row r="572" spans="2:21"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</row>
    <row r="573" spans="2:21">
      <c r="B573" s="93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</row>
    <row r="574" spans="2:21">
      <c r="B574" s="93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</row>
    <row r="575" spans="2:21"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</row>
    <row r="576" spans="2:21">
      <c r="B576" s="93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</row>
    <row r="577" spans="2:21">
      <c r="B577" s="93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</row>
    <row r="578" spans="2:21">
      <c r="B578" s="93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</row>
    <row r="579" spans="2:21"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</row>
    <row r="580" spans="2:21">
      <c r="B580" s="93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</row>
    <row r="581" spans="2:21"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</row>
    <row r="582" spans="2:21"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</row>
    <row r="583" spans="2:21">
      <c r="B583" s="93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</row>
    <row r="584" spans="2:21">
      <c r="B584" s="93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</row>
    <row r="585" spans="2:21">
      <c r="B585" s="93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</row>
    <row r="586" spans="2:21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</row>
    <row r="587" spans="2:21">
      <c r="B587" s="93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</row>
    <row r="588" spans="2:21">
      <c r="B588" s="93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</row>
    <row r="589" spans="2:21">
      <c r="B589" s="93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</row>
    <row r="590" spans="2:21">
      <c r="B590" s="93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</row>
    <row r="591" spans="2:21">
      <c r="B591" s="93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</row>
    <row r="592" spans="2:21">
      <c r="B592" s="93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</row>
    <row r="593" spans="2:21">
      <c r="B593" s="93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</row>
    <row r="594" spans="2:21">
      <c r="B594" s="93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</row>
    <row r="595" spans="2:21">
      <c r="B595" s="93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</row>
    <row r="596" spans="2:21">
      <c r="B596" s="93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</row>
    <row r="597" spans="2:21">
      <c r="B597" s="93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</row>
    <row r="598" spans="2:21">
      <c r="B598" s="93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</row>
    <row r="599" spans="2:21">
      <c r="B599" s="93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</row>
    <row r="600" spans="2:21">
      <c r="B600" s="93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</row>
    <row r="601" spans="2:21">
      <c r="B601" s="93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</row>
    <row r="602" spans="2:21">
      <c r="B602" s="93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</row>
    <row r="603" spans="2:21">
      <c r="B603" s="93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</row>
    <row r="604" spans="2:21">
      <c r="B604" s="93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</row>
    <row r="605" spans="2:21">
      <c r="B605" s="93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</row>
    <row r="606" spans="2:21">
      <c r="B606" s="93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</row>
    <row r="607" spans="2:21">
      <c r="B607" s="93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</row>
    <row r="608" spans="2:21">
      <c r="B608" s="93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</row>
    <row r="609" spans="2:21">
      <c r="B609" s="93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</row>
    <row r="610" spans="2:21">
      <c r="B610" s="93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</row>
    <row r="611" spans="2:21">
      <c r="B611" s="93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</row>
    <row r="612" spans="2:21">
      <c r="B612" s="93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</row>
    <row r="613" spans="2:21">
      <c r="B613" s="93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</row>
    <row r="614" spans="2:21">
      <c r="B614" s="93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</row>
    <row r="615" spans="2:21">
      <c r="B615" s="93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</row>
    <row r="616" spans="2:21">
      <c r="B616" s="93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</row>
    <row r="617" spans="2:21">
      <c r="B617" s="93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</row>
    <row r="618" spans="2:21">
      <c r="B618" s="93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</row>
    <row r="619" spans="2:21">
      <c r="B619" s="93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</row>
    <row r="620" spans="2:21">
      <c r="B620" s="93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</row>
    <row r="621" spans="2:21">
      <c r="B621" s="93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</row>
    <row r="622" spans="2:21">
      <c r="B622" s="93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</row>
    <row r="623" spans="2:21">
      <c r="B623" s="93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</row>
    <row r="624" spans="2:21">
      <c r="B624" s="93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</row>
    <row r="625" spans="2:21">
      <c r="B625" s="93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</row>
    <row r="626" spans="2:21">
      <c r="B626" s="93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</row>
    <row r="627" spans="2:21">
      <c r="B627" s="93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</row>
    <row r="628" spans="2:21">
      <c r="B628" s="93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</row>
    <row r="629" spans="2:21">
      <c r="B629" s="93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</row>
    <row r="630" spans="2:21">
      <c r="B630" s="93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</row>
    <row r="631" spans="2:21">
      <c r="B631" s="93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</row>
    <row r="632" spans="2:21">
      <c r="B632" s="93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</row>
    <row r="633" spans="2:21">
      <c r="B633" s="93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</row>
    <row r="634" spans="2:21">
      <c r="B634" s="93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</row>
    <row r="635" spans="2:21">
      <c r="B635" s="93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</row>
    <row r="636" spans="2:21">
      <c r="B636" s="93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</row>
    <row r="637" spans="2:21">
      <c r="B637" s="93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</row>
    <row r="638" spans="2:21">
      <c r="B638" s="93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</row>
    <row r="639" spans="2:21">
      <c r="B639" s="93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</row>
    <row r="640" spans="2:21">
      <c r="B640" s="93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</row>
    <row r="641" spans="2:21">
      <c r="B641" s="93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</row>
    <row r="642" spans="2:21">
      <c r="B642" s="93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</row>
    <row r="643" spans="2:21">
      <c r="B643" s="93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</row>
    <row r="644" spans="2:21">
      <c r="B644" s="93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</row>
    <row r="645" spans="2:21">
      <c r="B645" s="93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</row>
    <row r="646" spans="2:21">
      <c r="B646" s="93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</row>
    <row r="647" spans="2:21">
      <c r="B647" s="93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</row>
    <row r="648" spans="2:21">
      <c r="B648" s="93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</row>
    <row r="649" spans="2:21">
      <c r="B649" s="93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</row>
    <row r="650" spans="2:21">
      <c r="B650" s="93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</row>
    <row r="651" spans="2:21">
      <c r="B651" s="93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</row>
    <row r="652" spans="2:21">
      <c r="B652" s="93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</row>
    <row r="653" spans="2:21">
      <c r="B653" s="93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</row>
    <row r="654" spans="2:21">
      <c r="B654" s="93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</row>
    <row r="655" spans="2:21">
      <c r="B655" s="93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</row>
    <row r="656" spans="2:21">
      <c r="B656" s="93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</row>
    <row r="657" spans="2:21">
      <c r="B657" s="93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</row>
    <row r="658" spans="2:21">
      <c r="B658" s="93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</row>
    <row r="659" spans="2:21">
      <c r="B659" s="93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</row>
    <row r="660" spans="2:21">
      <c r="B660" s="93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</row>
    <row r="661" spans="2:21">
      <c r="B661" s="93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</row>
    <row r="662" spans="2:21">
      <c r="B662" s="93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</row>
    <row r="663" spans="2:21">
      <c r="B663" s="93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</row>
    <row r="664" spans="2:21">
      <c r="B664" s="93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</row>
    <row r="665" spans="2:21">
      <c r="B665" s="93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</row>
    <row r="666" spans="2:21">
      <c r="B666" s="93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</row>
    <row r="667" spans="2:21">
      <c r="B667" s="93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</row>
    <row r="668" spans="2:21">
      <c r="B668" s="93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</row>
    <row r="669" spans="2:21">
      <c r="B669" s="93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</row>
    <row r="670" spans="2:21">
      <c r="B670" s="93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</row>
    <row r="671" spans="2:21">
      <c r="B671" s="93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</row>
    <row r="672" spans="2:21">
      <c r="B672" s="93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</row>
    <row r="673" spans="2:21">
      <c r="B673" s="93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</row>
    <row r="674" spans="2:21">
      <c r="B674" s="93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</row>
    <row r="675" spans="2:21">
      <c r="B675" s="93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</row>
    <row r="676" spans="2:21">
      <c r="B676" s="93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</row>
    <row r="677" spans="2:21">
      <c r="B677" s="93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</row>
    <row r="678" spans="2:21">
      <c r="B678" s="93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</row>
    <row r="679" spans="2:21">
      <c r="B679" s="93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</row>
    <row r="680" spans="2:21">
      <c r="B680" s="93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</row>
    <row r="681" spans="2:21">
      <c r="B681" s="93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</row>
    <row r="682" spans="2:21">
      <c r="B682" s="93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</row>
    <row r="683" spans="2:21">
      <c r="B683" s="93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</row>
    <row r="684" spans="2:21">
      <c r="B684" s="93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</row>
    <row r="685" spans="2:21">
      <c r="B685" s="93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</row>
    <row r="686" spans="2:21">
      <c r="B686" s="93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</row>
    <row r="687" spans="2:21">
      <c r="B687" s="93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</row>
    <row r="688" spans="2:21">
      <c r="B688" s="93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</row>
    <row r="689" spans="2:21">
      <c r="B689" s="93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</row>
    <row r="690" spans="2:21">
      <c r="B690" s="93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</row>
    <row r="691" spans="2:21">
      <c r="B691" s="93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</row>
    <row r="692" spans="2:21">
      <c r="B692" s="93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</row>
    <row r="693" spans="2:21">
      <c r="B693" s="93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</row>
    <row r="694" spans="2:21">
      <c r="B694" s="93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</row>
    <row r="695" spans="2:21">
      <c r="B695" s="93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</row>
    <row r="696" spans="2:21">
      <c r="B696" s="93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</row>
    <row r="697" spans="2:21">
      <c r="B697" s="93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</row>
    <row r="698" spans="2:21">
      <c r="B698" s="93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</row>
    <row r="699" spans="2:21">
      <c r="B699" s="93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</row>
    <row r="700" spans="2:21">
      <c r="B700" s="93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</row>
    <row r="701" spans="2:21">
      <c r="B701" s="93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</row>
    <row r="702" spans="2:21">
      <c r="B702" s="93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</row>
    <row r="703" spans="2:21">
      <c r="B703" s="93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</row>
    <row r="704" spans="2:21">
      <c r="B704" s="93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</row>
    <row r="705" spans="2:21">
      <c r="B705" s="93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</row>
    <row r="706" spans="2:21">
      <c r="B706" s="93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</row>
    <row r="707" spans="2:21">
      <c r="B707" s="93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</row>
    <row r="708" spans="2:21">
      <c r="B708" s="93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</row>
    <row r="709" spans="2:21">
      <c r="B709" s="93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</row>
    <row r="710" spans="2:21">
      <c r="B710" s="93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</row>
    <row r="711" spans="2:21">
      <c r="B711" s="93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</row>
    <row r="712" spans="2:21">
      <c r="B712" s="93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</row>
    <row r="713" spans="2:21">
      <c r="B713" s="93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</row>
    <row r="714" spans="2:21">
      <c r="B714" s="93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</row>
    <row r="715" spans="2:21">
      <c r="B715" s="93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</row>
    <row r="716" spans="2:21">
      <c r="B716" s="93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</row>
    <row r="717" spans="2:21">
      <c r="B717" s="93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</row>
    <row r="718" spans="2:21">
      <c r="B718" s="93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</row>
    <row r="719" spans="2:21">
      <c r="B719" s="93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</row>
    <row r="720" spans="2:21">
      <c r="B720" s="93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</row>
    <row r="721" spans="2:21">
      <c r="B721" s="93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</row>
    <row r="722" spans="2:21">
      <c r="B722" s="93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</row>
    <row r="723" spans="2:21">
      <c r="B723" s="93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</row>
    <row r="724" spans="2:21">
      <c r="B724" s="93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</row>
    <row r="725" spans="2:21">
      <c r="B725" s="93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</row>
    <row r="726" spans="2:21">
      <c r="B726" s="93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</row>
    <row r="727" spans="2:21">
      <c r="B727" s="93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</row>
    <row r="728" spans="2:21">
      <c r="B728" s="93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</row>
    <row r="729" spans="2:21">
      <c r="B729" s="93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</row>
    <row r="730" spans="2:21">
      <c r="B730" s="93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</row>
    <row r="731" spans="2:21">
      <c r="B731" s="93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</row>
    <row r="732" spans="2:21">
      <c r="B732" s="93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</row>
    <row r="733" spans="2:21">
      <c r="B733" s="93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293:K293"/>
  </mergeCells>
  <phoneticPr fontId="4" type="noConversion"/>
  <conditionalFormatting sqref="B12:B285">
    <cfRule type="cellIs" dxfId="11" priority="4" operator="equal">
      <formula>"NR3"</formula>
    </cfRule>
  </conditionalFormatting>
  <conditionalFormatting sqref="B12:B285">
    <cfRule type="containsText" dxfId="10" priority="3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291 B293" xr:uid="{00000000-0002-0000-0400-000001000000}"/>
    <dataValidation type="list" allowBlank="1" showInputMessage="1" showErrorMessage="1" sqref="I12:I35 I37:I827" xr:uid="{00000000-0002-0000-0400-000002000000}">
      <formula1>#REF!</formula1>
    </dataValidation>
    <dataValidation type="list" allowBlank="1" showInputMessage="1" showErrorMessage="1" sqref="G12:G35 G37:G827 L12:L827 E12:E35 E37:E821" xr:uid="{00000000-0002-0000-0400-000000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31.28515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9.7109375" style="1" bestFit="1" customWidth="1"/>
    <col min="12" max="12" width="11.28515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144</v>
      </c>
      <c r="C1" s="46" t="s" vm="1">
        <v>225</v>
      </c>
    </row>
    <row r="2" spans="2:15">
      <c r="B2" s="46" t="s">
        <v>143</v>
      </c>
      <c r="C2" s="46" t="s">
        <v>226</v>
      </c>
    </row>
    <row r="3" spans="2:15">
      <c r="B3" s="46" t="s">
        <v>145</v>
      </c>
      <c r="C3" s="46" t="s">
        <v>227</v>
      </c>
    </row>
    <row r="4" spans="2:15">
      <c r="B4" s="46" t="s">
        <v>146</v>
      </c>
      <c r="C4" s="46">
        <v>414</v>
      </c>
    </row>
    <row r="6" spans="2:15" ht="26.25" customHeight="1">
      <c r="B6" s="145" t="s">
        <v>171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7"/>
    </row>
    <row r="7" spans="2:15" ht="26.25" customHeight="1">
      <c r="B7" s="145" t="s">
        <v>90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</row>
    <row r="8" spans="2:15" s="3" customFormat="1" ht="63">
      <c r="B8" s="21" t="s">
        <v>113</v>
      </c>
      <c r="C8" s="29" t="s">
        <v>44</v>
      </c>
      <c r="D8" s="29" t="s">
        <v>117</v>
      </c>
      <c r="E8" s="29" t="s">
        <v>187</v>
      </c>
      <c r="F8" s="29" t="s">
        <v>115</v>
      </c>
      <c r="G8" s="29" t="s">
        <v>64</v>
      </c>
      <c r="H8" s="29" t="s">
        <v>101</v>
      </c>
      <c r="I8" s="12" t="s">
        <v>202</v>
      </c>
      <c r="J8" s="12" t="s">
        <v>201</v>
      </c>
      <c r="K8" s="29" t="s">
        <v>216</v>
      </c>
      <c r="L8" s="12" t="s">
        <v>61</v>
      </c>
      <c r="M8" s="12" t="s">
        <v>58</v>
      </c>
      <c r="N8" s="12" t="s">
        <v>147</v>
      </c>
      <c r="O8" s="13" t="s">
        <v>149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209</v>
      </c>
      <c r="J9" s="15"/>
      <c r="K9" s="15" t="s">
        <v>205</v>
      </c>
      <c r="L9" s="15" t="s">
        <v>205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4" t="s">
        <v>28</v>
      </c>
      <c r="C11" s="74"/>
      <c r="D11" s="75"/>
      <c r="E11" s="75"/>
      <c r="F11" s="74"/>
      <c r="G11" s="75"/>
      <c r="H11" s="75"/>
      <c r="I11" s="77"/>
      <c r="J11" s="109"/>
      <c r="K11" s="77">
        <v>310.45696615999998</v>
      </c>
      <c r="L11" s="77">
        <f>L12+L183</f>
        <v>115596.77118139301</v>
      </c>
      <c r="M11" s="78"/>
      <c r="N11" s="78">
        <f t="shared" ref="N11:N46" si="0">IFERROR(L11/$L$11,0)</f>
        <v>1</v>
      </c>
      <c r="O11" s="78">
        <f>L11/'סכום נכסי הקרן'!$C$42</f>
        <v>5.868657992622079E-2</v>
      </c>
    </row>
    <row r="12" spans="2:15">
      <c r="B12" s="79" t="s">
        <v>195</v>
      </c>
      <c r="C12" s="80"/>
      <c r="D12" s="81"/>
      <c r="E12" s="81"/>
      <c r="F12" s="80"/>
      <c r="G12" s="81"/>
      <c r="H12" s="81"/>
      <c r="I12" s="83"/>
      <c r="J12" s="100"/>
      <c r="K12" s="83">
        <v>306.37810371199998</v>
      </c>
      <c r="L12" s="83">
        <f>L13+L48+L111</f>
        <v>88332.59991540901</v>
      </c>
      <c r="M12" s="84"/>
      <c r="N12" s="84">
        <f t="shared" si="0"/>
        <v>0.76414417991657047</v>
      </c>
      <c r="O12" s="84">
        <f>L12/'סכום נכסי הקרן'!$C$42</f>
        <v>4.4845008489830251E-2</v>
      </c>
    </row>
    <row r="13" spans="2:15">
      <c r="B13" s="85" t="s">
        <v>624</v>
      </c>
      <c r="C13" s="80"/>
      <c r="D13" s="81"/>
      <c r="E13" s="81"/>
      <c r="F13" s="80"/>
      <c r="G13" s="81"/>
      <c r="H13" s="81"/>
      <c r="I13" s="83"/>
      <c r="J13" s="100"/>
      <c r="K13" s="83">
        <v>227.78666159799999</v>
      </c>
      <c r="L13" s="83">
        <f>SUM(L14:L46)</f>
        <v>56402.010760543002</v>
      </c>
      <c r="M13" s="84"/>
      <c r="N13" s="84">
        <f t="shared" si="0"/>
        <v>0.48792029555944666</v>
      </c>
      <c r="O13" s="84">
        <f>L13/'סכום נכסי הקרן'!$C$42</f>
        <v>2.8634373422974736E-2</v>
      </c>
    </row>
    <row r="14" spans="2:15">
      <c r="B14" s="86" t="s">
        <v>625</v>
      </c>
      <c r="C14" s="87" t="s">
        <v>626</v>
      </c>
      <c r="D14" s="88" t="s">
        <v>118</v>
      </c>
      <c r="E14" s="88" t="s">
        <v>246</v>
      </c>
      <c r="F14" s="87" t="s">
        <v>464</v>
      </c>
      <c r="G14" s="88" t="s">
        <v>281</v>
      </c>
      <c r="H14" s="88" t="s">
        <v>131</v>
      </c>
      <c r="I14" s="90">
        <v>57819.689998000002</v>
      </c>
      <c r="J14" s="98">
        <v>2674</v>
      </c>
      <c r="K14" s="90"/>
      <c r="L14" s="90">
        <v>1546.0985105670002</v>
      </c>
      <c r="M14" s="91">
        <v>2.5763766312278857E-4</v>
      </c>
      <c r="N14" s="91">
        <f t="shared" si="0"/>
        <v>1.3374928164220796E-2</v>
      </c>
      <c r="O14" s="91">
        <f>L14/'סכום נכסי הקרן'!$C$42</f>
        <v>7.8492879071700528E-4</v>
      </c>
    </row>
    <row r="15" spans="2:15">
      <c r="B15" s="86" t="s">
        <v>627</v>
      </c>
      <c r="C15" s="87" t="s">
        <v>628</v>
      </c>
      <c r="D15" s="88" t="s">
        <v>118</v>
      </c>
      <c r="E15" s="88" t="s">
        <v>246</v>
      </c>
      <c r="F15" s="87" t="s">
        <v>623</v>
      </c>
      <c r="G15" s="88" t="s">
        <v>495</v>
      </c>
      <c r="H15" s="88" t="s">
        <v>131</v>
      </c>
      <c r="I15" s="90">
        <v>6571.4700920000005</v>
      </c>
      <c r="J15" s="98">
        <v>30480</v>
      </c>
      <c r="K15" s="90"/>
      <c r="L15" s="90">
        <v>2002.9840863890001</v>
      </c>
      <c r="M15" s="91">
        <v>1.1714702827396461E-4</v>
      </c>
      <c r="N15" s="91">
        <f t="shared" si="0"/>
        <v>1.7327335927453738E-2</v>
      </c>
      <c r="O15" s="91">
        <f>L15/'סכום נכסי הקרן'!$C$42</f>
        <v>1.016882084814991E-3</v>
      </c>
    </row>
    <row r="16" spans="2:15">
      <c r="B16" s="86" t="s">
        <v>629</v>
      </c>
      <c r="C16" s="87" t="s">
        <v>630</v>
      </c>
      <c r="D16" s="88" t="s">
        <v>118</v>
      </c>
      <c r="E16" s="88" t="s">
        <v>246</v>
      </c>
      <c r="F16" s="87" t="s">
        <v>508</v>
      </c>
      <c r="G16" s="88" t="s">
        <v>364</v>
      </c>
      <c r="H16" s="88" t="s">
        <v>131</v>
      </c>
      <c r="I16" s="90">
        <v>202747.653017</v>
      </c>
      <c r="J16" s="98">
        <v>2413</v>
      </c>
      <c r="K16" s="90"/>
      <c r="L16" s="90">
        <v>4892.3008673080003</v>
      </c>
      <c r="M16" s="91">
        <v>1.5726728718864051E-4</v>
      </c>
      <c r="N16" s="91">
        <f t="shared" si="0"/>
        <v>4.2322123856133168E-2</v>
      </c>
      <c r="O16" s="91">
        <f>L16/'סכום נכסי הקרן'!$C$42</f>
        <v>2.4837407043303747E-3</v>
      </c>
    </row>
    <row r="17" spans="2:15">
      <c r="B17" s="86" t="s">
        <v>631</v>
      </c>
      <c r="C17" s="87" t="s">
        <v>632</v>
      </c>
      <c r="D17" s="88" t="s">
        <v>118</v>
      </c>
      <c r="E17" s="88" t="s">
        <v>246</v>
      </c>
      <c r="F17" s="87" t="s">
        <v>607</v>
      </c>
      <c r="G17" s="88" t="s">
        <v>506</v>
      </c>
      <c r="H17" s="88" t="s">
        <v>131</v>
      </c>
      <c r="I17" s="90">
        <v>5346.3664530000005</v>
      </c>
      <c r="J17" s="98">
        <v>60900</v>
      </c>
      <c r="K17" s="90"/>
      <c r="L17" s="90">
        <v>3255.9371701180003</v>
      </c>
      <c r="M17" s="91">
        <v>1.2056348341804221E-4</v>
      </c>
      <c r="N17" s="91">
        <f t="shared" si="0"/>
        <v>2.8166333166943083E-2</v>
      </c>
      <c r="O17" s="91">
        <f>L17/'סכום נכסי הקרן'!$C$42</f>
        <v>1.6529857626303688E-3</v>
      </c>
    </row>
    <row r="18" spans="2:15">
      <c r="B18" s="86" t="s">
        <v>633</v>
      </c>
      <c r="C18" s="87" t="s">
        <v>634</v>
      </c>
      <c r="D18" s="88" t="s">
        <v>118</v>
      </c>
      <c r="E18" s="88" t="s">
        <v>246</v>
      </c>
      <c r="F18" s="87" t="s">
        <v>635</v>
      </c>
      <c r="G18" s="88" t="s">
        <v>271</v>
      </c>
      <c r="H18" s="88" t="s">
        <v>131</v>
      </c>
      <c r="I18" s="90">
        <v>4143.243974</v>
      </c>
      <c r="J18" s="98">
        <v>2805</v>
      </c>
      <c r="K18" s="90"/>
      <c r="L18" s="90">
        <v>116.217993468</v>
      </c>
      <c r="M18" s="91">
        <v>2.3053566963850245E-5</v>
      </c>
      <c r="N18" s="91">
        <f t="shared" si="0"/>
        <v>1.0053740453150909E-3</v>
      </c>
      <c r="O18" s="91">
        <f>L18/'סכום נכסי הקרן'!$C$42</f>
        <v>5.9001964266132002E-5</v>
      </c>
    </row>
    <row r="19" spans="2:15">
      <c r="B19" s="86" t="s">
        <v>636</v>
      </c>
      <c r="C19" s="87" t="s">
        <v>637</v>
      </c>
      <c r="D19" s="88" t="s">
        <v>118</v>
      </c>
      <c r="E19" s="88" t="s">
        <v>246</v>
      </c>
      <c r="F19" s="87" t="s">
        <v>548</v>
      </c>
      <c r="G19" s="88" t="s">
        <v>425</v>
      </c>
      <c r="H19" s="88" t="s">
        <v>131</v>
      </c>
      <c r="I19" s="90">
        <v>1239.5478949999999</v>
      </c>
      <c r="J19" s="98">
        <v>152370</v>
      </c>
      <c r="K19" s="90"/>
      <c r="L19" s="90">
        <v>1888.6991276040001</v>
      </c>
      <c r="M19" s="91">
        <v>3.2300131149881931E-4</v>
      </c>
      <c r="N19" s="91">
        <f t="shared" si="0"/>
        <v>1.6338684102519412E-2</v>
      </c>
      <c r="O19" s="91">
        <f>L19/'סכום נכסי הקרן'!$C$42</f>
        <v>9.5886149047177851E-4</v>
      </c>
    </row>
    <row r="20" spans="2:15">
      <c r="B20" s="86" t="s">
        <v>638</v>
      </c>
      <c r="C20" s="87" t="s">
        <v>639</v>
      </c>
      <c r="D20" s="88" t="s">
        <v>118</v>
      </c>
      <c r="E20" s="88" t="s">
        <v>246</v>
      </c>
      <c r="F20" s="87" t="s">
        <v>299</v>
      </c>
      <c r="G20" s="88" t="s">
        <v>271</v>
      </c>
      <c r="H20" s="88" t="s">
        <v>131</v>
      </c>
      <c r="I20" s="90">
        <v>54479.502451</v>
      </c>
      <c r="J20" s="98">
        <v>1823</v>
      </c>
      <c r="K20" s="90"/>
      <c r="L20" s="90">
        <v>993.16132968199997</v>
      </c>
      <c r="M20" s="91">
        <v>1.1590956336479353E-4</v>
      </c>
      <c r="N20" s="91">
        <f t="shared" si="0"/>
        <v>8.5916009550434901E-3</v>
      </c>
      <c r="O20" s="91">
        <f>L20/'סכום נכסי הקרן'!$C$42</f>
        <v>5.0421167614235463E-4</v>
      </c>
    </row>
    <row r="21" spans="2:15">
      <c r="B21" s="86" t="s">
        <v>640</v>
      </c>
      <c r="C21" s="87" t="s">
        <v>641</v>
      </c>
      <c r="D21" s="88" t="s">
        <v>118</v>
      </c>
      <c r="E21" s="88" t="s">
        <v>246</v>
      </c>
      <c r="F21" s="87" t="s">
        <v>573</v>
      </c>
      <c r="G21" s="88" t="s">
        <v>495</v>
      </c>
      <c r="H21" s="88" t="s">
        <v>131</v>
      </c>
      <c r="I21" s="90">
        <v>25913.150120999999</v>
      </c>
      <c r="J21" s="98">
        <v>6001</v>
      </c>
      <c r="K21" s="90"/>
      <c r="L21" s="90">
        <v>1555.0481387310001</v>
      </c>
      <c r="M21" s="91">
        <v>2.2030151522747505E-4</v>
      </c>
      <c r="N21" s="91">
        <f t="shared" si="0"/>
        <v>1.3452349255420274E-2</v>
      </c>
      <c r="O21" s="91">
        <f>L21/'סכום נכסי הקרן'!$C$42</f>
        <v>7.8947236977365868E-4</v>
      </c>
    </row>
    <row r="22" spans="2:15">
      <c r="B22" s="86" t="s">
        <v>642</v>
      </c>
      <c r="C22" s="87" t="s">
        <v>643</v>
      </c>
      <c r="D22" s="88" t="s">
        <v>118</v>
      </c>
      <c r="E22" s="88" t="s">
        <v>246</v>
      </c>
      <c r="F22" s="87" t="s">
        <v>644</v>
      </c>
      <c r="G22" s="88" t="s">
        <v>125</v>
      </c>
      <c r="H22" s="88" t="s">
        <v>131</v>
      </c>
      <c r="I22" s="90">
        <v>7547.2644959999998</v>
      </c>
      <c r="J22" s="98">
        <v>5940</v>
      </c>
      <c r="K22" s="90"/>
      <c r="L22" s="90">
        <v>448.30751107500004</v>
      </c>
      <c r="M22" s="91">
        <v>4.2618385065902813E-5</v>
      </c>
      <c r="N22" s="91">
        <f t="shared" si="0"/>
        <v>3.878200978222147E-3</v>
      </c>
      <c r="O22" s="91">
        <f>L22/'סכום נכסי הקרן'!$C$42</f>
        <v>2.2759835167838167E-4</v>
      </c>
    </row>
    <row r="23" spans="2:15">
      <c r="B23" s="86" t="s">
        <v>645</v>
      </c>
      <c r="C23" s="87" t="s">
        <v>646</v>
      </c>
      <c r="D23" s="88" t="s">
        <v>118</v>
      </c>
      <c r="E23" s="88" t="s">
        <v>246</v>
      </c>
      <c r="F23" s="87" t="s">
        <v>576</v>
      </c>
      <c r="G23" s="88" t="s">
        <v>495</v>
      </c>
      <c r="H23" s="88" t="s">
        <v>131</v>
      </c>
      <c r="I23" s="90">
        <v>113917.778724</v>
      </c>
      <c r="J23" s="98">
        <v>1006</v>
      </c>
      <c r="K23" s="90"/>
      <c r="L23" s="90">
        <v>1146.0128539679999</v>
      </c>
      <c r="M23" s="91">
        <v>2.0795165597074799E-4</v>
      </c>
      <c r="N23" s="91">
        <f t="shared" si="0"/>
        <v>9.9138829074186755E-3</v>
      </c>
      <c r="O23" s="91">
        <f>L23/'סכום נכסי הקרן'!$C$42</f>
        <v>5.8181188162542024E-4</v>
      </c>
    </row>
    <row r="24" spans="2:15">
      <c r="B24" s="86" t="s">
        <v>647</v>
      </c>
      <c r="C24" s="87" t="s">
        <v>648</v>
      </c>
      <c r="D24" s="88" t="s">
        <v>118</v>
      </c>
      <c r="E24" s="88" t="s">
        <v>246</v>
      </c>
      <c r="F24" s="87" t="s">
        <v>304</v>
      </c>
      <c r="G24" s="88" t="s">
        <v>271</v>
      </c>
      <c r="H24" s="88" t="s">
        <v>131</v>
      </c>
      <c r="I24" s="90">
        <v>14406.717249000001</v>
      </c>
      <c r="J24" s="98">
        <v>4751</v>
      </c>
      <c r="K24" s="90"/>
      <c r="L24" s="90">
        <v>684.46313648599994</v>
      </c>
      <c r="M24" s="91">
        <v>1.1596457299294927E-4</v>
      </c>
      <c r="N24" s="91">
        <f t="shared" si="0"/>
        <v>5.9211267710232926E-3</v>
      </c>
      <c r="O24" s="91">
        <f>L24/'סכום נכסי הקרן'!$C$42</f>
        <v>3.4749067950094406E-4</v>
      </c>
    </row>
    <row r="25" spans="2:15">
      <c r="B25" s="86" t="s">
        <v>649</v>
      </c>
      <c r="C25" s="87" t="s">
        <v>650</v>
      </c>
      <c r="D25" s="88" t="s">
        <v>118</v>
      </c>
      <c r="E25" s="88" t="s">
        <v>246</v>
      </c>
      <c r="F25" s="87" t="s">
        <v>452</v>
      </c>
      <c r="G25" s="88" t="s">
        <v>453</v>
      </c>
      <c r="H25" s="88" t="s">
        <v>131</v>
      </c>
      <c r="I25" s="90">
        <v>3200.151785</v>
      </c>
      <c r="J25" s="98">
        <v>5400</v>
      </c>
      <c r="K25" s="90">
        <v>6.3227318820000002</v>
      </c>
      <c r="L25" s="90">
        <v>179.130928262</v>
      </c>
      <c r="M25" s="91">
        <v>3.1613661221392774E-5</v>
      </c>
      <c r="N25" s="91">
        <f t="shared" si="0"/>
        <v>1.5496187863319295E-3</v>
      </c>
      <c r="O25" s="91">
        <f>L25/'סכום נכסי הקרן'!$C$42</f>
        <v>9.0941826759242036E-5</v>
      </c>
    </row>
    <row r="26" spans="2:15">
      <c r="B26" s="86" t="s">
        <v>651</v>
      </c>
      <c r="C26" s="87" t="s">
        <v>652</v>
      </c>
      <c r="D26" s="88" t="s">
        <v>118</v>
      </c>
      <c r="E26" s="88" t="s">
        <v>246</v>
      </c>
      <c r="F26" s="87" t="s">
        <v>367</v>
      </c>
      <c r="G26" s="88" t="s">
        <v>154</v>
      </c>
      <c r="H26" s="88" t="s">
        <v>131</v>
      </c>
      <c r="I26" s="90">
        <v>316189.40468699997</v>
      </c>
      <c r="J26" s="98">
        <v>488.6</v>
      </c>
      <c r="K26" s="90"/>
      <c r="L26" s="90">
        <v>1544.901431297</v>
      </c>
      <c r="M26" s="91">
        <v>1.142931084006072E-4</v>
      </c>
      <c r="N26" s="91">
        <f t="shared" si="0"/>
        <v>1.3364572517970767E-2</v>
      </c>
      <c r="O26" s="91">
        <f>L26/'סכום נכסי הקרן'!$C$42</f>
        <v>7.8432105325566522E-4</v>
      </c>
    </row>
    <row r="27" spans="2:15">
      <c r="B27" s="86" t="s">
        <v>653</v>
      </c>
      <c r="C27" s="87" t="s">
        <v>654</v>
      </c>
      <c r="D27" s="88" t="s">
        <v>118</v>
      </c>
      <c r="E27" s="88" t="s">
        <v>246</v>
      </c>
      <c r="F27" s="87" t="s">
        <v>308</v>
      </c>
      <c r="G27" s="88" t="s">
        <v>271</v>
      </c>
      <c r="H27" s="88" t="s">
        <v>131</v>
      </c>
      <c r="I27" s="90">
        <v>2348.4120300000004</v>
      </c>
      <c r="J27" s="98">
        <v>29700</v>
      </c>
      <c r="K27" s="90"/>
      <c r="L27" s="90">
        <v>697.47837307600003</v>
      </c>
      <c r="M27" s="91">
        <v>9.7993203853111104E-5</v>
      </c>
      <c r="N27" s="91">
        <f t="shared" si="0"/>
        <v>6.0337184676337169E-3</v>
      </c>
      <c r="O27" s="91">
        <f>L27/'סכום נכסי הקרן'!$C$42</f>
        <v>3.5409830110310053E-4</v>
      </c>
    </row>
    <row r="28" spans="2:15">
      <c r="B28" s="86" t="s">
        <v>655</v>
      </c>
      <c r="C28" s="87" t="s">
        <v>656</v>
      </c>
      <c r="D28" s="88" t="s">
        <v>118</v>
      </c>
      <c r="E28" s="88" t="s">
        <v>246</v>
      </c>
      <c r="F28" s="87" t="s">
        <v>657</v>
      </c>
      <c r="G28" s="88" t="s">
        <v>254</v>
      </c>
      <c r="H28" s="88" t="s">
        <v>131</v>
      </c>
      <c r="I28" s="90">
        <v>7255.0458310000004</v>
      </c>
      <c r="J28" s="98">
        <v>12650</v>
      </c>
      <c r="K28" s="90">
        <v>19.379562346000004</v>
      </c>
      <c r="L28" s="90">
        <v>937.14286001799996</v>
      </c>
      <c r="M28" s="91">
        <v>7.231180044381524E-5</v>
      </c>
      <c r="N28" s="91">
        <f t="shared" si="0"/>
        <v>8.106998581711657E-3</v>
      </c>
      <c r="O28" s="91">
        <f>L28/'סכום נכסי הקרן'!$C$42</f>
        <v>4.7577202022737968E-4</v>
      </c>
    </row>
    <row r="29" spans="2:15">
      <c r="B29" s="86" t="s">
        <v>658</v>
      </c>
      <c r="C29" s="87" t="s">
        <v>659</v>
      </c>
      <c r="D29" s="88" t="s">
        <v>118</v>
      </c>
      <c r="E29" s="88" t="s">
        <v>246</v>
      </c>
      <c r="F29" s="87" t="s">
        <v>660</v>
      </c>
      <c r="G29" s="88" t="s">
        <v>254</v>
      </c>
      <c r="H29" s="88" t="s">
        <v>131</v>
      </c>
      <c r="I29" s="90">
        <v>144253.84664199999</v>
      </c>
      <c r="J29" s="98">
        <v>1755</v>
      </c>
      <c r="K29" s="90"/>
      <c r="L29" s="90">
        <v>2531.6550085699996</v>
      </c>
      <c r="M29" s="91">
        <v>1.1661481787458507E-4</v>
      </c>
      <c r="N29" s="91">
        <f t="shared" si="0"/>
        <v>2.1900741540586442E-2</v>
      </c>
      <c r="O29" s="91">
        <f>L29/'סכום נכסי הקרן'!$C$42</f>
        <v>1.28527961886513E-3</v>
      </c>
    </row>
    <row r="30" spans="2:15">
      <c r="B30" s="86" t="s">
        <v>661</v>
      </c>
      <c r="C30" s="87" t="s">
        <v>662</v>
      </c>
      <c r="D30" s="88" t="s">
        <v>118</v>
      </c>
      <c r="E30" s="88" t="s">
        <v>246</v>
      </c>
      <c r="F30" s="87" t="s">
        <v>386</v>
      </c>
      <c r="G30" s="88" t="s">
        <v>387</v>
      </c>
      <c r="H30" s="88" t="s">
        <v>131</v>
      </c>
      <c r="I30" s="90">
        <v>30609.572182</v>
      </c>
      <c r="J30" s="98">
        <v>3560</v>
      </c>
      <c r="K30" s="90">
        <v>21.482165088999999</v>
      </c>
      <c r="L30" s="90">
        <v>1111.1829347309999</v>
      </c>
      <c r="M30" s="91">
        <v>1.2125019492796017E-4</v>
      </c>
      <c r="N30" s="91">
        <f t="shared" si="0"/>
        <v>9.6125776124606939E-3</v>
      </c>
      <c r="O30" s="91">
        <f>L30/'סכום נכסי הקרן'!$C$42</f>
        <v>5.6412930435067511E-4</v>
      </c>
    </row>
    <row r="31" spans="2:15">
      <c r="B31" s="86" t="s">
        <v>663</v>
      </c>
      <c r="C31" s="87" t="s">
        <v>664</v>
      </c>
      <c r="D31" s="88" t="s">
        <v>118</v>
      </c>
      <c r="E31" s="88" t="s">
        <v>246</v>
      </c>
      <c r="F31" s="87" t="s">
        <v>665</v>
      </c>
      <c r="G31" s="88" t="s">
        <v>387</v>
      </c>
      <c r="H31" s="88" t="s">
        <v>131</v>
      </c>
      <c r="I31" s="90">
        <v>25344.766605000001</v>
      </c>
      <c r="J31" s="98">
        <v>3020</v>
      </c>
      <c r="K31" s="90"/>
      <c r="L31" s="90">
        <v>765.41195145500012</v>
      </c>
      <c r="M31" s="91">
        <v>1.2006529340582593E-4</v>
      </c>
      <c r="N31" s="91">
        <f t="shared" si="0"/>
        <v>6.6213955946392766E-3</v>
      </c>
      <c r="O31" s="91">
        <f>L31/'סכום נכסי הקרן'!$C$42</f>
        <v>3.8858706178792414E-4</v>
      </c>
    </row>
    <row r="32" spans="2:15">
      <c r="B32" s="86" t="s">
        <v>666</v>
      </c>
      <c r="C32" s="87" t="s">
        <v>667</v>
      </c>
      <c r="D32" s="88" t="s">
        <v>118</v>
      </c>
      <c r="E32" s="88" t="s">
        <v>246</v>
      </c>
      <c r="F32" s="87" t="s">
        <v>668</v>
      </c>
      <c r="G32" s="88" t="s">
        <v>425</v>
      </c>
      <c r="H32" s="88" t="s">
        <v>131</v>
      </c>
      <c r="I32" s="90">
        <v>586.85152900000003</v>
      </c>
      <c r="J32" s="98">
        <v>117790</v>
      </c>
      <c r="K32" s="90"/>
      <c r="L32" s="90">
        <v>691.25241551700003</v>
      </c>
      <c r="M32" s="91">
        <v>7.6190835441986195E-5</v>
      </c>
      <c r="N32" s="91">
        <f t="shared" si="0"/>
        <v>5.9798591989415981E-3</v>
      </c>
      <c r="O32" s="91">
        <f>L32/'סכום נכסי הקרן'!$C$42</f>
        <v>3.5093748482623271E-4</v>
      </c>
    </row>
    <row r="33" spans="2:15">
      <c r="B33" s="86" t="s">
        <v>669</v>
      </c>
      <c r="C33" s="87" t="s">
        <v>670</v>
      </c>
      <c r="D33" s="88" t="s">
        <v>118</v>
      </c>
      <c r="E33" s="88" t="s">
        <v>246</v>
      </c>
      <c r="F33" s="87" t="s">
        <v>671</v>
      </c>
      <c r="G33" s="88" t="s">
        <v>672</v>
      </c>
      <c r="H33" s="88" t="s">
        <v>131</v>
      </c>
      <c r="I33" s="90">
        <v>5561.844927000001</v>
      </c>
      <c r="J33" s="98">
        <v>15300</v>
      </c>
      <c r="K33" s="90"/>
      <c r="L33" s="90">
        <v>850.96227327500003</v>
      </c>
      <c r="M33" s="91">
        <v>5.0537027928110908E-5</v>
      </c>
      <c r="N33" s="91">
        <f t="shared" si="0"/>
        <v>7.3614709526763572E-3</v>
      </c>
      <c r="O33" s="91">
        <f>L33/'סכום נכסי הקרן'!$C$42</f>
        <v>4.3201955343879372E-4</v>
      </c>
    </row>
    <row r="34" spans="2:15">
      <c r="B34" s="86" t="s">
        <v>673</v>
      </c>
      <c r="C34" s="87" t="s">
        <v>674</v>
      </c>
      <c r="D34" s="88" t="s">
        <v>118</v>
      </c>
      <c r="E34" s="88" t="s">
        <v>246</v>
      </c>
      <c r="F34" s="87" t="s">
        <v>675</v>
      </c>
      <c r="G34" s="88" t="s">
        <v>676</v>
      </c>
      <c r="H34" s="88" t="s">
        <v>131</v>
      </c>
      <c r="I34" s="90">
        <v>28662.506948999999</v>
      </c>
      <c r="J34" s="98">
        <v>3197</v>
      </c>
      <c r="K34" s="90"/>
      <c r="L34" s="90">
        <v>916.34034713799997</v>
      </c>
      <c r="M34" s="91">
        <v>2.580365784498613E-5</v>
      </c>
      <c r="N34" s="91">
        <f t="shared" si="0"/>
        <v>7.9270410217608077E-3</v>
      </c>
      <c r="O34" s="91">
        <f>L34/'סכום נכסי הקרן'!$C$42</f>
        <v>4.6521092650199657E-4</v>
      </c>
    </row>
    <row r="35" spans="2:15">
      <c r="B35" s="86" t="s">
        <v>677</v>
      </c>
      <c r="C35" s="87" t="s">
        <v>678</v>
      </c>
      <c r="D35" s="88" t="s">
        <v>118</v>
      </c>
      <c r="E35" s="88" t="s">
        <v>246</v>
      </c>
      <c r="F35" s="87" t="s">
        <v>259</v>
      </c>
      <c r="G35" s="88" t="s">
        <v>254</v>
      </c>
      <c r="H35" s="88" t="s">
        <v>131</v>
      </c>
      <c r="I35" s="90">
        <v>201570.45973499998</v>
      </c>
      <c r="J35" s="98">
        <v>2700</v>
      </c>
      <c r="K35" s="90">
        <v>91.105211690999994</v>
      </c>
      <c r="L35" s="90">
        <v>5533.5076245549999</v>
      </c>
      <c r="M35" s="91">
        <v>1.3056729772864585E-4</v>
      </c>
      <c r="N35" s="91">
        <f t="shared" si="0"/>
        <v>4.7869050043550861E-2</v>
      </c>
      <c r="O35" s="91">
        <f>L35/'סכום נכסי הקרן'!$C$42</f>
        <v>2.8092708313731105E-3</v>
      </c>
    </row>
    <row r="36" spans="2:15">
      <c r="B36" s="86" t="s">
        <v>679</v>
      </c>
      <c r="C36" s="87" t="s">
        <v>680</v>
      </c>
      <c r="D36" s="88" t="s">
        <v>118</v>
      </c>
      <c r="E36" s="88" t="s">
        <v>246</v>
      </c>
      <c r="F36" s="87" t="s">
        <v>325</v>
      </c>
      <c r="G36" s="88" t="s">
        <v>271</v>
      </c>
      <c r="H36" s="88" t="s">
        <v>131</v>
      </c>
      <c r="I36" s="90">
        <v>192639.09718199997</v>
      </c>
      <c r="J36" s="98">
        <v>992</v>
      </c>
      <c r="K36" s="90">
        <v>22.965215614000002</v>
      </c>
      <c r="L36" s="90">
        <v>1933.9450596619999</v>
      </c>
      <c r="M36" s="91">
        <v>2.5519499772062133E-4</v>
      </c>
      <c r="N36" s="91">
        <f t="shared" si="0"/>
        <v>1.6730095831372985E-2</v>
      </c>
      <c r="O36" s="91">
        <f>L36/'סכום נכסי הקרן'!$C$42</f>
        <v>9.8183210618120399E-4</v>
      </c>
    </row>
    <row r="37" spans="2:15">
      <c r="B37" s="86" t="s">
        <v>681</v>
      </c>
      <c r="C37" s="87" t="s">
        <v>682</v>
      </c>
      <c r="D37" s="88" t="s">
        <v>118</v>
      </c>
      <c r="E37" s="88" t="s">
        <v>246</v>
      </c>
      <c r="F37" s="87" t="s">
        <v>683</v>
      </c>
      <c r="G37" s="88" t="s">
        <v>254</v>
      </c>
      <c r="H37" s="88" t="s">
        <v>131</v>
      </c>
      <c r="I37" s="90">
        <v>33371.152048999997</v>
      </c>
      <c r="J37" s="98">
        <v>11220</v>
      </c>
      <c r="K37" s="90"/>
      <c r="L37" s="90">
        <v>3744.2432599250001</v>
      </c>
      <c r="M37" s="91">
        <v>1.2975248807553782E-4</v>
      </c>
      <c r="N37" s="91">
        <f t="shared" si="0"/>
        <v>3.2390552276322496E-2</v>
      </c>
      <c r="O37" s="91">
        <f>L37/'סכום נכסי הקרן'!$C$42</f>
        <v>1.9008907350188328E-3</v>
      </c>
    </row>
    <row r="38" spans="2:15">
      <c r="B38" s="86" t="s">
        <v>684</v>
      </c>
      <c r="C38" s="87" t="s">
        <v>685</v>
      </c>
      <c r="D38" s="88" t="s">
        <v>118</v>
      </c>
      <c r="E38" s="88" t="s">
        <v>246</v>
      </c>
      <c r="F38" s="87" t="s">
        <v>331</v>
      </c>
      <c r="G38" s="88" t="s">
        <v>271</v>
      </c>
      <c r="H38" s="88" t="s">
        <v>131</v>
      </c>
      <c r="I38" s="90">
        <v>9583.438635999999</v>
      </c>
      <c r="J38" s="98">
        <v>22500</v>
      </c>
      <c r="K38" s="90">
        <v>52.466432347999998</v>
      </c>
      <c r="L38" s="90">
        <v>2208.7401253019998</v>
      </c>
      <c r="M38" s="91">
        <v>2.0179397935642899E-4</v>
      </c>
      <c r="N38" s="91">
        <f t="shared" si="0"/>
        <v>1.9107282173444727E-2</v>
      </c>
      <c r="O38" s="91">
        <f>L38/'סכום נכסי הקרן'!$C$42</f>
        <v>1.1213410424447178E-3</v>
      </c>
    </row>
    <row r="39" spans="2:15">
      <c r="B39" s="86" t="s">
        <v>686</v>
      </c>
      <c r="C39" s="87" t="s">
        <v>687</v>
      </c>
      <c r="D39" s="88" t="s">
        <v>118</v>
      </c>
      <c r="E39" s="88" t="s">
        <v>246</v>
      </c>
      <c r="F39" s="87" t="s">
        <v>688</v>
      </c>
      <c r="G39" s="88" t="s">
        <v>672</v>
      </c>
      <c r="H39" s="88" t="s">
        <v>131</v>
      </c>
      <c r="I39" s="90">
        <v>1476.361913</v>
      </c>
      <c r="J39" s="98">
        <v>37180</v>
      </c>
      <c r="K39" s="90"/>
      <c r="L39" s="90">
        <v>548.91135931000008</v>
      </c>
      <c r="M39" s="91">
        <v>5.1479789686174395E-5</v>
      </c>
      <c r="N39" s="91">
        <f t="shared" si="0"/>
        <v>4.748500790291584E-3</v>
      </c>
      <c r="O39" s="91">
        <f>L39/'סכום נכסי הקרן'!$C$42</f>
        <v>2.7867327115916961E-4</v>
      </c>
    </row>
    <row r="40" spans="2:15">
      <c r="B40" s="86" t="s">
        <v>689</v>
      </c>
      <c r="C40" s="87" t="s">
        <v>690</v>
      </c>
      <c r="D40" s="88" t="s">
        <v>118</v>
      </c>
      <c r="E40" s="88" t="s">
        <v>246</v>
      </c>
      <c r="F40" s="87" t="s">
        <v>691</v>
      </c>
      <c r="G40" s="88" t="s">
        <v>125</v>
      </c>
      <c r="H40" s="88" t="s">
        <v>131</v>
      </c>
      <c r="I40" s="90">
        <v>128796.538869</v>
      </c>
      <c r="J40" s="98">
        <v>1051</v>
      </c>
      <c r="K40" s="90"/>
      <c r="L40" s="90">
        <v>1353.6516236450002</v>
      </c>
      <c r="M40" s="91">
        <v>1.0972476307931982E-4</v>
      </c>
      <c r="N40" s="91">
        <f t="shared" si="0"/>
        <v>1.1710116206627147E-2</v>
      </c>
      <c r="O40" s="91">
        <f>L40/'סכום נכסי הקרן'!$C$42</f>
        <v>6.8722667070555748E-4</v>
      </c>
    </row>
    <row r="41" spans="2:15">
      <c r="B41" s="86" t="s">
        <v>692</v>
      </c>
      <c r="C41" s="87" t="s">
        <v>693</v>
      </c>
      <c r="D41" s="88" t="s">
        <v>118</v>
      </c>
      <c r="E41" s="88" t="s">
        <v>246</v>
      </c>
      <c r="F41" s="87" t="s">
        <v>694</v>
      </c>
      <c r="G41" s="88" t="s">
        <v>155</v>
      </c>
      <c r="H41" s="88" t="s">
        <v>131</v>
      </c>
      <c r="I41" s="90">
        <v>1229.3271769999999</v>
      </c>
      <c r="J41" s="98">
        <v>80520</v>
      </c>
      <c r="K41" s="90"/>
      <c r="L41" s="90">
        <v>989.85424247899994</v>
      </c>
      <c r="M41" s="91">
        <v>1.9349842919203275E-5</v>
      </c>
      <c r="N41" s="91">
        <f t="shared" si="0"/>
        <v>8.5629921351845807E-3</v>
      </c>
      <c r="O41" s="91">
        <f>L41/'סכום נכסי הקרן'!$C$42</f>
        <v>5.0253272234910987E-4</v>
      </c>
    </row>
    <row r="42" spans="2:15">
      <c r="B42" s="86" t="s">
        <v>695</v>
      </c>
      <c r="C42" s="87" t="s">
        <v>696</v>
      </c>
      <c r="D42" s="88" t="s">
        <v>118</v>
      </c>
      <c r="E42" s="88" t="s">
        <v>246</v>
      </c>
      <c r="F42" s="87" t="s">
        <v>290</v>
      </c>
      <c r="G42" s="88" t="s">
        <v>271</v>
      </c>
      <c r="H42" s="88" t="s">
        <v>131</v>
      </c>
      <c r="I42" s="90">
        <v>12614.549214999999</v>
      </c>
      <c r="J42" s="98">
        <v>20580</v>
      </c>
      <c r="K42" s="90"/>
      <c r="L42" s="90">
        <v>2596.0742285409997</v>
      </c>
      <c r="M42" s="91">
        <v>1.0401799394192066E-4</v>
      </c>
      <c r="N42" s="91">
        <f t="shared" si="0"/>
        <v>2.2458016794147932E-2</v>
      </c>
      <c r="O42" s="91">
        <f>L42/'סכום נכסי הקרן'!$C$42</f>
        <v>1.3179841975741713E-3</v>
      </c>
    </row>
    <row r="43" spans="2:15">
      <c r="B43" s="86" t="s">
        <v>697</v>
      </c>
      <c r="C43" s="87" t="s">
        <v>698</v>
      </c>
      <c r="D43" s="88" t="s">
        <v>118</v>
      </c>
      <c r="E43" s="88" t="s">
        <v>246</v>
      </c>
      <c r="F43" s="87" t="s">
        <v>274</v>
      </c>
      <c r="G43" s="88" t="s">
        <v>254</v>
      </c>
      <c r="H43" s="88" t="s">
        <v>131</v>
      </c>
      <c r="I43" s="90">
        <v>171994.07301600001</v>
      </c>
      <c r="J43" s="98">
        <v>2975</v>
      </c>
      <c r="K43" s="90"/>
      <c r="L43" s="90">
        <v>5116.8236722050005</v>
      </c>
      <c r="M43" s="91">
        <v>1.2865530076351108E-4</v>
      </c>
      <c r="N43" s="91">
        <f t="shared" si="0"/>
        <v>4.4264416902923223E-2</v>
      </c>
      <c r="O43" s="91">
        <f>L43/'סכום נכסי הקרן'!$C$42</f>
        <v>2.5977272404609621E-3</v>
      </c>
    </row>
    <row r="44" spans="2:15">
      <c r="B44" s="86" t="s">
        <v>699</v>
      </c>
      <c r="C44" s="87" t="s">
        <v>700</v>
      </c>
      <c r="D44" s="88" t="s">
        <v>118</v>
      </c>
      <c r="E44" s="88" t="s">
        <v>246</v>
      </c>
      <c r="F44" s="87" t="s">
        <v>503</v>
      </c>
      <c r="G44" s="88" t="s">
        <v>504</v>
      </c>
      <c r="H44" s="88" t="s">
        <v>131</v>
      </c>
      <c r="I44" s="90">
        <v>16323.651023000002</v>
      </c>
      <c r="J44" s="98">
        <v>8105</v>
      </c>
      <c r="K44" s="90"/>
      <c r="L44" s="90">
        <v>1323.0319154250001</v>
      </c>
      <c r="M44" s="91">
        <v>1.4017438415681651E-4</v>
      </c>
      <c r="N44" s="91">
        <f t="shared" si="0"/>
        <v>1.1445232439484965E-2</v>
      </c>
      <c r="O44" s="91">
        <f>L44/'סכום נכסי הקרן'!$C$42</f>
        <v>6.7168154833400942E-4</v>
      </c>
    </row>
    <row r="45" spans="2:15">
      <c r="B45" s="86" t="s">
        <v>701</v>
      </c>
      <c r="C45" s="87" t="s">
        <v>702</v>
      </c>
      <c r="D45" s="88" t="s">
        <v>118</v>
      </c>
      <c r="E45" s="88" t="s">
        <v>246</v>
      </c>
      <c r="F45" s="87" t="s">
        <v>703</v>
      </c>
      <c r="G45" s="88" t="s">
        <v>453</v>
      </c>
      <c r="H45" s="88" t="s">
        <v>131</v>
      </c>
      <c r="I45" s="90">
        <v>69051.180573000005</v>
      </c>
      <c r="J45" s="98">
        <v>671</v>
      </c>
      <c r="K45" s="90"/>
      <c r="L45" s="90">
        <v>463.33342164499999</v>
      </c>
      <c r="M45" s="91">
        <v>1.4377842630583582E-4</v>
      </c>
      <c r="N45" s="91">
        <f t="shared" si="0"/>
        <v>4.0081865341891169E-3</v>
      </c>
      <c r="O45" s="91">
        <f>L45/'סכום נכסי הקרן'!$C$42</f>
        <v>2.3522675939789149E-4</v>
      </c>
    </row>
    <row r="46" spans="2:15">
      <c r="B46" s="86" t="s">
        <v>704</v>
      </c>
      <c r="C46" s="87" t="s">
        <v>705</v>
      </c>
      <c r="D46" s="88" t="s">
        <v>118</v>
      </c>
      <c r="E46" s="88" t="s">
        <v>246</v>
      </c>
      <c r="F46" s="87" t="s">
        <v>565</v>
      </c>
      <c r="G46" s="88" t="s">
        <v>566</v>
      </c>
      <c r="H46" s="88" t="s">
        <v>131</v>
      </c>
      <c r="I46" s="90">
        <v>71783.194186000008</v>
      </c>
      <c r="J46" s="98">
        <v>2537</v>
      </c>
      <c r="K46" s="90">
        <v>14.065342628000002</v>
      </c>
      <c r="L46" s="90">
        <v>1835.204979114</v>
      </c>
      <c r="M46" s="91">
        <v>2.0093356777115023E-4</v>
      </c>
      <c r="N46" s="91">
        <f t="shared" si="0"/>
        <v>1.5875919027480614E-2</v>
      </c>
      <c r="O46" s="91">
        <f>L46/'סכום נכסי הקרן'!$C$42</f>
        <v>9.3170339090845055E-4</v>
      </c>
    </row>
    <row r="47" spans="2:15">
      <c r="B47" s="92"/>
      <c r="C47" s="87"/>
      <c r="D47" s="87"/>
      <c r="E47" s="87"/>
      <c r="F47" s="87"/>
      <c r="G47" s="87"/>
      <c r="H47" s="87"/>
      <c r="I47" s="90"/>
      <c r="J47" s="98"/>
      <c r="K47" s="87"/>
      <c r="L47" s="87"/>
      <c r="M47" s="87"/>
      <c r="N47" s="91"/>
      <c r="O47" s="87"/>
    </row>
    <row r="48" spans="2:15">
      <c r="B48" s="85" t="s">
        <v>706</v>
      </c>
      <c r="C48" s="80"/>
      <c r="D48" s="81"/>
      <c r="E48" s="81"/>
      <c r="F48" s="80"/>
      <c r="G48" s="81"/>
      <c r="H48" s="81"/>
      <c r="I48" s="83"/>
      <c r="J48" s="100"/>
      <c r="K48" s="83">
        <v>58.500969871000009</v>
      </c>
      <c r="L48" s="83">
        <v>26006.133174937</v>
      </c>
      <c r="M48" s="84"/>
      <c r="N48" s="84">
        <f t="shared" ref="N48:N79" si="1">IFERROR(L48/$L$11,0)</f>
        <v>0.2249728336627024</v>
      </c>
      <c r="O48" s="84">
        <f>L48/'סכום נכסי הקרן'!$C$42</f>
        <v>1.320288618397456E-2</v>
      </c>
    </row>
    <row r="49" spans="2:15">
      <c r="B49" s="86" t="s">
        <v>707</v>
      </c>
      <c r="C49" s="87" t="s">
        <v>708</v>
      </c>
      <c r="D49" s="88" t="s">
        <v>118</v>
      </c>
      <c r="E49" s="88" t="s">
        <v>246</v>
      </c>
      <c r="F49" s="87" t="s">
        <v>569</v>
      </c>
      <c r="G49" s="88" t="s">
        <v>453</v>
      </c>
      <c r="H49" s="88" t="s">
        <v>131</v>
      </c>
      <c r="I49" s="90">
        <v>38089.372954999999</v>
      </c>
      <c r="J49" s="98">
        <v>895.2</v>
      </c>
      <c r="K49" s="90"/>
      <c r="L49" s="90">
        <v>340.97606668500009</v>
      </c>
      <c r="M49" s="91">
        <v>1.8074078889988626E-4</v>
      </c>
      <c r="N49" s="91">
        <f t="shared" si="1"/>
        <v>2.9497023420312035E-3</v>
      </c>
      <c r="O49" s="91">
        <f>L49/'סכום נכסי הקרן'!$C$42</f>
        <v>1.7310794225417487E-4</v>
      </c>
    </row>
    <row r="50" spans="2:15">
      <c r="B50" s="86" t="s">
        <v>709</v>
      </c>
      <c r="C50" s="87" t="s">
        <v>710</v>
      </c>
      <c r="D50" s="88" t="s">
        <v>118</v>
      </c>
      <c r="E50" s="88" t="s">
        <v>246</v>
      </c>
      <c r="F50" s="87" t="s">
        <v>711</v>
      </c>
      <c r="G50" s="88" t="s">
        <v>387</v>
      </c>
      <c r="H50" s="88" t="s">
        <v>131</v>
      </c>
      <c r="I50" s="90">
        <v>1553.3907099999999</v>
      </c>
      <c r="J50" s="98">
        <v>8831</v>
      </c>
      <c r="K50" s="90"/>
      <c r="L50" s="90">
        <v>137.17993364600002</v>
      </c>
      <c r="M50" s="91">
        <v>1.0585348683157439E-4</v>
      </c>
      <c r="N50" s="91">
        <f t="shared" si="1"/>
        <v>1.1867107726628366E-3</v>
      </c>
      <c r="O50" s="91">
        <f>L50/'סכום נכסי הקרן'!$C$42</f>
        <v>6.9643996609184796E-5</v>
      </c>
    </row>
    <row r="51" spans="2:15">
      <c r="B51" s="86" t="s">
        <v>712</v>
      </c>
      <c r="C51" s="87" t="s">
        <v>713</v>
      </c>
      <c r="D51" s="88" t="s">
        <v>118</v>
      </c>
      <c r="E51" s="88" t="s">
        <v>246</v>
      </c>
      <c r="F51" s="87" t="s">
        <v>714</v>
      </c>
      <c r="G51" s="88" t="s">
        <v>566</v>
      </c>
      <c r="H51" s="88" t="s">
        <v>131</v>
      </c>
      <c r="I51" s="90">
        <v>43618.902305000003</v>
      </c>
      <c r="J51" s="98">
        <v>1220</v>
      </c>
      <c r="K51" s="90">
        <v>6.5405671569999999</v>
      </c>
      <c r="L51" s="90">
        <v>538.69117527499998</v>
      </c>
      <c r="M51" s="91">
        <v>3.4867222765969368E-4</v>
      </c>
      <c r="N51" s="91">
        <f t="shared" si="1"/>
        <v>4.6600884243530689E-3</v>
      </c>
      <c r="O51" s="91">
        <f>L51/'סכום נכסי הקרן'!$C$42</f>
        <v>2.7348465177905266E-4</v>
      </c>
    </row>
    <row r="52" spans="2:15">
      <c r="B52" s="86" t="s">
        <v>715</v>
      </c>
      <c r="C52" s="87" t="s">
        <v>716</v>
      </c>
      <c r="D52" s="88" t="s">
        <v>118</v>
      </c>
      <c r="E52" s="88" t="s">
        <v>246</v>
      </c>
      <c r="F52" s="87" t="s">
        <v>717</v>
      </c>
      <c r="G52" s="88" t="s">
        <v>128</v>
      </c>
      <c r="H52" s="88" t="s">
        <v>131</v>
      </c>
      <c r="I52" s="90">
        <v>6474.9303610000006</v>
      </c>
      <c r="J52" s="98">
        <v>703.5</v>
      </c>
      <c r="K52" s="90">
        <v>1.049884067</v>
      </c>
      <c r="L52" s="90">
        <v>46.601019156</v>
      </c>
      <c r="M52" s="91">
        <v>3.280889042934409E-5</v>
      </c>
      <c r="N52" s="91">
        <f t="shared" si="1"/>
        <v>4.0313426300527254E-4</v>
      </c>
      <c r="O52" s="91">
        <f>L52/'סכום נכסי הקרן'!$C$42</f>
        <v>2.3658571146857039E-5</v>
      </c>
    </row>
    <row r="53" spans="2:15">
      <c r="B53" s="86" t="s">
        <v>718</v>
      </c>
      <c r="C53" s="87" t="s">
        <v>719</v>
      </c>
      <c r="D53" s="88" t="s">
        <v>118</v>
      </c>
      <c r="E53" s="88" t="s">
        <v>246</v>
      </c>
      <c r="F53" s="87" t="s">
        <v>720</v>
      </c>
      <c r="G53" s="88" t="s">
        <v>444</v>
      </c>
      <c r="H53" s="88" t="s">
        <v>131</v>
      </c>
      <c r="I53" s="90">
        <v>1083.6887959999999</v>
      </c>
      <c r="J53" s="98">
        <v>3174</v>
      </c>
      <c r="K53" s="90"/>
      <c r="L53" s="90">
        <v>34.396282377000006</v>
      </c>
      <c r="M53" s="91">
        <v>1.9227061578543704E-5</v>
      </c>
      <c r="N53" s="91">
        <f t="shared" si="1"/>
        <v>2.975540062708654E-4</v>
      </c>
      <c r="O53" s="91">
        <f>L53/'סכום נכסי הקרן'!$C$42</f>
        <v>1.7462426971382343E-5</v>
      </c>
    </row>
    <row r="54" spans="2:15">
      <c r="B54" s="86" t="s">
        <v>721</v>
      </c>
      <c r="C54" s="87" t="s">
        <v>722</v>
      </c>
      <c r="D54" s="88" t="s">
        <v>118</v>
      </c>
      <c r="E54" s="88" t="s">
        <v>246</v>
      </c>
      <c r="F54" s="87" t="s">
        <v>723</v>
      </c>
      <c r="G54" s="88" t="s">
        <v>357</v>
      </c>
      <c r="H54" s="88" t="s">
        <v>131</v>
      </c>
      <c r="I54" s="90">
        <v>2663.2485690000003</v>
      </c>
      <c r="J54" s="98">
        <v>9714</v>
      </c>
      <c r="K54" s="90"/>
      <c r="L54" s="90">
        <v>258.70796602999997</v>
      </c>
      <c r="M54" s="91">
        <v>1.2337535744476471E-4</v>
      </c>
      <c r="N54" s="91">
        <f t="shared" si="1"/>
        <v>2.2380206937098498E-3</v>
      </c>
      <c r="O54" s="91">
        <f>L54/'סכום נכסי הקרן'!$C$42</f>
        <v>1.3134178031793921E-4</v>
      </c>
    </row>
    <row r="55" spans="2:15">
      <c r="B55" s="86" t="s">
        <v>724</v>
      </c>
      <c r="C55" s="87" t="s">
        <v>725</v>
      </c>
      <c r="D55" s="88" t="s">
        <v>118</v>
      </c>
      <c r="E55" s="88" t="s">
        <v>246</v>
      </c>
      <c r="F55" s="87" t="s">
        <v>579</v>
      </c>
      <c r="G55" s="88" t="s">
        <v>453</v>
      </c>
      <c r="H55" s="88" t="s">
        <v>131</v>
      </c>
      <c r="I55" s="90">
        <v>3631.0862980000002</v>
      </c>
      <c r="J55" s="98">
        <v>14130</v>
      </c>
      <c r="K55" s="90"/>
      <c r="L55" s="90">
        <v>513.07249387100001</v>
      </c>
      <c r="M55" s="91">
        <v>2.871891453466815E-4</v>
      </c>
      <c r="N55" s="91">
        <f t="shared" si="1"/>
        <v>4.4384673432261625E-3</v>
      </c>
      <c r="O55" s="91">
        <f>L55/'סכום נכסי הקרן'!$C$42</f>
        <v>2.60478468488163E-4</v>
      </c>
    </row>
    <row r="56" spans="2:15">
      <c r="B56" s="86" t="s">
        <v>726</v>
      </c>
      <c r="C56" s="87" t="s">
        <v>727</v>
      </c>
      <c r="D56" s="88" t="s">
        <v>118</v>
      </c>
      <c r="E56" s="88" t="s">
        <v>246</v>
      </c>
      <c r="F56" s="87" t="s">
        <v>728</v>
      </c>
      <c r="G56" s="88" t="s">
        <v>425</v>
      </c>
      <c r="H56" s="88" t="s">
        <v>131</v>
      </c>
      <c r="I56" s="90">
        <v>2905.1484699999996</v>
      </c>
      <c r="J56" s="98">
        <v>8579</v>
      </c>
      <c r="K56" s="90"/>
      <c r="L56" s="90">
        <v>249.23268719700002</v>
      </c>
      <c r="M56" s="91">
        <v>7.9963268595939049E-5</v>
      </c>
      <c r="N56" s="91">
        <f t="shared" si="1"/>
        <v>2.1560523243846249E-3</v>
      </c>
      <c r="O56" s="91">
        <f>L56/'סכום נכסי הקרן'!$C$42</f>
        <v>1.2653133706011239E-4</v>
      </c>
    </row>
    <row r="57" spans="2:15">
      <c r="B57" s="86" t="s">
        <v>729</v>
      </c>
      <c r="C57" s="87" t="s">
        <v>730</v>
      </c>
      <c r="D57" s="88" t="s">
        <v>118</v>
      </c>
      <c r="E57" s="88" t="s">
        <v>246</v>
      </c>
      <c r="F57" s="87" t="s">
        <v>591</v>
      </c>
      <c r="G57" s="88" t="s">
        <v>453</v>
      </c>
      <c r="H57" s="88" t="s">
        <v>131</v>
      </c>
      <c r="I57" s="90">
        <v>743.19834400000002</v>
      </c>
      <c r="J57" s="98">
        <v>3120</v>
      </c>
      <c r="K57" s="90">
        <v>0.67934720200000021</v>
      </c>
      <c r="L57" s="90">
        <v>23.867135559999998</v>
      </c>
      <c r="M57" s="91">
        <v>1.2922716419467581E-5</v>
      </c>
      <c r="N57" s="91">
        <f t="shared" si="1"/>
        <v>2.0646887725391558E-4</v>
      </c>
      <c r="O57" s="91">
        <f>L57/'סכום נכסי הקרן'!$C$42</f>
        <v>1.2116952267238986E-5</v>
      </c>
    </row>
    <row r="58" spans="2:15">
      <c r="B58" s="86" t="s">
        <v>731</v>
      </c>
      <c r="C58" s="87" t="s">
        <v>732</v>
      </c>
      <c r="D58" s="88" t="s">
        <v>118</v>
      </c>
      <c r="E58" s="88" t="s">
        <v>246</v>
      </c>
      <c r="F58" s="87" t="s">
        <v>733</v>
      </c>
      <c r="G58" s="88" t="s">
        <v>444</v>
      </c>
      <c r="H58" s="88" t="s">
        <v>131</v>
      </c>
      <c r="I58" s="90">
        <v>212.19040800000002</v>
      </c>
      <c r="J58" s="98">
        <v>4494</v>
      </c>
      <c r="K58" s="90"/>
      <c r="L58" s="90">
        <v>9.5358369420000013</v>
      </c>
      <c r="M58" s="91">
        <v>1.1722233485847112E-5</v>
      </c>
      <c r="N58" s="91">
        <f t="shared" si="1"/>
        <v>8.2492243031913803E-5</v>
      </c>
      <c r="O58" s="91">
        <f>L58/'סכום נכסי הקרן'!$C$42</f>
        <v>4.8411876139856391E-6</v>
      </c>
    </row>
    <row r="59" spans="2:15">
      <c r="B59" s="86" t="s">
        <v>734</v>
      </c>
      <c r="C59" s="87" t="s">
        <v>735</v>
      </c>
      <c r="D59" s="88" t="s">
        <v>118</v>
      </c>
      <c r="E59" s="88" t="s">
        <v>246</v>
      </c>
      <c r="F59" s="87" t="s">
        <v>551</v>
      </c>
      <c r="G59" s="88" t="s">
        <v>281</v>
      </c>
      <c r="H59" s="88" t="s">
        <v>131</v>
      </c>
      <c r="I59" s="90">
        <v>157385.31337599998</v>
      </c>
      <c r="J59" s="98">
        <v>98.1</v>
      </c>
      <c r="K59" s="90"/>
      <c r="L59" s="90">
        <v>154.394992425</v>
      </c>
      <c r="M59" s="91">
        <v>4.908298342705425E-5</v>
      </c>
      <c r="N59" s="91">
        <f t="shared" si="1"/>
        <v>1.3356341258245466E-3</v>
      </c>
      <c r="O59" s="91">
        <f>L59/'סכום נכסי הקרן'!$C$42</f>
        <v>7.8383798877390291E-5</v>
      </c>
    </row>
    <row r="60" spans="2:15">
      <c r="B60" s="86" t="s">
        <v>736</v>
      </c>
      <c r="C60" s="87" t="s">
        <v>737</v>
      </c>
      <c r="D60" s="88" t="s">
        <v>118</v>
      </c>
      <c r="E60" s="88" t="s">
        <v>246</v>
      </c>
      <c r="F60" s="87" t="s">
        <v>456</v>
      </c>
      <c r="G60" s="88" t="s">
        <v>444</v>
      </c>
      <c r="H60" s="88" t="s">
        <v>131</v>
      </c>
      <c r="I60" s="90">
        <v>30915.433143000002</v>
      </c>
      <c r="J60" s="98">
        <v>1185</v>
      </c>
      <c r="K60" s="90"/>
      <c r="L60" s="90">
        <v>366.34788274199997</v>
      </c>
      <c r="M60" s="91">
        <v>1.7324940440362378E-4</v>
      </c>
      <c r="N60" s="91">
        <f t="shared" si="1"/>
        <v>3.1691878501271583E-3</v>
      </c>
      <c r="O60" s="91">
        <f>L60/'סכום נכסי הקרן'!$C$42</f>
        <v>1.8598879606769532E-4</v>
      </c>
    </row>
    <row r="61" spans="2:15">
      <c r="B61" s="86" t="s">
        <v>738</v>
      </c>
      <c r="C61" s="87" t="s">
        <v>739</v>
      </c>
      <c r="D61" s="88" t="s">
        <v>118</v>
      </c>
      <c r="E61" s="88" t="s">
        <v>246</v>
      </c>
      <c r="F61" s="87" t="s">
        <v>424</v>
      </c>
      <c r="G61" s="88" t="s">
        <v>425</v>
      </c>
      <c r="H61" s="88" t="s">
        <v>131</v>
      </c>
      <c r="I61" s="90">
        <v>478571.37082000001</v>
      </c>
      <c r="J61" s="98">
        <v>60.9</v>
      </c>
      <c r="K61" s="90"/>
      <c r="L61" s="90">
        <v>291.44996481700002</v>
      </c>
      <c r="M61" s="91">
        <v>3.7833056514923873E-4</v>
      </c>
      <c r="N61" s="91">
        <f t="shared" si="1"/>
        <v>2.5212638885878601E-3</v>
      </c>
      <c r="O61" s="91">
        <f>L61/'סכום נכסי הקרן'!$C$42</f>
        <v>1.4796435471270568E-4</v>
      </c>
    </row>
    <row r="62" spans="2:15">
      <c r="B62" s="86" t="s">
        <v>740</v>
      </c>
      <c r="C62" s="87" t="s">
        <v>741</v>
      </c>
      <c r="D62" s="88" t="s">
        <v>118</v>
      </c>
      <c r="E62" s="88" t="s">
        <v>246</v>
      </c>
      <c r="F62" s="87" t="s">
        <v>742</v>
      </c>
      <c r="G62" s="88" t="s">
        <v>495</v>
      </c>
      <c r="H62" s="88" t="s">
        <v>131</v>
      </c>
      <c r="I62" s="90">
        <v>27421.066102000001</v>
      </c>
      <c r="J62" s="98">
        <v>762</v>
      </c>
      <c r="K62" s="90"/>
      <c r="L62" s="90">
        <v>208.94852369600002</v>
      </c>
      <c r="M62" s="91">
        <v>1.5429115321440319E-4</v>
      </c>
      <c r="N62" s="91">
        <f t="shared" si="1"/>
        <v>1.8075636677439772E-3</v>
      </c>
      <c r="O62" s="91">
        <f>L62/'סכום נכסי הקרן'!$C$42</f>
        <v>1.0607972965878971E-4</v>
      </c>
    </row>
    <row r="63" spans="2:15">
      <c r="B63" s="86" t="s">
        <v>743</v>
      </c>
      <c r="C63" s="87" t="s">
        <v>744</v>
      </c>
      <c r="D63" s="88" t="s">
        <v>118</v>
      </c>
      <c r="E63" s="88" t="s">
        <v>246</v>
      </c>
      <c r="F63" s="87" t="s">
        <v>745</v>
      </c>
      <c r="G63" s="88" t="s">
        <v>126</v>
      </c>
      <c r="H63" s="88" t="s">
        <v>131</v>
      </c>
      <c r="I63" s="90">
        <v>1671.1072959999999</v>
      </c>
      <c r="J63" s="98">
        <v>3586</v>
      </c>
      <c r="K63" s="90"/>
      <c r="L63" s="90">
        <v>59.925907608999992</v>
      </c>
      <c r="M63" s="91">
        <v>6.1059692009988157E-5</v>
      </c>
      <c r="N63" s="91">
        <f t="shared" si="1"/>
        <v>5.1840468376893511E-4</v>
      </c>
      <c r="O63" s="91">
        <f>L63/'סכום נכסי הקרן'!$C$42</f>
        <v>3.0423397908132821E-5</v>
      </c>
    </row>
    <row r="64" spans="2:15">
      <c r="B64" s="86" t="s">
        <v>746</v>
      </c>
      <c r="C64" s="87" t="s">
        <v>747</v>
      </c>
      <c r="D64" s="88" t="s">
        <v>118</v>
      </c>
      <c r="E64" s="88" t="s">
        <v>246</v>
      </c>
      <c r="F64" s="87" t="s">
        <v>748</v>
      </c>
      <c r="G64" s="88" t="s">
        <v>152</v>
      </c>
      <c r="H64" s="88" t="s">
        <v>131</v>
      </c>
      <c r="I64" s="90">
        <v>2496.2573309999998</v>
      </c>
      <c r="J64" s="98">
        <v>14230</v>
      </c>
      <c r="K64" s="90"/>
      <c r="L64" s="90">
        <v>355.21741813300008</v>
      </c>
      <c r="M64" s="91">
        <v>9.7114639872740018E-5</v>
      </c>
      <c r="N64" s="91">
        <f t="shared" si="1"/>
        <v>3.0729008648139257E-3</v>
      </c>
      <c r="O64" s="91">
        <f>L64/'סכום נכסי הקרן'!$C$42</f>
        <v>1.8033804220825544E-4</v>
      </c>
    </row>
    <row r="65" spans="2:15">
      <c r="B65" s="86" t="s">
        <v>749</v>
      </c>
      <c r="C65" s="87" t="s">
        <v>750</v>
      </c>
      <c r="D65" s="88" t="s">
        <v>118</v>
      </c>
      <c r="E65" s="88" t="s">
        <v>246</v>
      </c>
      <c r="F65" s="87" t="s">
        <v>555</v>
      </c>
      <c r="G65" s="88" t="s">
        <v>453</v>
      </c>
      <c r="H65" s="88" t="s">
        <v>131</v>
      </c>
      <c r="I65" s="90">
        <v>2972.9915149999997</v>
      </c>
      <c r="J65" s="98">
        <v>20430</v>
      </c>
      <c r="K65" s="90"/>
      <c r="L65" s="90">
        <v>607.38216635699996</v>
      </c>
      <c r="M65" s="91">
        <v>1.5891661402839477E-4</v>
      </c>
      <c r="N65" s="91">
        <f t="shared" si="1"/>
        <v>5.2543177473694611E-3</v>
      </c>
      <c r="O65" s="91">
        <f>L65/'סכום נכסי הקרן'!$C$42</f>
        <v>3.0835793843875828E-4</v>
      </c>
    </row>
    <row r="66" spans="2:15">
      <c r="B66" s="86" t="s">
        <v>751</v>
      </c>
      <c r="C66" s="87" t="s">
        <v>752</v>
      </c>
      <c r="D66" s="88" t="s">
        <v>118</v>
      </c>
      <c r="E66" s="88" t="s">
        <v>246</v>
      </c>
      <c r="F66" s="87" t="s">
        <v>753</v>
      </c>
      <c r="G66" s="88" t="s">
        <v>127</v>
      </c>
      <c r="H66" s="88" t="s">
        <v>131</v>
      </c>
      <c r="I66" s="90">
        <v>2094.7016680000002</v>
      </c>
      <c r="J66" s="98">
        <v>26300</v>
      </c>
      <c r="K66" s="90"/>
      <c r="L66" s="90">
        <v>550.90653867499998</v>
      </c>
      <c r="M66" s="91">
        <v>3.6032168803876413E-4</v>
      </c>
      <c r="N66" s="91">
        <f t="shared" si="1"/>
        <v>4.7657606094423204E-3</v>
      </c>
      <c r="O66" s="91">
        <f>L66/'סכום נכסי הקרן'!$C$42</f>
        <v>2.796861909152714E-4</v>
      </c>
    </row>
    <row r="67" spans="2:15">
      <c r="B67" s="86" t="s">
        <v>754</v>
      </c>
      <c r="C67" s="87" t="s">
        <v>755</v>
      </c>
      <c r="D67" s="88" t="s">
        <v>118</v>
      </c>
      <c r="E67" s="88" t="s">
        <v>246</v>
      </c>
      <c r="F67" s="87" t="s">
        <v>756</v>
      </c>
      <c r="G67" s="88" t="s">
        <v>453</v>
      </c>
      <c r="H67" s="88" t="s">
        <v>131</v>
      </c>
      <c r="I67" s="90">
        <v>1922.9003210000001</v>
      </c>
      <c r="J67" s="98">
        <v>7144</v>
      </c>
      <c r="K67" s="90">
        <v>2.4643179050000001</v>
      </c>
      <c r="L67" s="90">
        <v>139.83631680700003</v>
      </c>
      <c r="M67" s="91">
        <v>6.1607928572877195E-5</v>
      </c>
      <c r="N67" s="91">
        <f t="shared" si="1"/>
        <v>1.209690507597056E-3</v>
      </c>
      <c r="O67" s="91">
        <f>L67/'סכום נכסי הקרן'!$C$42</f>
        <v>7.0992598660085223E-5</v>
      </c>
    </row>
    <row r="68" spans="2:15">
      <c r="B68" s="86" t="s">
        <v>757</v>
      </c>
      <c r="C68" s="87" t="s">
        <v>758</v>
      </c>
      <c r="D68" s="88" t="s">
        <v>118</v>
      </c>
      <c r="E68" s="88" t="s">
        <v>246</v>
      </c>
      <c r="F68" s="87" t="s">
        <v>759</v>
      </c>
      <c r="G68" s="88" t="s">
        <v>760</v>
      </c>
      <c r="H68" s="88" t="s">
        <v>131</v>
      </c>
      <c r="I68" s="90">
        <v>27273.196415999999</v>
      </c>
      <c r="J68" s="98">
        <v>3650</v>
      </c>
      <c r="K68" s="90">
        <v>11.059199346000002</v>
      </c>
      <c r="L68" s="90">
        <v>1006.530868532</v>
      </c>
      <c r="M68" s="91">
        <v>3.8135210202874554E-4</v>
      </c>
      <c r="N68" s="91">
        <f t="shared" si="1"/>
        <v>8.7072576357047574E-3</v>
      </c>
      <c r="O68" s="91">
        <f>L68/'סכום נכסי הקרן'!$C$42</f>
        <v>5.1099917117598359E-4</v>
      </c>
    </row>
    <row r="69" spans="2:15">
      <c r="B69" s="86" t="s">
        <v>761</v>
      </c>
      <c r="C69" s="87" t="s">
        <v>762</v>
      </c>
      <c r="D69" s="88" t="s">
        <v>118</v>
      </c>
      <c r="E69" s="88" t="s">
        <v>246</v>
      </c>
      <c r="F69" s="87" t="s">
        <v>763</v>
      </c>
      <c r="G69" s="88" t="s">
        <v>153</v>
      </c>
      <c r="H69" s="88" t="s">
        <v>131</v>
      </c>
      <c r="I69" s="90">
        <v>12557.068724000001</v>
      </c>
      <c r="J69" s="98">
        <v>1985</v>
      </c>
      <c r="K69" s="90"/>
      <c r="L69" s="90">
        <v>249.257814161</v>
      </c>
      <c r="M69" s="91">
        <v>9.5044602173568923E-5</v>
      </c>
      <c r="N69" s="91">
        <f t="shared" si="1"/>
        <v>2.1562696917361798E-3</v>
      </c>
      <c r="O69" s="91">
        <f>L69/'סכום נכסי הקרן'!$C$42</f>
        <v>1.2654409360656277E-4</v>
      </c>
    </row>
    <row r="70" spans="2:15">
      <c r="B70" s="86" t="s">
        <v>764</v>
      </c>
      <c r="C70" s="87" t="s">
        <v>765</v>
      </c>
      <c r="D70" s="88" t="s">
        <v>118</v>
      </c>
      <c r="E70" s="88" t="s">
        <v>246</v>
      </c>
      <c r="F70" s="87" t="s">
        <v>766</v>
      </c>
      <c r="G70" s="88" t="s">
        <v>760</v>
      </c>
      <c r="H70" s="88" t="s">
        <v>131</v>
      </c>
      <c r="I70" s="90">
        <v>6956.5020870000008</v>
      </c>
      <c r="J70" s="98">
        <v>14920</v>
      </c>
      <c r="K70" s="90">
        <v>8.6956276089999989</v>
      </c>
      <c r="L70" s="90">
        <v>1046.605739029</v>
      </c>
      <c r="M70" s="91">
        <v>3.0334452829035183E-4</v>
      </c>
      <c r="N70" s="91">
        <f t="shared" si="1"/>
        <v>9.0539357486610021E-3</v>
      </c>
      <c r="O70" s="91">
        <f>L70/'סכום נכסי הקרן'!$C$42</f>
        <v>5.3134452396066153E-4</v>
      </c>
    </row>
    <row r="71" spans="2:15">
      <c r="B71" s="86" t="s">
        <v>767</v>
      </c>
      <c r="C71" s="87" t="s">
        <v>768</v>
      </c>
      <c r="D71" s="88" t="s">
        <v>118</v>
      </c>
      <c r="E71" s="88" t="s">
        <v>246</v>
      </c>
      <c r="F71" s="87" t="s">
        <v>769</v>
      </c>
      <c r="G71" s="88" t="s">
        <v>357</v>
      </c>
      <c r="H71" s="88" t="s">
        <v>131</v>
      </c>
      <c r="I71" s="90">
        <v>2497.4735740000001</v>
      </c>
      <c r="J71" s="98">
        <v>16530</v>
      </c>
      <c r="K71" s="90"/>
      <c r="L71" s="90">
        <v>412.83238189600002</v>
      </c>
      <c r="M71" s="91">
        <v>1.7238388374818641E-4</v>
      </c>
      <c r="N71" s="91">
        <f t="shared" si="1"/>
        <v>3.57131412648359E-3</v>
      </c>
      <c r="O71" s="91">
        <f>L71/'סכום נכסי הקרן'!$C$42</f>
        <v>2.0958821192552059E-4</v>
      </c>
    </row>
    <row r="72" spans="2:15">
      <c r="B72" s="86" t="s">
        <v>770</v>
      </c>
      <c r="C72" s="87" t="s">
        <v>771</v>
      </c>
      <c r="D72" s="88" t="s">
        <v>118</v>
      </c>
      <c r="E72" s="88" t="s">
        <v>246</v>
      </c>
      <c r="F72" s="87" t="s">
        <v>772</v>
      </c>
      <c r="G72" s="88" t="s">
        <v>128</v>
      </c>
      <c r="H72" s="88" t="s">
        <v>131</v>
      </c>
      <c r="I72" s="90">
        <v>18075.001963000002</v>
      </c>
      <c r="J72" s="98">
        <v>1500</v>
      </c>
      <c r="K72" s="90"/>
      <c r="L72" s="90">
        <v>271.12502944400006</v>
      </c>
      <c r="M72" s="91">
        <v>9.0265316694193728E-5</v>
      </c>
      <c r="N72" s="91">
        <f t="shared" si="1"/>
        <v>2.3454377373443593E-3</v>
      </c>
      <c r="O72" s="91">
        <f>L72/'סכום נכסי הקרן'!$C$42</f>
        <v>1.3764571923463419E-4</v>
      </c>
    </row>
    <row r="73" spans="2:15">
      <c r="B73" s="86" t="s">
        <v>773</v>
      </c>
      <c r="C73" s="87" t="s">
        <v>774</v>
      </c>
      <c r="D73" s="88" t="s">
        <v>118</v>
      </c>
      <c r="E73" s="88" t="s">
        <v>246</v>
      </c>
      <c r="F73" s="87" t="s">
        <v>775</v>
      </c>
      <c r="G73" s="88" t="s">
        <v>453</v>
      </c>
      <c r="H73" s="88" t="s">
        <v>131</v>
      </c>
      <c r="I73" s="90">
        <v>45838.861881000012</v>
      </c>
      <c r="J73" s="98">
        <v>653</v>
      </c>
      <c r="K73" s="90">
        <v>3.7872984430000001</v>
      </c>
      <c r="L73" s="90">
        <v>303.11506652499997</v>
      </c>
      <c r="M73" s="91">
        <v>1.5149125103910331E-4</v>
      </c>
      <c r="N73" s="91">
        <f t="shared" si="1"/>
        <v>2.6221758914819135E-3</v>
      </c>
      <c r="O73" s="91">
        <f>L73/'סכום נכסי הקרן'!$C$42</f>
        <v>1.5388653503606257E-4</v>
      </c>
    </row>
    <row r="74" spans="2:15">
      <c r="B74" s="86" t="s">
        <v>776</v>
      </c>
      <c r="C74" s="87" t="s">
        <v>777</v>
      </c>
      <c r="D74" s="88" t="s">
        <v>118</v>
      </c>
      <c r="E74" s="88" t="s">
        <v>246</v>
      </c>
      <c r="F74" s="87" t="s">
        <v>515</v>
      </c>
      <c r="G74" s="88" t="s">
        <v>125</v>
      </c>
      <c r="H74" s="88" t="s">
        <v>131</v>
      </c>
      <c r="I74" s="90">
        <v>1235998.0758159999</v>
      </c>
      <c r="J74" s="98">
        <v>126</v>
      </c>
      <c r="K74" s="90"/>
      <c r="L74" s="90">
        <v>1557.3575755300001</v>
      </c>
      <c r="M74" s="91">
        <v>4.7713513946731438E-4</v>
      </c>
      <c r="N74" s="91">
        <f t="shared" si="1"/>
        <v>1.3472327640416651E-2</v>
      </c>
      <c r="O74" s="91">
        <f>L74/'סכום נכסי הקרן'!$C$42</f>
        <v>7.9064483286154532E-4</v>
      </c>
    </row>
    <row r="75" spans="2:15">
      <c r="B75" s="86" t="s">
        <v>778</v>
      </c>
      <c r="C75" s="87" t="s">
        <v>779</v>
      </c>
      <c r="D75" s="88" t="s">
        <v>118</v>
      </c>
      <c r="E75" s="88" t="s">
        <v>246</v>
      </c>
      <c r="F75" s="87" t="s">
        <v>317</v>
      </c>
      <c r="G75" s="88" t="s">
        <v>271</v>
      </c>
      <c r="H75" s="88" t="s">
        <v>131</v>
      </c>
      <c r="I75" s="90">
        <v>666.34939299999996</v>
      </c>
      <c r="J75" s="98">
        <v>59120</v>
      </c>
      <c r="K75" s="90"/>
      <c r="L75" s="90">
        <v>393.94576117799994</v>
      </c>
      <c r="M75" s="91">
        <v>1.2330907052985474E-4</v>
      </c>
      <c r="N75" s="91">
        <f t="shared" si="1"/>
        <v>3.4079304910673083E-3</v>
      </c>
      <c r="O75" s="91">
        <f>L75/'סכום נכסי הקרן'!$C$42</f>
        <v>1.9999978514702646E-4</v>
      </c>
    </row>
    <row r="76" spans="2:15">
      <c r="B76" s="86" t="s">
        <v>780</v>
      </c>
      <c r="C76" s="87" t="s">
        <v>781</v>
      </c>
      <c r="D76" s="88" t="s">
        <v>118</v>
      </c>
      <c r="E76" s="88" t="s">
        <v>246</v>
      </c>
      <c r="F76" s="87" t="s">
        <v>782</v>
      </c>
      <c r="G76" s="88" t="s">
        <v>387</v>
      </c>
      <c r="H76" s="88" t="s">
        <v>131</v>
      </c>
      <c r="I76" s="90">
        <v>8152.9357419999988</v>
      </c>
      <c r="J76" s="98">
        <v>4874</v>
      </c>
      <c r="K76" s="90"/>
      <c r="L76" s="90">
        <v>397.37408808100002</v>
      </c>
      <c r="M76" s="91">
        <v>1.0316136387812751E-4</v>
      </c>
      <c r="N76" s="91">
        <f t="shared" si="1"/>
        <v>3.4375881265528221E-3</v>
      </c>
      <c r="O76" s="91">
        <f>L76/'סכום נכסי הקרן'!$C$42</f>
        <v>2.0174029034236978E-4</v>
      </c>
    </row>
    <row r="77" spans="2:15">
      <c r="B77" s="86" t="s">
        <v>783</v>
      </c>
      <c r="C77" s="87" t="s">
        <v>784</v>
      </c>
      <c r="D77" s="88" t="s">
        <v>118</v>
      </c>
      <c r="E77" s="88" t="s">
        <v>246</v>
      </c>
      <c r="F77" s="87" t="s">
        <v>397</v>
      </c>
      <c r="G77" s="88" t="s">
        <v>271</v>
      </c>
      <c r="H77" s="88" t="s">
        <v>131</v>
      </c>
      <c r="I77" s="90">
        <v>6514.2007210000002</v>
      </c>
      <c r="J77" s="98">
        <v>7670</v>
      </c>
      <c r="K77" s="90"/>
      <c r="L77" s="90">
        <v>499.63919529599997</v>
      </c>
      <c r="M77" s="91">
        <v>1.7861627926170411E-4</v>
      </c>
      <c r="N77" s="91">
        <f t="shared" si="1"/>
        <v>4.3222590924444802E-3</v>
      </c>
      <c r="O77" s="91">
        <f>L77/'סכום נכסי הקרן'!$C$42</f>
        <v>2.5365860369057748E-4</v>
      </c>
    </row>
    <row r="78" spans="2:15">
      <c r="B78" s="86" t="s">
        <v>785</v>
      </c>
      <c r="C78" s="87" t="s">
        <v>786</v>
      </c>
      <c r="D78" s="88" t="s">
        <v>118</v>
      </c>
      <c r="E78" s="88" t="s">
        <v>246</v>
      </c>
      <c r="F78" s="87" t="s">
        <v>787</v>
      </c>
      <c r="G78" s="88" t="s">
        <v>760</v>
      </c>
      <c r="H78" s="88" t="s">
        <v>131</v>
      </c>
      <c r="I78" s="90">
        <v>18174.098855</v>
      </c>
      <c r="J78" s="98">
        <v>6316</v>
      </c>
      <c r="K78" s="90">
        <v>10.722718325000001</v>
      </c>
      <c r="L78" s="90">
        <v>1158.5988020289999</v>
      </c>
      <c r="M78" s="91">
        <v>2.8610681513305703E-4</v>
      </c>
      <c r="N78" s="91">
        <f t="shared" si="1"/>
        <v>1.0022760931712713E-2</v>
      </c>
      <c r="O78" s="91">
        <f>L78/'סכום נכסי הקרן'!$C$42</f>
        <v>5.8820156050036129E-4</v>
      </c>
    </row>
    <row r="79" spans="2:15">
      <c r="B79" s="86" t="s">
        <v>788</v>
      </c>
      <c r="C79" s="87" t="s">
        <v>789</v>
      </c>
      <c r="D79" s="88" t="s">
        <v>118</v>
      </c>
      <c r="E79" s="88" t="s">
        <v>246</v>
      </c>
      <c r="F79" s="87" t="s">
        <v>790</v>
      </c>
      <c r="G79" s="88" t="s">
        <v>791</v>
      </c>
      <c r="H79" s="88" t="s">
        <v>131</v>
      </c>
      <c r="I79" s="90">
        <v>22570.646648999998</v>
      </c>
      <c r="J79" s="98">
        <v>3813</v>
      </c>
      <c r="K79" s="90"/>
      <c r="L79" s="90">
        <v>860.61875673100019</v>
      </c>
      <c r="M79" s="91">
        <v>2.0598792807516493E-4</v>
      </c>
      <c r="N79" s="91">
        <f t="shared" si="1"/>
        <v>7.4450068798247657E-3</v>
      </c>
      <c r="O79" s="91">
        <f>L79/'סכום נכסי הקרן'!$C$42</f>
        <v>4.3692199130409979E-4</v>
      </c>
    </row>
    <row r="80" spans="2:15">
      <c r="B80" s="86" t="s">
        <v>792</v>
      </c>
      <c r="C80" s="87" t="s">
        <v>793</v>
      </c>
      <c r="D80" s="88" t="s">
        <v>118</v>
      </c>
      <c r="E80" s="88" t="s">
        <v>246</v>
      </c>
      <c r="F80" s="87" t="s">
        <v>434</v>
      </c>
      <c r="G80" s="88" t="s">
        <v>435</v>
      </c>
      <c r="H80" s="88" t="s">
        <v>131</v>
      </c>
      <c r="I80" s="90">
        <v>200.84184400000001</v>
      </c>
      <c r="J80" s="98">
        <v>45570</v>
      </c>
      <c r="K80" s="90"/>
      <c r="L80" s="90">
        <v>91.523628368999994</v>
      </c>
      <c r="M80" s="91">
        <v>6.7924396417261114E-5</v>
      </c>
      <c r="N80" s="91">
        <f t="shared" ref="N80:N109" si="2">IFERROR(L80/$L$11,0)</f>
        <v>7.9174900331240451E-4</v>
      </c>
      <c r="O80" s="91">
        <f>L80/'סכום נכסי הקרן'!$C$42</f>
        <v>4.6465041164399075E-5</v>
      </c>
    </row>
    <row r="81" spans="2:15">
      <c r="B81" s="86" t="s">
        <v>794</v>
      </c>
      <c r="C81" s="87" t="s">
        <v>795</v>
      </c>
      <c r="D81" s="88" t="s">
        <v>118</v>
      </c>
      <c r="E81" s="88" t="s">
        <v>246</v>
      </c>
      <c r="F81" s="87" t="s">
        <v>796</v>
      </c>
      <c r="G81" s="88" t="s">
        <v>387</v>
      </c>
      <c r="H81" s="88" t="s">
        <v>131</v>
      </c>
      <c r="I81" s="90">
        <v>7724.4612120000002</v>
      </c>
      <c r="J81" s="98">
        <v>7300</v>
      </c>
      <c r="K81" s="90"/>
      <c r="L81" s="90">
        <v>563.88566851099995</v>
      </c>
      <c r="M81" s="91">
        <v>1.2482361817888304E-4</v>
      </c>
      <c r="N81" s="91">
        <f t="shared" si="2"/>
        <v>4.8780399551658551E-3</v>
      </c>
      <c r="O81" s="91">
        <f>L81/'סכום נכסי הקרן'!$C$42</f>
        <v>2.8627548171213942E-4</v>
      </c>
    </row>
    <row r="82" spans="2:15">
      <c r="B82" s="86" t="s">
        <v>797</v>
      </c>
      <c r="C82" s="87" t="s">
        <v>798</v>
      </c>
      <c r="D82" s="88" t="s">
        <v>118</v>
      </c>
      <c r="E82" s="88" t="s">
        <v>246</v>
      </c>
      <c r="F82" s="87" t="s">
        <v>487</v>
      </c>
      <c r="G82" s="88" t="s">
        <v>271</v>
      </c>
      <c r="H82" s="88" t="s">
        <v>131</v>
      </c>
      <c r="I82" s="90">
        <v>243613.16751299999</v>
      </c>
      <c r="J82" s="98">
        <v>160</v>
      </c>
      <c r="K82" s="90">
        <v>7.0613712619999998</v>
      </c>
      <c r="L82" s="90">
        <v>396.84243928499995</v>
      </c>
      <c r="M82" s="91">
        <v>3.5307077741652491E-4</v>
      </c>
      <c r="N82" s="91">
        <f t="shared" si="2"/>
        <v>3.432988960066019E-3</v>
      </c>
      <c r="O82" s="91">
        <f>L82/'סכום נכסי הקרן'!$C$42</f>
        <v>2.0147038099074802E-4</v>
      </c>
    </row>
    <row r="83" spans="2:15">
      <c r="B83" s="86" t="s">
        <v>799</v>
      </c>
      <c r="C83" s="87" t="s">
        <v>800</v>
      </c>
      <c r="D83" s="88" t="s">
        <v>118</v>
      </c>
      <c r="E83" s="88" t="s">
        <v>246</v>
      </c>
      <c r="F83" s="87" t="s">
        <v>492</v>
      </c>
      <c r="G83" s="88" t="s">
        <v>281</v>
      </c>
      <c r="H83" s="88" t="s">
        <v>131</v>
      </c>
      <c r="I83" s="90">
        <v>56735.580516000002</v>
      </c>
      <c r="J83" s="98">
        <v>416.9</v>
      </c>
      <c r="K83" s="90"/>
      <c r="L83" s="90">
        <v>236.53063518799999</v>
      </c>
      <c r="M83" s="91">
        <v>9.9188799371668156E-5</v>
      </c>
      <c r="N83" s="91">
        <f t="shared" si="2"/>
        <v>2.0461699126253195E-3</v>
      </c>
      <c r="O83" s="91">
        <f>L83/'סכום נכסי הקרן'!$C$42</f>
        <v>1.2008271411991402E-4</v>
      </c>
    </row>
    <row r="84" spans="2:15">
      <c r="B84" s="86" t="s">
        <v>801</v>
      </c>
      <c r="C84" s="87" t="s">
        <v>802</v>
      </c>
      <c r="D84" s="88" t="s">
        <v>118</v>
      </c>
      <c r="E84" s="88" t="s">
        <v>246</v>
      </c>
      <c r="F84" s="87" t="s">
        <v>803</v>
      </c>
      <c r="G84" s="88" t="s">
        <v>125</v>
      </c>
      <c r="H84" s="88" t="s">
        <v>131</v>
      </c>
      <c r="I84" s="90">
        <v>4082.3890899999997</v>
      </c>
      <c r="J84" s="98">
        <v>1796</v>
      </c>
      <c r="K84" s="90"/>
      <c r="L84" s="90">
        <v>73.319708060000011</v>
      </c>
      <c r="M84" s="91">
        <v>4.3572055376533195E-5</v>
      </c>
      <c r="N84" s="91">
        <f t="shared" si="2"/>
        <v>6.3427124573356506E-4</v>
      </c>
      <c r="O84" s="91">
        <f>L84/'סכום נכסי הקרן'!$C$42</f>
        <v>3.7223210157646493E-5</v>
      </c>
    </row>
    <row r="85" spans="2:15">
      <c r="B85" s="86" t="s">
        <v>804</v>
      </c>
      <c r="C85" s="87" t="s">
        <v>805</v>
      </c>
      <c r="D85" s="88" t="s">
        <v>118</v>
      </c>
      <c r="E85" s="88" t="s">
        <v>246</v>
      </c>
      <c r="F85" s="87" t="s">
        <v>806</v>
      </c>
      <c r="G85" s="88" t="s">
        <v>155</v>
      </c>
      <c r="H85" s="88" t="s">
        <v>131</v>
      </c>
      <c r="I85" s="90">
        <v>2705.4607770000002</v>
      </c>
      <c r="J85" s="98">
        <v>6095</v>
      </c>
      <c r="K85" s="90"/>
      <c r="L85" s="90">
        <v>164.89783437999998</v>
      </c>
      <c r="M85" s="91">
        <v>8.2093107434991216E-5</v>
      </c>
      <c r="N85" s="91">
        <f t="shared" si="2"/>
        <v>1.4264916977762671E-3</v>
      </c>
      <c r="O85" s="91">
        <f>L85/'סכום נכסי הקרן'!$C$42</f>
        <v>8.3715919035637286E-5</v>
      </c>
    </row>
    <row r="86" spans="2:15">
      <c r="B86" s="86" t="s">
        <v>807</v>
      </c>
      <c r="C86" s="87" t="s">
        <v>808</v>
      </c>
      <c r="D86" s="88" t="s">
        <v>118</v>
      </c>
      <c r="E86" s="88" t="s">
        <v>246</v>
      </c>
      <c r="F86" s="87" t="s">
        <v>809</v>
      </c>
      <c r="G86" s="88" t="s">
        <v>127</v>
      </c>
      <c r="H86" s="88" t="s">
        <v>131</v>
      </c>
      <c r="I86" s="90">
        <v>193866.671626</v>
      </c>
      <c r="J86" s="98">
        <v>181</v>
      </c>
      <c r="K86" s="90">
        <v>6.4406385550000005</v>
      </c>
      <c r="L86" s="90">
        <v>357.33931419800001</v>
      </c>
      <c r="M86" s="91">
        <v>3.8109973827963039E-4</v>
      </c>
      <c r="N86" s="91">
        <f t="shared" si="2"/>
        <v>3.0912568798073746E-3</v>
      </c>
      <c r="O86" s="91">
        <f>L86/'סכום נכסי הקרן'!$C$42</f>
        <v>1.8141529394929539E-4</v>
      </c>
    </row>
    <row r="87" spans="2:15">
      <c r="B87" s="86" t="s">
        <v>810</v>
      </c>
      <c r="C87" s="87" t="s">
        <v>811</v>
      </c>
      <c r="D87" s="88" t="s">
        <v>118</v>
      </c>
      <c r="E87" s="88" t="s">
        <v>246</v>
      </c>
      <c r="F87" s="87" t="s">
        <v>494</v>
      </c>
      <c r="G87" s="88" t="s">
        <v>495</v>
      </c>
      <c r="H87" s="88" t="s">
        <v>131</v>
      </c>
      <c r="I87" s="90">
        <v>6279.9380720000008</v>
      </c>
      <c r="J87" s="98">
        <v>8390</v>
      </c>
      <c r="K87" s="90"/>
      <c r="L87" s="90">
        <v>526.88680425100006</v>
      </c>
      <c r="M87" s="91">
        <v>1.8663708871563501E-4</v>
      </c>
      <c r="N87" s="91">
        <f t="shared" si="2"/>
        <v>4.5579716359396916E-3</v>
      </c>
      <c r="O87" s="91">
        <f>L87/'סכום נכסי הקרן'!$C$42</f>
        <v>2.6749176671402204E-4</v>
      </c>
    </row>
    <row r="88" spans="2:15">
      <c r="B88" s="86" t="s">
        <v>812</v>
      </c>
      <c r="C88" s="87" t="s">
        <v>813</v>
      </c>
      <c r="D88" s="88" t="s">
        <v>118</v>
      </c>
      <c r="E88" s="88" t="s">
        <v>246</v>
      </c>
      <c r="F88" s="87" t="s">
        <v>814</v>
      </c>
      <c r="G88" s="88" t="s">
        <v>125</v>
      </c>
      <c r="H88" s="88" t="s">
        <v>131</v>
      </c>
      <c r="I88" s="90">
        <v>19637.585285000001</v>
      </c>
      <c r="J88" s="98">
        <v>1519</v>
      </c>
      <c r="K88" s="90"/>
      <c r="L88" s="90">
        <v>298.294920488</v>
      </c>
      <c r="M88" s="91">
        <v>2.0854011451194594E-4</v>
      </c>
      <c r="N88" s="91">
        <f t="shared" si="2"/>
        <v>2.5804779617928891E-3</v>
      </c>
      <c r="O88" s="91">
        <f>L88/'סכום נכסי הקרן'!$C$42</f>
        <v>1.5143942615260969E-4</v>
      </c>
    </row>
    <row r="89" spans="2:15">
      <c r="B89" s="86" t="s">
        <v>815</v>
      </c>
      <c r="C89" s="87" t="s">
        <v>816</v>
      </c>
      <c r="D89" s="88" t="s">
        <v>118</v>
      </c>
      <c r="E89" s="88" t="s">
        <v>246</v>
      </c>
      <c r="F89" s="87" t="s">
        <v>462</v>
      </c>
      <c r="G89" s="88" t="s">
        <v>154</v>
      </c>
      <c r="H89" s="88" t="s">
        <v>131</v>
      </c>
      <c r="I89" s="90">
        <v>40118.472333000005</v>
      </c>
      <c r="J89" s="98">
        <v>1290</v>
      </c>
      <c r="K89" s="90"/>
      <c r="L89" s="90">
        <v>517.52829308800005</v>
      </c>
      <c r="M89" s="91">
        <v>2.4328024659393021E-4</v>
      </c>
      <c r="N89" s="91">
        <f t="shared" si="2"/>
        <v>4.4770133957798969E-3</v>
      </c>
      <c r="O89" s="91">
        <f>L89/'סכום נכסי הקרן'!$C$42</f>
        <v>2.627406044821981E-4</v>
      </c>
    </row>
    <row r="90" spans="2:15">
      <c r="B90" s="86" t="s">
        <v>817</v>
      </c>
      <c r="C90" s="87" t="s">
        <v>818</v>
      </c>
      <c r="D90" s="88" t="s">
        <v>118</v>
      </c>
      <c r="E90" s="88" t="s">
        <v>246</v>
      </c>
      <c r="F90" s="87" t="s">
        <v>819</v>
      </c>
      <c r="G90" s="88" t="s">
        <v>126</v>
      </c>
      <c r="H90" s="88" t="s">
        <v>131</v>
      </c>
      <c r="I90" s="90">
        <v>2693.5967569999998</v>
      </c>
      <c r="J90" s="98">
        <v>11960</v>
      </c>
      <c r="K90" s="90"/>
      <c r="L90" s="90">
        <v>322.15417216499998</v>
      </c>
      <c r="M90" s="91">
        <v>2.1998930246009196E-4</v>
      </c>
      <c r="N90" s="91">
        <f t="shared" si="2"/>
        <v>2.7868786374619383E-3</v>
      </c>
      <c r="O90" s="91">
        <f>L90/'סכום נכסי הקרן'!$C$42</f>
        <v>1.6355237590208731E-4</v>
      </c>
    </row>
    <row r="91" spans="2:15">
      <c r="B91" s="86" t="s">
        <v>820</v>
      </c>
      <c r="C91" s="87" t="s">
        <v>821</v>
      </c>
      <c r="D91" s="88" t="s">
        <v>118</v>
      </c>
      <c r="E91" s="88" t="s">
        <v>246</v>
      </c>
      <c r="F91" s="87" t="s">
        <v>822</v>
      </c>
      <c r="G91" s="88" t="s">
        <v>425</v>
      </c>
      <c r="H91" s="88" t="s">
        <v>131</v>
      </c>
      <c r="I91" s="90">
        <v>1104.1424260000001</v>
      </c>
      <c r="J91" s="98">
        <v>40150</v>
      </c>
      <c r="K91" s="90"/>
      <c r="L91" s="90">
        <v>443.31318393600003</v>
      </c>
      <c r="M91" s="91">
        <v>1.6234137015497781E-4</v>
      </c>
      <c r="N91" s="91">
        <f t="shared" si="2"/>
        <v>3.8349962495090673E-3</v>
      </c>
      <c r="O91" s="91">
        <f>L91/'סכום נכסי הקרן'!$C$42</f>
        <v>2.2506281391357084E-4</v>
      </c>
    </row>
    <row r="92" spans="2:15">
      <c r="B92" s="86" t="s">
        <v>823</v>
      </c>
      <c r="C92" s="87" t="s">
        <v>824</v>
      </c>
      <c r="D92" s="88" t="s">
        <v>118</v>
      </c>
      <c r="E92" s="88" t="s">
        <v>246</v>
      </c>
      <c r="F92" s="87" t="s">
        <v>825</v>
      </c>
      <c r="G92" s="88" t="s">
        <v>357</v>
      </c>
      <c r="H92" s="88" t="s">
        <v>131</v>
      </c>
      <c r="I92" s="90">
        <v>1367.5827409999997</v>
      </c>
      <c r="J92" s="98">
        <v>30550</v>
      </c>
      <c r="K92" s="90"/>
      <c r="L92" s="90">
        <v>417.79652758499998</v>
      </c>
      <c r="M92" s="91">
        <v>9.9285884811674215E-5</v>
      </c>
      <c r="N92" s="91">
        <f t="shared" si="2"/>
        <v>3.6142577626964933E-3</v>
      </c>
      <c r="O92" s="91">
        <f>L92/'סכום נכסי הקרן'!$C$42</f>
        <v>2.121084270644517E-4</v>
      </c>
    </row>
    <row r="93" spans="2:15">
      <c r="B93" s="86" t="s">
        <v>826</v>
      </c>
      <c r="C93" s="87" t="s">
        <v>827</v>
      </c>
      <c r="D93" s="88" t="s">
        <v>118</v>
      </c>
      <c r="E93" s="88" t="s">
        <v>246</v>
      </c>
      <c r="F93" s="87" t="s">
        <v>440</v>
      </c>
      <c r="G93" s="88" t="s">
        <v>281</v>
      </c>
      <c r="H93" s="88" t="s">
        <v>131</v>
      </c>
      <c r="I93" s="90">
        <v>2528.1631649999999</v>
      </c>
      <c r="J93" s="98">
        <v>35160</v>
      </c>
      <c r="K93" s="90"/>
      <c r="L93" s="90">
        <v>888.90216860199996</v>
      </c>
      <c r="M93" s="91">
        <v>2.3778318780085439E-4</v>
      </c>
      <c r="N93" s="91">
        <f t="shared" si="2"/>
        <v>7.6896799064322119E-3</v>
      </c>
      <c r="O93" s="91">
        <f>L93/'סכום נכסי הקרן'!$C$42</f>
        <v>4.5128101443588797E-4</v>
      </c>
    </row>
    <row r="94" spans="2:15">
      <c r="B94" s="86" t="s">
        <v>828</v>
      </c>
      <c r="C94" s="87" t="s">
        <v>829</v>
      </c>
      <c r="D94" s="88" t="s">
        <v>118</v>
      </c>
      <c r="E94" s="88" t="s">
        <v>246</v>
      </c>
      <c r="F94" s="87" t="s">
        <v>830</v>
      </c>
      <c r="G94" s="88" t="s">
        <v>254</v>
      </c>
      <c r="H94" s="88" t="s">
        <v>131</v>
      </c>
      <c r="I94" s="90">
        <v>289.88676799999996</v>
      </c>
      <c r="J94" s="98">
        <v>13450</v>
      </c>
      <c r="K94" s="90"/>
      <c r="L94" s="90">
        <v>38.989770309000001</v>
      </c>
      <c r="M94" s="91">
        <v>8.176732903388858E-6</v>
      </c>
      <c r="N94" s="91">
        <f t="shared" si="2"/>
        <v>3.3729117094298197E-4</v>
      </c>
      <c r="O94" s="91">
        <f>L94/'סכום נכסי הקרן'!$C$42</f>
        <v>1.979446526195391E-5</v>
      </c>
    </row>
    <row r="95" spans="2:15">
      <c r="B95" s="86" t="s">
        <v>831</v>
      </c>
      <c r="C95" s="87" t="s">
        <v>832</v>
      </c>
      <c r="D95" s="88" t="s">
        <v>118</v>
      </c>
      <c r="E95" s="88" t="s">
        <v>246</v>
      </c>
      <c r="F95" s="87" t="s">
        <v>833</v>
      </c>
      <c r="G95" s="88" t="s">
        <v>364</v>
      </c>
      <c r="H95" s="88" t="s">
        <v>131</v>
      </c>
      <c r="I95" s="90">
        <v>1604.6467149999999</v>
      </c>
      <c r="J95" s="98">
        <v>14360</v>
      </c>
      <c r="K95" s="90"/>
      <c r="L95" s="90">
        <v>230.427268244</v>
      </c>
      <c r="M95" s="91">
        <v>1.6806182213887684E-4</v>
      </c>
      <c r="N95" s="91">
        <f t="shared" si="2"/>
        <v>1.9933711460021356E-3</v>
      </c>
      <c r="O95" s="91">
        <f>L95/'סכום נכסי הקרן'!$C$42</f>
        <v>1.1698413508247665E-4</v>
      </c>
    </row>
    <row r="96" spans="2:15">
      <c r="B96" s="86" t="s">
        <v>834</v>
      </c>
      <c r="C96" s="87" t="s">
        <v>835</v>
      </c>
      <c r="D96" s="88" t="s">
        <v>118</v>
      </c>
      <c r="E96" s="88" t="s">
        <v>246</v>
      </c>
      <c r="F96" s="87" t="s">
        <v>562</v>
      </c>
      <c r="G96" s="88" t="s">
        <v>154</v>
      </c>
      <c r="H96" s="88" t="s">
        <v>131</v>
      </c>
      <c r="I96" s="90">
        <v>45251.665902999994</v>
      </c>
      <c r="J96" s="98">
        <v>1666</v>
      </c>
      <c r="K96" s="90"/>
      <c r="L96" s="90">
        <v>753.89275393199989</v>
      </c>
      <c r="M96" s="91">
        <v>2.4132416710163411E-4</v>
      </c>
      <c r="N96" s="91">
        <f t="shared" si="2"/>
        <v>6.5217457739282425E-3</v>
      </c>
      <c r="O96" s="91">
        <f>L96/'סכום נכסי הקרן'!$C$42</f>
        <v>3.8273895462013243E-4</v>
      </c>
    </row>
    <row r="97" spans="2:15">
      <c r="B97" s="86" t="s">
        <v>836</v>
      </c>
      <c r="C97" s="87" t="s">
        <v>837</v>
      </c>
      <c r="D97" s="88" t="s">
        <v>118</v>
      </c>
      <c r="E97" s="88" t="s">
        <v>246</v>
      </c>
      <c r="F97" s="87" t="s">
        <v>838</v>
      </c>
      <c r="G97" s="88" t="s">
        <v>155</v>
      </c>
      <c r="H97" s="88" t="s">
        <v>131</v>
      </c>
      <c r="I97" s="90">
        <v>76.205775000000003</v>
      </c>
      <c r="J97" s="98">
        <v>13850</v>
      </c>
      <c r="K97" s="90"/>
      <c r="L97" s="90">
        <v>10.554499838</v>
      </c>
      <c r="M97" s="91">
        <v>1.6504708975916884E-6</v>
      </c>
      <c r="N97" s="91">
        <f t="shared" si="2"/>
        <v>9.1304451933506086E-5</v>
      </c>
      <c r="O97" s="91">
        <f>L97/'סכום נכסי הקרן'!$C$42</f>
        <v>5.3583460160154898E-6</v>
      </c>
    </row>
    <row r="98" spans="2:15">
      <c r="B98" s="86" t="s">
        <v>839</v>
      </c>
      <c r="C98" s="87" t="s">
        <v>840</v>
      </c>
      <c r="D98" s="88" t="s">
        <v>118</v>
      </c>
      <c r="E98" s="88" t="s">
        <v>246</v>
      </c>
      <c r="F98" s="87" t="s">
        <v>478</v>
      </c>
      <c r="G98" s="88" t="s">
        <v>479</v>
      </c>
      <c r="H98" s="88" t="s">
        <v>131</v>
      </c>
      <c r="I98" s="90">
        <v>4963.4955020000007</v>
      </c>
      <c r="J98" s="98">
        <v>33500</v>
      </c>
      <c r="K98" s="90"/>
      <c r="L98" s="90">
        <v>1662.7709931430004</v>
      </c>
      <c r="M98" s="91">
        <v>3.0616766023976156E-4</v>
      </c>
      <c r="N98" s="91">
        <f t="shared" si="2"/>
        <v>1.4384233886029576E-2</v>
      </c>
      <c r="O98" s="91">
        <f>L98/'סכום נכסי הקרן'!$C$42</f>
        <v>8.4416149162992813E-4</v>
      </c>
    </row>
    <row r="99" spans="2:15">
      <c r="B99" s="86" t="s">
        <v>841</v>
      </c>
      <c r="C99" s="87" t="s">
        <v>842</v>
      </c>
      <c r="D99" s="88" t="s">
        <v>118</v>
      </c>
      <c r="E99" s="88" t="s">
        <v>246</v>
      </c>
      <c r="F99" s="87" t="s">
        <v>843</v>
      </c>
      <c r="G99" s="88" t="s">
        <v>672</v>
      </c>
      <c r="H99" s="88" t="s">
        <v>131</v>
      </c>
      <c r="I99" s="90">
        <v>3510.3306270000003</v>
      </c>
      <c r="J99" s="98">
        <v>9869</v>
      </c>
      <c r="K99" s="90"/>
      <c r="L99" s="90">
        <v>346.43452954600002</v>
      </c>
      <c r="M99" s="91">
        <v>7.9305341312612031E-5</v>
      </c>
      <c r="N99" s="91">
        <f t="shared" si="2"/>
        <v>2.996922197786816E-3</v>
      </c>
      <c r="O99" s="91">
        <f>L99/'סכום נכסי הקרן'!$C$42</f>
        <v>1.7587911409308124E-4</v>
      </c>
    </row>
    <row r="100" spans="2:15">
      <c r="B100" s="86" t="s">
        <v>844</v>
      </c>
      <c r="C100" s="87" t="s">
        <v>845</v>
      </c>
      <c r="D100" s="88" t="s">
        <v>118</v>
      </c>
      <c r="E100" s="88" t="s">
        <v>246</v>
      </c>
      <c r="F100" s="87" t="s">
        <v>589</v>
      </c>
      <c r="G100" s="88" t="s">
        <v>453</v>
      </c>
      <c r="H100" s="88" t="s">
        <v>131</v>
      </c>
      <c r="I100" s="90">
        <v>7922.3035970000001</v>
      </c>
      <c r="J100" s="98">
        <v>2616</v>
      </c>
      <c r="K100" s="90"/>
      <c r="L100" s="90">
        <v>207.24746210499998</v>
      </c>
      <c r="M100" s="91">
        <v>1.4627992386275873E-4</v>
      </c>
      <c r="N100" s="91">
        <f t="shared" si="2"/>
        <v>1.7928481910605431E-3</v>
      </c>
      <c r="O100" s="91">
        <f>L100/'סכום נכסי הקרן'!$C$42</f>
        <v>1.0521612866025493E-4</v>
      </c>
    </row>
    <row r="101" spans="2:15">
      <c r="B101" s="86" t="s">
        <v>846</v>
      </c>
      <c r="C101" s="87" t="s">
        <v>847</v>
      </c>
      <c r="D101" s="88" t="s">
        <v>118</v>
      </c>
      <c r="E101" s="88" t="s">
        <v>246</v>
      </c>
      <c r="F101" s="87" t="s">
        <v>349</v>
      </c>
      <c r="G101" s="88" t="s">
        <v>271</v>
      </c>
      <c r="H101" s="88" t="s">
        <v>131</v>
      </c>
      <c r="I101" s="90">
        <v>3330.4301289999999</v>
      </c>
      <c r="J101" s="98">
        <v>19500</v>
      </c>
      <c r="K101" s="90"/>
      <c r="L101" s="90">
        <v>649.43387525599996</v>
      </c>
      <c r="M101" s="91">
        <v>2.7300480606743267E-4</v>
      </c>
      <c r="N101" s="91">
        <f t="shared" si="2"/>
        <v>5.6180970161953435E-3</v>
      </c>
      <c r="O101" s="91">
        <f>L101/'סכום נכסי הקרן'!$C$42</f>
        <v>3.2970689957421056E-4</v>
      </c>
    </row>
    <row r="102" spans="2:15">
      <c r="B102" s="86" t="s">
        <v>848</v>
      </c>
      <c r="C102" s="87" t="s">
        <v>849</v>
      </c>
      <c r="D102" s="88" t="s">
        <v>118</v>
      </c>
      <c r="E102" s="88" t="s">
        <v>246</v>
      </c>
      <c r="F102" s="87" t="s">
        <v>351</v>
      </c>
      <c r="G102" s="88" t="s">
        <v>271</v>
      </c>
      <c r="H102" s="88" t="s">
        <v>131</v>
      </c>
      <c r="I102" s="90">
        <v>41616.434011000005</v>
      </c>
      <c r="J102" s="98">
        <v>1570</v>
      </c>
      <c r="K102" s="90"/>
      <c r="L102" s="90">
        <v>653.37801396300006</v>
      </c>
      <c r="M102" s="91">
        <v>2.1485667071093374E-4</v>
      </c>
      <c r="N102" s="91">
        <f t="shared" si="2"/>
        <v>5.6522168161403704E-3</v>
      </c>
      <c r="O102" s="91">
        <f>L102/'סכום נכסי הקרן'!$C$42</f>
        <v>3.3170927394075102E-4</v>
      </c>
    </row>
    <row r="103" spans="2:15">
      <c r="B103" s="86" t="s">
        <v>850</v>
      </c>
      <c r="C103" s="87" t="s">
        <v>851</v>
      </c>
      <c r="D103" s="88" t="s">
        <v>118</v>
      </c>
      <c r="E103" s="88" t="s">
        <v>246</v>
      </c>
      <c r="F103" s="87" t="s">
        <v>852</v>
      </c>
      <c r="G103" s="88" t="s">
        <v>357</v>
      </c>
      <c r="H103" s="88" t="s">
        <v>131</v>
      </c>
      <c r="I103" s="90">
        <v>2598.6443610000001</v>
      </c>
      <c r="J103" s="98">
        <v>6565</v>
      </c>
      <c r="K103" s="90"/>
      <c r="L103" s="90">
        <v>170.601002338</v>
      </c>
      <c r="M103" s="91">
        <v>5.3643427227614391E-5</v>
      </c>
      <c r="N103" s="91">
        <f t="shared" si="2"/>
        <v>1.4758284387571261E-3</v>
      </c>
      <c r="O103" s="91">
        <f>L103/'סכום נכסי הקרן'!$C$42</f>
        <v>8.6611323628509734E-5</v>
      </c>
    </row>
    <row r="104" spans="2:15">
      <c r="B104" s="86" t="s">
        <v>853</v>
      </c>
      <c r="C104" s="87" t="s">
        <v>854</v>
      </c>
      <c r="D104" s="88" t="s">
        <v>118</v>
      </c>
      <c r="E104" s="88" t="s">
        <v>246</v>
      </c>
      <c r="F104" s="87" t="s">
        <v>855</v>
      </c>
      <c r="G104" s="88" t="s">
        <v>357</v>
      </c>
      <c r="H104" s="88" t="s">
        <v>131</v>
      </c>
      <c r="I104" s="90">
        <v>1223.6208879999999</v>
      </c>
      <c r="J104" s="98">
        <v>21280</v>
      </c>
      <c r="K104" s="90"/>
      <c r="L104" s="90">
        <v>260.38652497100003</v>
      </c>
      <c r="M104" s="91">
        <v>8.8825343217778868E-5</v>
      </c>
      <c r="N104" s="91">
        <f t="shared" si="2"/>
        <v>2.2525415053540271E-3</v>
      </c>
      <c r="O104" s="91">
        <f>L104/'סכום נכסי הקרן'!$C$42</f>
        <v>1.321939570910888E-4</v>
      </c>
    </row>
    <row r="105" spans="2:15">
      <c r="B105" s="86" t="s">
        <v>856</v>
      </c>
      <c r="C105" s="87" t="s">
        <v>857</v>
      </c>
      <c r="D105" s="88" t="s">
        <v>118</v>
      </c>
      <c r="E105" s="88" t="s">
        <v>246</v>
      </c>
      <c r="F105" s="87" t="s">
        <v>858</v>
      </c>
      <c r="G105" s="88" t="s">
        <v>125</v>
      </c>
      <c r="H105" s="88" t="s">
        <v>131</v>
      </c>
      <c r="I105" s="90">
        <v>99190.467193999997</v>
      </c>
      <c r="J105" s="98">
        <v>263.10000000000002</v>
      </c>
      <c r="K105" s="90"/>
      <c r="L105" s="90">
        <v>260.97011918999999</v>
      </c>
      <c r="M105" s="91">
        <v>8.8257864388663638E-5</v>
      </c>
      <c r="N105" s="91">
        <f t="shared" si="2"/>
        <v>2.2575900392623333E-3</v>
      </c>
      <c r="O105" s="91">
        <f>L105/'סכום נכסי הקרן'!$C$42</f>
        <v>1.3249023827980886E-4</v>
      </c>
    </row>
    <row r="106" spans="2:15">
      <c r="B106" s="86" t="s">
        <v>859</v>
      </c>
      <c r="C106" s="87" t="s">
        <v>860</v>
      </c>
      <c r="D106" s="88" t="s">
        <v>118</v>
      </c>
      <c r="E106" s="88" t="s">
        <v>246</v>
      </c>
      <c r="F106" s="87" t="s">
        <v>861</v>
      </c>
      <c r="G106" s="88" t="s">
        <v>495</v>
      </c>
      <c r="H106" s="88" t="s">
        <v>131</v>
      </c>
      <c r="I106" s="90">
        <v>116462.68579199999</v>
      </c>
      <c r="J106" s="98">
        <v>255.8</v>
      </c>
      <c r="K106" s="90"/>
      <c r="L106" s="90">
        <v>297.911550267</v>
      </c>
      <c r="M106" s="91">
        <v>1.2703498989568275E-4</v>
      </c>
      <c r="N106" s="91">
        <f t="shared" si="2"/>
        <v>2.5771615177687004E-3</v>
      </c>
      <c r="O106" s="91">
        <f>L106/'סכום נכסי הקרן'!$C$42</f>
        <v>1.5124479539531334E-4</v>
      </c>
    </row>
    <row r="107" spans="2:15">
      <c r="B107" s="86" t="s">
        <v>862</v>
      </c>
      <c r="C107" s="87" t="s">
        <v>863</v>
      </c>
      <c r="D107" s="88" t="s">
        <v>118</v>
      </c>
      <c r="E107" s="88" t="s">
        <v>246</v>
      </c>
      <c r="F107" s="87" t="s">
        <v>356</v>
      </c>
      <c r="G107" s="88" t="s">
        <v>357</v>
      </c>
      <c r="H107" s="88" t="s">
        <v>131</v>
      </c>
      <c r="I107" s="90">
        <v>87704.975151999999</v>
      </c>
      <c r="J107" s="98">
        <v>1741</v>
      </c>
      <c r="K107" s="90"/>
      <c r="L107" s="90">
        <v>1526.9436173859997</v>
      </c>
      <c r="M107" s="91">
        <v>3.3014228133940816E-4</v>
      </c>
      <c r="N107" s="91">
        <f t="shared" si="2"/>
        <v>1.3209223767936725E-2</v>
      </c>
      <c r="O107" s="91">
        <f>L107/'סכום נכסי הקרן'!$C$42</f>
        <v>7.7520416642035399E-4</v>
      </c>
    </row>
    <row r="108" spans="2:15">
      <c r="B108" s="86" t="s">
        <v>864</v>
      </c>
      <c r="C108" s="87" t="s">
        <v>865</v>
      </c>
      <c r="D108" s="88" t="s">
        <v>118</v>
      </c>
      <c r="E108" s="88" t="s">
        <v>246</v>
      </c>
      <c r="F108" s="87" t="s">
        <v>866</v>
      </c>
      <c r="G108" s="88" t="s">
        <v>126</v>
      </c>
      <c r="H108" s="88" t="s">
        <v>131</v>
      </c>
      <c r="I108" s="90">
        <v>1204.2128009999999</v>
      </c>
      <c r="J108" s="98">
        <v>32520</v>
      </c>
      <c r="K108" s="90"/>
      <c r="L108" s="90">
        <v>391.61000296399999</v>
      </c>
      <c r="M108" s="91">
        <v>1.4025304690740194E-4</v>
      </c>
      <c r="N108" s="91">
        <f t="shared" si="2"/>
        <v>3.387724405809661E-3</v>
      </c>
      <c r="O108" s="91">
        <f>L108/'סכום נכסי הקרן'!$C$42</f>
        <v>1.988139591095575E-4</v>
      </c>
    </row>
    <row r="109" spans="2:15">
      <c r="B109" s="86" t="s">
        <v>867</v>
      </c>
      <c r="C109" s="87" t="s">
        <v>868</v>
      </c>
      <c r="D109" s="88" t="s">
        <v>118</v>
      </c>
      <c r="E109" s="88" t="s">
        <v>246</v>
      </c>
      <c r="F109" s="87" t="s">
        <v>869</v>
      </c>
      <c r="G109" s="88" t="s">
        <v>504</v>
      </c>
      <c r="H109" s="88" t="s">
        <v>131</v>
      </c>
      <c r="I109" s="90">
        <v>16518.796638</v>
      </c>
      <c r="J109" s="98">
        <v>1221</v>
      </c>
      <c r="K109" s="90"/>
      <c r="L109" s="90">
        <v>201.69450694700001</v>
      </c>
      <c r="M109" s="91">
        <v>1.6504804524915956E-4</v>
      </c>
      <c r="N109" s="91">
        <f t="shared" si="2"/>
        <v>1.7448109050598266E-3</v>
      </c>
      <c r="O109" s="91">
        <f>L109/'סכום נכסי הקרן'!$C$42</f>
        <v>1.0239698463593514E-4</v>
      </c>
    </row>
    <row r="110" spans="2:15">
      <c r="B110" s="92"/>
      <c r="C110" s="87"/>
      <c r="D110" s="87"/>
      <c r="E110" s="87"/>
      <c r="F110" s="87"/>
      <c r="G110" s="87"/>
      <c r="H110" s="87"/>
      <c r="I110" s="90"/>
      <c r="J110" s="98"/>
      <c r="K110" s="87"/>
      <c r="L110" s="87"/>
      <c r="M110" s="87"/>
      <c r="N110" s="91"/>
      <c r="O110" s="87"/>
    </row>
    <row r="111" spans="2:15">
      <c r="B111" s="85" t="s">
        <v>27</v>
      </c>
      <c r="C111" s="80"/>
      <c r="D111" s="81"/>
      <c r="E111" s="81"/>
      <c r="F111" s="80"/>
      <c r="G111" s="81"/>
      <c r="H111" s="81"/>
      <c r="I111" s="83"/>
      <c r="J111" s="100"/>
      <c r="K111" s="83">
        <v>20.090472243000001</v>
      </c>
      <c r="L111" s="83">
        <f>SUM(L112:L181)</f>
        <v>5924.4559799289991</v>
      </c>
      <c r="M111" s="84"/>
      <c r="N111" s="84">
        <f t="shared" ref="N111:N142" si="3">IFERROR(L111/$L$11,0)</f>
        <v>5.125105069442136E-2</v>
      </c>
      <c r="O111" s="84">
        <f>L111/'סכום נכסי הקרן'!$C$42</f>
        <v>3.0077488828809526E-3</v>
      </c>
    </row>
    <row r="112" spans="2:15">
      <c r="B112" s="86" t="s">
        <v>870</v>
      </c>
      <c r="C112" s="87" t="s">
        <v>871</v>
      </c>
      <c r="D112" s="88" t="s">
        <v>118</v>
      </c>
      <c r="E112" s="88" t="s">
        <v>246</v>
      </c>
      <c r="F112" s="87" t="s">
        <v>872</v>
      </c>
      <c r="G112" s="88" t="s">
        <v>873</v>
      </c>
      <c r="H112" s="88" t="s">
        <v>131</v>
      </c>
      <c r="I112" s="90">
        <v>73734.241871000006</v>
      </c>
      <c r="J112" s="98">
        <v>174.1</v>
      </c>
      <c r="K112" s="90"/>
      <c r="L112" s="90">
        <v>128.371315095</v>
      </c>
      <c r="M112" s="91">
        <v>2.4838629819314299E-4</v>
      </c>
      <c r="N112" s="91">
        <f t="shared" si="3"/>
        <v>1.1105095218754972E-3</v>
      </c>
      <c r="O112" s="91">
        <f>L112/'סכום נכסי הקרן'!$C$42</f>
        <v>6.5172005814375598E-5</v>
      </c>
    </row>
    <row r="113" spans="2:15">
      <c r="B113" s="86" t="s">
        <v>874</v>
      </c>
      <c r="C113" s="87" t="s">
        <v>875</v>
      </c>
      <c r="D113" s="88" t="s">
        <v>118</v>
      </c>
      <c r="E113" s="88" t="s">
        <v>246</v>
      </c>
      <c r="F113" s="87" t="s">
        <v>443</v>
      </c>
      <c r="G113" s="88" t="s">
        <v>444</v>
      </c>
      <c r="H113" s="88" t="s">
        <v>131</v>
      </c>
      <c r="I113" s="90">
        <v>29869.746642999999</v>
      </c>
      <c r="J113" s="98">
        <v>388.5</v>
      </c>
      <c r="K113" s="90">
        <v>2.754050372</v>
      </c>
      <c r="L113" s="90">
        <v>118.79801609499999</v>
      </c>
      <c r="M113" s="91">
        <v>1.8118739435182479E-4</v>
      </c>
      <c r="N113" s="91">
        <f t="shared" si="3"/>
        <v>1.0276932035461755E-3</v>
      </c>
      <c r="O113" s="91">
        <f>L113/'סכום נכסי הקרן'!$C$42</f>
        <v>6.0311799329546515E-5</v>
      </c>
    </row>
    <row r="114" spans="2:15">
      <c r="B114" s="86" t="s">
        <v>876</v>
      </c>
      <c r="C114" s="87" t="s">
        <v>877</v>
      </c>
      <c r="D114" s="88" t="s">
        <v>118</v>
      </c>
      <c r="E114" s="88" t="s">
        <v>246</v>
      </c>
      <c r="F114" s="87" t="s">
        <v>878</v>
      </c>
      <c r="G114" s="88" t="s">
        <v>879</v>
      </c>
      <c r="H114" s="88" t="s">
        <v>131</v>
      </c>
      <c r="I114" s="90">
        <v>1017.9567420000001</v>
      </c>
      <c r="J114" s="98">
        <v>1964</v>
      </c>
      <c r="K114" s="90"/>
      <c r="L114" s="90">
        <v>19.992670421</v>
      </c>
      <c r="M114" s="91">
        <v>2.2778197653343168E-4</v>
      </c>
      <c r="N114" s="91">
        <f t="shared" si="3"/>
        <v>1.7295180666964955E-4</v>
      </c>
      <c r="O114" s="91">
        <f>L114/'סכום נכסי הקרן'!$C$42</f>
        <v>1.0149950025502674E-5</v>
      </c>
    </row>
    <row r="115" spans="2:15">
      <c r="B115" s="86" t="s">
        <v>880</v>
      </c>
      <c r="C115" s="87" t="s">
        <v>881</v>
      </c>
      <c r="D115" s="88" t="s">
        <v>118</v>
      </c>
      <c r="E115" s="88" t="s">
        <v>246</v>
      </c>
      <c r="F115" s="87" t="s">
        <v>882</v>
      </c>
      <c r="G115" s="88" t="s">
        <v>127</v>
      </c>
      <c r="H115" s="88" t="s">
        <v>131</v>
      </c>
      <c r="I115" s="90">
        <v>13305.784366</v>
      </c>
      <c r="J115" s="98">
        <v>455</v>
      </c>
      <c r="K115" s="90">
        <v>0.24187255700000002</v>
      </c>
      <c r="L115" s="90">
        <v>60.783191424000002</v>
      </c>
      <c r="M115" s="91">
        <v>2.418726951713513E-4</v>
      </c>
      <c r="N115" s="91">
        <f t="shared" si="3"/>
        <v>5.2582084086604615E-4</v>
      </c>
      <c r="O115" s="91">
        <f>L115/'סכום נכסי הקרן'!$C$42</f>
        <v>3.0858626804357842E-5</v>
      </c>
    </row>
    <row r="116" spans="2:15">
      <c r="B116" s="86" t="s">
        <v>883</v>
      </c>
      <c r="C116" s="87" t="s">
        <v>884</v>
      </c>
      <c r="D116" s="88" t="s">
        <v>118</v>
      </c>
      <c r="E116" s="88" t="s">
        <v>246</v>
      </c>
      <c r="F116" s="87" t="s">
        <v>885</v>
      </c>
      <c r="G116" s="88" t="s">
        <v>127</v>
      </c>
      <c r="H116" s="88" t="s">
        <v>131</v>
      </c>
      <c r="I116" s="90">
        <v>5850.9635720000006</v>
      </c>
      <c r="J116" s="98">
        <v>2137</v>
      </c>
      <c r="K116" s="90"/>
      <c r="L116" s="90">
        <v>125.03509152800002</v>
      </c>
      <c r="M116" s="91">
        <v>3.4626517875673875E-4</v>
      </c>
      <c r="N116" s="91">
        <f t="shared" si="3"/>
        <v>1.0816486503052627E-3</v>
      </c>
      <c r="O116" s="91">
        <f>L116/'סכום נכסי הקרן'!$C$42</f>
        <v>6.347825996822863E-5</v>
      </c>
    </row>
    <row r="117" spans="2:15">
      <c r="B117" s="86" t="s">
        <v>886</v>
      </c>
      <c r="C117" s="87" t="s">
        <v>887</v>
      </c>
      <c r="D117" s="88" t="s">
        <v>118</v>
      </c>
      <c r="E117" s="88" t="s">
        <v>246</v>
      </c>
      <c r="F117" s="87" t="s">
        <v>888</v>
      </c>
      <c r="G117" s="88" t="s">
        <v>425</v>
      </c>
      <c r="H117" s="88" t="s">
        <v>131</v>
      </c>
      <c r="I117" s="90">
        <v>1920.3855300000002</v>
      </c>
      <c r="J117" s="98">
        <v>9584</v>
      </c>
      <c r="K117" s="90"/>
      <c r="L117" s="90">
        <v>184.049749195</v>
      </c>
      <c r="M117" s="91">
        <v>4.8009638250000005E-4</v>
      </c>
      <c r="N117" s="91">
        <f t="shared" si="3"/>
        <v>1.5921703289289236E-3</v>
      </c>
      <c r="O117" s="91">
        <f>L117/'סכום נכסי הקרן'!$C$42</f>
        <v>9.3439031264844511E-5</v>
      </c>
    </row>
    <row r="118" spans="2:15">
      <c r="B118" s="86" t="s">
        <v>889</v>
      </c>
      <c r="C118" s="87" t="s">
        <v>890</v>
      </c>
      <c r="D118" s="88" t="s">
        <v>118</v>
      </c>
      <c r="E118" s="88" t="s">
        <v>246</v>
      </c>
      <c r="F118" s="87" t="s">
        <v>891</v>
      </c>
      <c r="G118" s="88" t="s">
        <v>126</v>
      </c>
      <c r="H118" s="88" t="s">
        <v>131</v>
      </c>
      <c r="I118" s="90">
        <v>7315.7543999999998</v>
      </c>
      <c r="J118" s="98">
        <v>510.5</v>
      </c>
      <c r="K118" s="90"/>
      <c r="L118" s="90">
        <v>37.346926212</v>
      </c>
      <c r="M118" s="91">
        <v>1.2945404550926076E-4</v>
      </c>
      <c r="N118" s="91">
        <f t="shared" si="3"/>
        <v>3.2307931986608581E-4</v>
      </c>
      <c r="O118" s="91">
        <f>L118/'סכום נכסי הקרן'!$C$42</f>
        <v>1.8960420327830096E-5</v>
      </c>
    </row>
    <row r="119" spans="2:15">
      <c r="B119" s="86" t="s">
        <v>892</v>
      </c>
      <c r="C119" s="87" t="s">
        <v>893</v>
      </c>
      <c r="D119" s="88" t="s">
        <v>118</v>
      </c>
      <c r="E119" s="88" t="s">
        <v>246</v>
      </c>
      <c r="F119" s="87" t="s">
        <v>894</v>
      </c>
      <c r="G119" s="88" t="s">
        <v>126</v>
      </c>
      <c r="H119" s="88" t="s">
        <v>131</v>
      </c>
      <c r="I119" s="90">
        <v>1163.6238980000001</v>
      </c>
      <c r="J119" s="98">
        <v>8193</v>
      </c>
      <c r="K119" s="90">
        <v>2.2301201220000002</v>
      </c>
      <c r="L119" s="90">
        <v>97.565827010999982</v>
      </c>
      <c r="M119" s="91">
        <v>1.0400543166060174E-4</v>
      </c>
      <c r="N119" s="91">
        <f t="shared" si="3"/>
        <v>8.4401861759530387E-4</v>
      </c>
      <c r="O119" s="91">
        <f>L119/'סכום נכסי הקרן'!$C$42</f>
        <v>4.9532566060725175E-5</v>
      </c>
    </row>
    <row r="120" spans="2:15">
      <c r="B120" s="86" t="s">
        <v>895</v>
      </c>
      <c r="C120" s="87" t="s">
        <v>896</v>
      </c>
      <c r="D120" s="88" t="s">
        <v>118</v>
      </c>
      <c r="E120" s="88" t="s">
        <v>246</v>
      </c>
      <c r="F120" s="87" t="s">
        <v>601</v>
      </c>
      <c r="G120" s="88" t="s">
        <v>495</v>
      </c>
      <c r="H120" s="88" t="s">
        <v>131</v>
      </c>
      <c r="I120" s="90">
        <v>590.65267199999994</v>
      </c>
      <c r="J120" s="98">
        <v>4338</v>
      </c>
      <c r="K120" s="90"/>
      <c r="L120" s="90">
        <v>25.622512939</v>
      </c>
      <c r="M120" s="91">
        <v>4.5955943648690122E-5</v>
      </c>
      <c r="N120" s="91">
        <f t="shared" si="3"/>
        <v>2.2165422681913384E-4</v>
      </c>
      <c r="O120" s="91">
        <f>L120/'סכום נכסי הקרן'!$C$42</f>
        <v>1.300812849820577E-5</v>
      </c>
    </row>
    <row r="121" spans="2:15">
      <c r="B121" s="86" t="s">
        <v>897</v>
      </c>
      <c r="C121" s="87" t="s">
        <v>898</v>
      </c>
      <c r="D121" s="88" t="s">
        <v>118</v>
      </c>
      <c r="E121" s="88" t="s">
        <v>246</v>
      </c>
      <c r="F121" s="87" t="s">
        <v>899</v>
      </c>
      <c r="G121" s="88" t="s">
        <v>900</v>
      </c>
      <c r="H121" s="88" t="s">
        <v>131</v>
      </c>
      <c r="I121" s="90">
        <v>6666.6244640000004</v>
      </c>
      <c r="J121" s="98">
        <v>276.39999999999998</v>
      </c>
      <c r="K121" s="90"/>
      <c r="L121" s="90">
        <v>18.426550024000001</v>
      </c>
      <c r="M121" s="91">
        <v>3.4322757244172682E-4</v>
      </c>
      <c r="N121" s="91">
        <f t="shared" si="3"/>
        <v>1.5940367395803201E-4</v>
      </c>
      <c r="O121" s="91">
        <f>L121/'סכום נכסי הקרן'!$C$42</f>
        <v>9.3548564522712843E-6</v>
      </c>
    </row>
    <row r="122" spans="2:15">
      <c r="B122" s="86" t="s">
        <v>901</v>
      </c>
      <c r="C122" s="87" t="s">
        <v>902</v>
      </c>
      <c r="D122" s="88" t="s">
        <v>118</v>
      </c>
      <c r="E122" s="88" t="s">
        <v>246</v>
      </c>
      <c r="F122" s="87" t="s">
        <v>903</v>
      </c>
      <c r="G122" s="88" t="s">
        <v>281</v>
      </c>
      <c r="H122" s="88" t="s">
        <v>131</v>
      </c>
      <c r="I122" s="90">
        <v>3809.3346540000002</v>
      </c>
      <c r="J122" s="98">
        <v>3768</v>
      </c>
      <c r="K122" s="90"/>
      <c r="L122" s="90">
        <v>143.53572975100002</v>
      </c>
      <c r="M122" s="91">
        <v>2.3763831930294561E-4</v>
      </c>
      <c r="N122" s="91">
        <f t="shared" si="3"/>
        <v>1.2416932435402156E-3</v>
      </c>
      <c r="O122" s="91">
        <f>L122/'סכום נכסי הקרן'!$C$42</f>
        <v>7.2870729780871203E-5</v>
      </c>
    </row>
    <row r="123" spans="2:15">
      <c r="B123" s="86" t="s">
        <v>904</v>
      </c>
      <c r="C123" s="87" t="s">
        <v>905</v>
      </c>
      <c r="D123" s="88" t="s">
        <v>118</v>
      </c>
      <c r="E123" s="88" t="s">
        <v>246</v>
      </c>
      <c r="F123" s="87" t="s">
        <v>906</v>
      </c>
      <c r="G123" s="88" t="s">
        <v>153</v>
      </c>
      <c r="H123" s="88" t="s">
        <v>131</v>
      </c>
      <c r="I123" s="90">
        <v>389.35054600000001</v>
      </c>
      <c r="J123" s="98">
        <v>7258</v>
      </c>
      <c r="K123" s="90"/>
      <c r="L123" s="90">
        <v>28.259062601999997</v>
      </c>
      <c r="M123" s="91">
        <v>3.6781807149481488E-5</v>
      </c>
      <c r="N123" s="91">
        <f t="shared" si="3"/>
        <v>2.4446238690920035E-4</v>
      </c>
      <c r="O123" s="91">
        <f>L123/'סכום נכסי הקרן'!$C$42</f>
        <v>1.4346661408301496E-5</v>
      </c>
    </row>
    <row r="124" spans="2:15">
      <c r="B124" s="86" t="s">
        <v>907</v>
      </c>
      <c r="C124" s="87" t="s">
        <v>908</v>
      </c>
      <c r="D124" s="88" t="s">
        <v>118</v>
      </c>
      <c r="E124" s="88" t="s">
        <v>246</v>
      </c>
      <c r="F124" s="87" t="s">
        <v>909</v>
      </c>
      <c r="G124" s="88" t="s">
        <v>879</v>
      </c>
      <c r="H124" s="88" t="s">
        <v>131</v>
      </c>
      <c r="I124" s="90">
        <v>4001.2899289999996</v>
      </c>
      <c r="J124" s="98">
        <v>432.8</v>
      </c>
      <c r="K124" s="90"/>
      <c r="L124" s="90">
        <v>17.317582828000003</v>
      </c>
      <c r="M124" s="91">
        <v>7.7065160121459448E-5</v>
      </c>
      <c r="N124" s="91">
        <f t="shared" si="3"/>
        <v>1.4981026417100758E-4</v>
      </c>
      <c r="O124" s="91">
        <f>L124/'סכום נכסי הקרן'!$C$42</f>
        <v>8.7918520420400866E-6</v>
      </c>
    </row>
    <row r="125" spans="2:15">
      <c r="B125" s="86" t="s">
        <v>910</v>
      </c>
      <c r="C125" s="87" t="s">
        <v>911</v>
      </c>
      <c r="D125" s="88" t="s">
        <v>118</v>
      </c>
      <c r="E125" s="88" t="s">
        <v>246</v>
      </c>
      <c r="F125" s="87" t="s">
        <v>912</v>
      </c>
      <c r="G125" s="88" t="s">
        <v>425</v>
      </c>
      <c r="H125" s="88" t="s">
        <v>131</v>
      </c>
      <c r="I125" s="90">
        <v>4194.545701</v>
      </c>
      <c r="J125" s="98">
        <v>2097</v>
      </c>
      <c r="K125" s="90"/>
      <c r="L125" s="90">
        <v>87.959623362999992</v>
      </c>
      <c r="M125" s="91">
        <v>1.4983852127262298E-4</v>
      </c>
      <c r="N125" s="91">
        <f t="shared" si="3"/>
        <v>7.6091764903169184E-4</v>
      </c>
      <c r="O125" s="91">
        <f>L125/'סכום נכסי הקרן'!$C$42</f>
        <v>4.4655654427170398E-5</v>
      </c>
    </row>
    <row r="126" spans="2:15">
      <c r="B126" s="86" t="s">
        <v>913</v>
      </c>
      <c r="C126" s="87" t="s">
        <v>914</v>
      </c>
      <c r="D126" s="88" t="s">
        <v>118</v>
      </c>
      <c r="E126" s="88" t="s">
        <v>246</v>
      </c>
      <c r="F126" s="87" t="s">
        <v>915</v>
      </c>
      <c r="G126" s="88" t="s">
        <v>127</v>
      </c>
      <c r="H126" s="88" t="s">
        <v>131</v>
      </c>
      <c r="I126" s="90">
        <v>2239.2183</v>
      </c>
      <c r="J126" s="98">
        <v>1946</v>
      </c>
      <c r="K126" s="90"/>
      <c r="L126" s="90">
        <v>43.575188111999999</v>
      </c>
      <c r="M126" s="91">
        <v>3.3899788128055738E-4</v>
      </c>
      <c r="N126" s="91">
        <f t="shared" si="3"/>
        <v>3.7695852286066329E-4</v>
      </c>
      <c r="O126" s="91">
        <f>L126/'סכום נכסי הקרן'!$C$42</f>
        <v>2.2122406480732441E-5</v>
      </c>
    </row>
    <row r="127" spans="2:15">
      <c r="B127" s="86" t="s">
        <v>916</v>
      </c>
      <c r="C127" s="87" t="s">
        <v>917</v>
      </c>
      <c r="D127" s="88" t="s">
        <v>118</v>
      </c>
      <c r="E127" s="88" t="s">
        <v>246</v>
      </c>
      <c r="F127" s="87" t="s">
        <v>918</v>
      </c>
      <c r="G127" s="88" t="s">
        <v>425</v>
      </c>
      <c r="H127" s="88" t="s">
        <v>131</v>
      </c>
      <c r="I127" s="90">
        <v>976.2205469999999</v>
      </c>
      <c r="J127" s="98">
        <v>11000</v>
      </c>
      <c r="K127" s="90"/>
      <c r="L127" s="90">
        <v>107.38426011399999</v>
      </c>
      <c r="M127" s="91">
        <v>1.9289030755496821E-4</v>
      </c>
      <c r="N127" s="91">
        <f t="shared" si="3"/>
        <v>9.2895553237809687E-4</v>
      </c>
      <c r="O127" s="91">
        <f>L127/'סכום נכסי הקרן'!$C$42</f>
        <v>5.4517223098812163E-5</v>
      </c>
    </row>
    <row r="128" spans="2:15">
      <c r="B128" s="86" t="s">
        <v>919</v>
      </c>
      <c r="C128" s="87" t="s">
        <v>920</v>
      </c>
      <c r="D128" s="88" t="s">
        <v>118</v>
      </c>
      <c r="E128" s="88" t="s">
        <v>246</v>
      </c>
      <c r="F128" s="87" t="s">
        <v>921</v>
      </c>
      <c r="G128" s="88" t="s">
        <v>922</v>
      </c>
      <c r="H128" s="88" t="s">
        <v>131</v>
      </c>
      <c r="I128" s="90">
        <v>3006.5860679999996</v>
      </c>
      <c r="J128" s="98">
        <v>483.4</v>
      </c>
      <c r="K128" s="90"/>
      <c r="L128" s="90">
        <v>14.533837047</v>
      </c>
      <c r="M128" s="91">
        <v>1.0220563640895333E-4</v>
      </c>
      <c r="N128" s="91">
        <f t="shared" si="3"/>
        <v>1.2572874569475375E-4</v>
      </c>
      <c r="O128" s="91">
        <f>L128/'סכום נכסי הקרן'!$C$42</f>
        <v>7.3785900832386537E-6</v>
      </c>
    </row>
    <row r="129" spans="2:15">
      <c r="B129" s="86" t="s">
        <v>923</v>
      </c>
      <c r="C129" s="87" t="s">
        <v>924</v>
      </c>
      <c r="D129" s="88" t="s">
        <v>118</v>
      </c>
      <c r="E129" s="88" t="s">
        <v>246</v>
      </c>
      <c r="F129" s="87" t="s">
        <v>925</v>
      </c>
      <c r="G129" s="88" t="s">
        <v>495</v>
      </c>
      <c r="H129" s="88" t="s">
        <v>131</v>
      </c>
      <c r="I129" s="90">
        <v>6096.4620000000004</v>
      </c>
      <c r="J129" s="98">
        <v>1211</v>
      </c>
      <c r="K129" s="90"/>
      <c r="L129" s="90">
        <v>73.828154819999995</v>
      </c>
      <c r="M129" s="91">
        <v>1.3376386411358536E-4</v>
      </c>
      <c r="N129" s="91">
        <f t="shared" si="3"/>
        <v>6.3866969696021851E-4</v>
      </c>
      <c r="O129" s="91">
        <f>L129/'סכום נכסי הקרן'!$C$42</f>
        <v>3.7481340217111078E-5</v>
      </c>
    </row>
    <row r="130" spans="2:15">
      <c r="B130" s="86" t="s">
        <v>926</v>
      </c>
      <c r="C130" s="87" t="s">
        <v>927</v>
      </c>
      <c r="D130" s="88" t="s">
        <v>118</v>
      </c>
      <c r="E130" s="88" t="s">
        <v>246</v>
      </c>
      <c r="F130" s="87" t="s">
        <v>928</v>
      </c>
      <c r="G130" s="88" t="s">
        <v>791</v>
      </c>
      <c r="H130" s="88" t="s">
        <v>131</v>
      </c>
      <c r="I130" s="90">
        <v>6177.2919419999998</v>
      </c>
      <c r="J130" s="98">
        <v>108.9</v>
      </c>
      <c r="K130" s="90"/>
      <c r="L130" s="90">
        <v>6.7270709150000005</v>
      </c>
      <c r="M130" s="91">
        <v>6.2836854183987017E-5</v>
      </c>
      <c r="N130" s="91">
        <f t="shared" si="3"/>
        <v>5.8194280395980657E-5</v>
      </c>
      <c r="O130" s="91">
        <f>L130/'סכום נכסי הקרן'!$C$42</f>
        <v>3.4152232877076221E-6</v>
      </c>
    </row>
    <row r="131" spans="2:15">
      <c r="B131" s="86" t="s">
        <v>929</v>
      </c>
      <c r="C131" s="87" t="s">
        <v>930</v>
      </c>
      <c r="D131" s="88" t="s">
        <v>118</v>
      </c>
      <c r="E131" s="88" t="s">
        <v>246</v>
      </c>
      <c r="F131" s="87" t="s">
        <v>931</v>
      </c>
      <c r="G131" s="88" t="s">
        <v>922</v>
      </c>
      <c r="H131" s="88" t="s">
        <v>131</v>
      </c>
      <c r="I131" s="90">
        <v>6707.8091119999999</v>
      </c>
      <c r="J131" s="98">
        <v>3999</v>
      </c>
      <c r="K131" s="90"/>
      <c r="L131" s="90">
        <v>268.24528642399997</v>
      </c>
      <c r="M131" s="91">
        <v>2.7123379109583832E-4</v>
      </c>
      <c r="N131" s="91">
        <f t="shared" si="3"/>
        <v>2.3205257697299594E-3</v>
      </c>
      <c r="O131" s="91">
        <f>L131/'סכום נכסי הקרן'!$C$42</f>
        <v>1.3618372105611226E-4</v>
      </c>
    </row>
    <row r="132" spans="2:15">
      <c r="B132" s="86" t="s">
        <v>932</v>
      </c>
      <c r="C132" s="87" t="s">
        <v>933</v>
      </c>
      <c r="D132" s="88" t="s">
        <v>118</v>
      </c>
      <c r="E132" s="88" t="s">
        <v>246</v>
      </c>
      <c r="F132" s="87" t="s">
        <v>934</v>
      </c>
      <c r="G132" s="88" t="s">
        <v>566</v>
      </c>
      <c r="H132" s="88" t="s">
        <v>131</v>
      </c>
      <c r="I132" s="90">
        <v>2033.566347</v>
      </c>
      <c r="J132" s="98">
        <v>7908</v>
      </c>
      <c r="K132" s="90"/>
      <c r="L132" s="90">
        <v>160.81442672299997</v>
      </c>
      <c r="M132" s="91">
        <v>2.2979415330538528E-4</v>
      </c>
      <c r="N132" s="91">
        <f t="shared" si="3"/>
        <v>1.3911671154780956E-3</v>
      </c>
      <c r="O132" s="91">
        <f>L132/'סכום נכסי הקרן'!$C$42</f>
        <v>8.1642840113235288E-5</v>
      </c>
    </row>
    <row r="133" spans="2:15">
      <c r="B133" s="86" t="s">
        <v>935</v>
      </c>
      <c r="C133" s="87" t="s">
        <v>936</v>
      </c>
      <c r="D133" s="88" t="s">
        <v>118</v>
      </c>
      <c r="E133" s="88" t="s">
        <v>246</v>
      </c>
      <c r="F133" s="87" t="s">
        <v>937</v>
      </c>
      <c r="G133" s="88" t="s">
        <v>126</v>
      </c>
      <c r="H133" s="88" t="s">
        <v>131</v>
      </c>
      <c r="I133" s="90">
        <v>25239.35268</v>
      </c>
      <c r="J133" s="98">
        <v>221.9</v>
      </c>
      <c r="K133" s="90"/>
      <c r="L133" s="90">
        <v>56.006123596999998</v>
      </c>
      <c r="M133" s="91">
        <v>1.6855087659054771E-4</v>
      </c>
      <c r="N133" s="91">
        <f t="shared" si="3"/>
        <v>4.8449557046118436E-4</v>
      </c>
      <c r="O133" s="91">
        <f>L133/'סכום נכסי הקרן'!$C$42</f>
        <v>2.8433388019770232E-5</v>
      </c>
    </row>
    <row r="134" spans="2:15">
      <c r="B134" s="86" t="s">
        <v>938</v>
      </c>
      <c r="C134" s="87" t="s">
        <v>939</v>
      </c>
      <c r="D134" s="88" t="s">
        <v>118</v>
      </c>
      <c r="E134" s="88" t="s">
        <v>246</v>
      </c>
      <c r="F134" s="87" t="s">
        <v>940</v>
      </c>
      <c r="G134" s="88" t="s">
        <v>153</v>
      </c>
      <c r="H134" s="88" t="s">
        <v>131</v>
      </c>
      <c r="I134" s="90">
        <v>2946.8016010000006</v>
      </c>
      <c r="J134" s="98">
        <v>318.89999999999998</v>
      </c>
      <c r="K134" s="90"/>
      <c r="L134" s="90">
        <v>9.3973503209999993</v>
      </c>
      <c r="M134" s="91">
        <v>1.662004206896513E-4</v>
      </c>
      <c r="N134" s="91">
        <f t="shared" si="3"/>
        <v>8.1294228419700361E-5</v>
      </c>
      <c r="O134" s="91">
        <f>L134/'סכום נכסי הקרן'!$C$42</f>
        <v>4.7708802336931949E-6</v>
      </c>
    </row>
    <row r="135" spans="2:15">
      <c r="B135" s="86" t="s">
        <v>941</v>
      </c>
      <c r="C135" s="87" t="s">
        <v>942</v>
      </c>
      <c r="D135" s="88" t="s">
        <v>118</v>
      </c>
      <c r="E135" s="88" t="s">
        <v>246</v>
      </c>
      <c r="F135" s="87" t="s">
        <v>943</v>
      </c>
      <c r="G135" s="88" t="s">
        <v>127</v>
      </c>
      <c r="H135" s="88" t="s">
        <v>131</v>
      </c>
      <c r="I135" s="90">
        <v>23776.201800000003</v>
      </c>
      <c r="J135" s="98">
        <v>365.1</v>
      </c>
      <c r="K135" s="90"/>
      <c r="L135" s="90">
        <v>86.806912772000004</v>
      </c>
      <c r="M135" s="91">
        <v>2.9819560705762917E-4</v>
      </c>
      <c r="N135" s="91">
        <f t="shared" si="3"/>
        <v>7.5094582560427824E-4</v>
      </c>
      <c r="O135" s="91">
        <f>L135/'סכום נכסי הקרן'!$C$42</f>
        <v>4.4070442214587333E-5</v>
      </c>
    </row>
    <row r="136" spans="2:15">
      <c r="B136" s="86" t="s">
        <v>944</v>
      </c>
      <c r="C136" s="87" t="s">
        <v>945</v>
      </c>
      <c r="D136" s="88" t="s">
        <v>118</v>
      </c>
      <c r="E136" s="88" t="s">
        <v>246</v>
      </c>
      <c r="F136" s="87" t="s">
        <v>946</v>
      </c>
      <c r="G136" s="88" t="s">
        <v>153</v>
      </c>
      <c r="H136" s="88" t="s">
        <v>131</v>
      </c>
      <c r="I136" s="90">
        <v>24601.111025000002</v>
      </c>
      <c r="J136" s="98">
        <v>194.5</v>
      </c>
      <c r="K136" s="90"/>
      <c r="L136" s="90">
        <v>47.849160959000002</v>
      </c>
      <c r="M136" s="91">
        <v>2.2745210565002313E-4</v>
      </c>
      <c r="N136" s="91">
        <f t="shared" si="3"/>
        <v>4.1393163900673054E-4</v>
      </c>
      <c r="O136" s="91">
        <f>L136/'סכום נכסי הקרן'!$C$42</f>
        <v>2.4292232216560062E-5</v>
      </c>
    </row>
    <row r="137" spans="2:15">
      <c r="B137" s="86" t="s">
        <v>947</v>
      </c>
      <c r="C137" s="87" t="s">
        <v>948</v>
      </c>
      <c r="D137" s="88" t="s">
        <v>118</v>
      </c>
      <c r="E137" s="88" t="s">
        <v>246</v>
      </c>
      <c r="F137" s="87" t="s">
        <v>949</v>
      </c>
      <c r="G137" s="88" t="s">
        <v>364</v>
      </c>
      <c r="H137" s="88" t="s">
        <v>131</v>
      </c>
      <c r="I137" s="90">
        <v>8250.6003309999996</v>
      </c>
      <c r="J137" s="98">
        <v>885</v>
      </c>
      <c r="K137" s="90"/>
      <c r="L137" s="90">
        <v>73.01781299999999</v>
      </c>
      <c r="M137" s="91">
        <v>2.4102124843544771E-4</v>
      </c>
      <c r="N137" s="91">
        <f t="shared" si="3"/>
        <v>6.3165962382652843E-4</v>
      </c>
      <c r="O137" s="91">
        <f>L137/'סכום נכסי הקרן'!$C$42</f>
        <v>3.7069942999862116E-5</v>
      </c>
    </row>
    <row r="138" spans="2:15">
      <c r="B138" s="86" t="s">
        <v>950</v>
      </c>
      <c r="C138" s="87" t="s">
        <v>951</v>
      </c>
      <c r="D138" s="88" t="s">
        <v>118</v>
      </c>
      <c r="E138" s="88" t="s">
        <v>246</v>
      </c>
      <c r="F138" s="87" t="s">
        <v>952</v>
      </c>
      <c r="G138" s="88" t="s">
        <v>155</v>
      </c>
      <c r="H138" s="88" t="s">
        <v>131</v>
      </c>
      <c r="I138" s="90">
        <v>2046.856634</v>
      </c>
      <c r="J138" s="98">
        <v>2060</v>
      </c>
      <c r="K138" s="90"/>
      <c r="L138" s="90">
        <v>42.165246664000001</v>
      </c>
      <c r="M138" s="91">
        <v>1.734068335549713E-4</v>
      </c>
      <c r="N138" s="91">
        <f t="shared" si="3"/>
        <v>3.6476145685621981E-4</v>
      </c>
      <c r="O138" s="91">
        <f>L138/'סכום נכסי הקרן'!$C$42</f>
        <v>2.140660239179728E-5</v>
      </c>
    </row>
    <row r="139" spans="2:15">
      <c r="B139" s="86" t="s">
        <v>953</v>
      </c>
      <c r="C139" s="87" t="s">
        <v>954</v>
      </c>
      <c r="D139" s="88" t="s">
        <v>118</v>
      </c>
      <c r="E139" s="88" t="s">
        <v>246</v>
      </c>
      <c r="F139" s="87" t="s">
        <v>524</v>
      </c>
      <c r="G139" s="88" t="s">
        <v>128</v>
      </c>
      <c r="H139" s="88" t="s">
        <v>131</v>
      </c>
      <c r="I139" s="90">
        <v>9718.4279900000001</v>
      </c>
      <c r="J139" s="98">
        <v>834</v>
      </c>
      <c r="K139" s="90"/>
      <c r="L139" s="90">
        <v>81.051689441999997</v>
      </c>
      <c r="M139" s="91">
        <v>1.4271729322301284E-4</v>
      </c>
      <c r="N139" s="91">
        <f t="shared" si="3"/>
        <v>7.0115876605943172E-4</v>
      </c>
      <c r="O139" s="91">
        <f>L139/'סכום נכסי הקרן'!$C$42</f>
        <v>4.1148609965317181E-5</v>
      </c>
    </row>
    <row r="140" spans="2:15">
      <c r="B140" s="86" t="s">
        <v>955</v>
      </c>
      <c r="C140" s="87" t="s">
        <v>956</v>
      </c>
      <c r="D140" s="88" t="s">
        <v>118</v>
      </c>
      <c r="E140" s="88" t="s">
        <v>246</v>
      </c>
      <c r="F140" s="87" t="s">
        <v>957</v>
      </c>
      <c r="G140" s="88" t="s">
        <v>364</v>
      </c>
      <c r="H140" s="88" t="s">
        <v>131</v>
      </c>
      <c r="I140" s="90">
        <v>5151.050107</v>
      </c>
      <c r="J140" s="98">
        <v>702.2</v>
      </c>
      <c r="K140" s="90"/>
      <c r="L140" s="90">
        <v>36.170673858000001</v>
      </c>
      <c r="M140" s="91">
        <v>3.3933657262328205E-4</v>
      </c>
      <c r="N140" s="91">
        <f t="shared" si="3"/>
        <v>3.1290384228155847E-4</v>
      </c>
      <c r="O140" s="91">
        <f>L140/'סכום נכסי הקרן'!$C$42</f>
        <v>1.8363256349278265E-5</v>
      </c>
    </row>
    <row r="141" spans="2:15">
      <c r="B141" s="86" t="s">
        <v>958</v>
      </c>
      <c r="C141" s="87" t="s">
        <v>959</v>
      </c>
      <c r="D141" s="88" t="s">
        <v>118</v>
      </c>
      <c r="E141" s="88" t="s">
        <v>246</v>
      </c>
      <c r="F141" s="87" t="s">
        <v>960</v>
      </c>
      <c r="G141" s="88" t="s">
        <v>153</v>
      </c>
      <c r="H141" s="88" t="s">
        <v>131</v>
      </c>
      <c r="I141" s="90">
        <v>6195.834331</v>
      </c>
      <c r="J141" s="98">
        <v>676</v>
      </c>
      <c r="K141" s="90"/>
      <c r="L141" s="90">
        <v>41.883840075000002</v>
      </c>
      <c r="M141" s="91">
        <v>3.1554890634628803E-4</v>
      </c>
      <c r="N141" s="91">
        <f t="shared" si="3"/>
        <v>3.6232707580799472E-4</v>
      </c>
      <c r="O141" s="91">
        <f>L141/'סכום נכסי הקרן'!$C$42</f>
        <v>2.126373689383974E-5</v>
      </c>
    </row>
    <row r="142" spans="2:15">
      <c r="B142" s="86" t="s">
        <v>961</v>
      </c>
      <c r="C142" s="87" t="s">
        <v>962</v>
      </c>
      <c r="D142" s="88" t="s">
        <v>118</v>
      </c>
      <c r="E142" s="88" t="s">
        <v>246</v>
      </c>
      <c r="F142" s="87" t="s">
        <v>963</v>
      </c>
      <c r="G142" s="88" t="s">
        <v>791</v>
      </c>
      <c r="H142" s="88" t="s">
        <v>131</v>
      </c>
      <c r="I142" s="90">
        <v>25648.711813999995</v>
      </c>
      <c r="J142" s="98">
        <v>51.5</v>
      </c>
      <c r="K142" s="90"/>
      <c r="L142" s="90">
        <v>13.209086584000001</v>
      </c>
      <c r="M142" s="91">
        <v>2.8199173978874485E-4</v>
      </c>
      <c r="N142" s="91">
        <f t="shared" si="3"/>
        <v>1.1426864651152296E-4</v>
      </c>
      <c r="O142" s="91">
        <f>L142/'סכום נכסי הקרן'!$C$42</f>
        <v>6.706036056559562E-6</v>
      </c>
    </row>
    <row r="143" spans="2:15">
      <c r="B143" s="86" t="s">
        <v>964</v>
      </c>
      <c r="C143" s="87" t="s">
        <v>965</v>
      </c>
      <c r="D143" s="88" t="s">
        <v>118</v>
      </c>
      <c r="E143" s="88" t="s">
        <v>246</v>
      </c>
      <c r="F143" s="87" t="s">
        <v>966</v>
      </c>
      <c r="G143" s="88" t="s">
        <v>357</v>
      </c>
      <c r="H143" s="88" t="s">
        <v>131</v>
      </c>
      <c r="I143" s="90">
        <v>15409.396013</v>
      </c>
      <c r="J143" s="98">
        <v>97.2</v>
      </c>
      <c r="K143" s="90"/>
      <c r="L143" s="90">
        <v>14.977932938000002</v>
      </c>
      <c r="M143" s="91">
        <v>8.8129214210671603E-5</v>
      </c>
      <c r="N143" s="91">
        <f t="shared" ref="N143:N174" si="4">IFERROR(L143/$L$11,0)</f>
        <v>1.2957051295573661E-4</v>
      </c>
      <c r="O143" s="91">
        <f>L143/'סכום נכסי הקרן'!$C$42</f>
        <v>7.6040502646582621E-6</v>
      </c>
    </row>
    <row r="144" spans="2:15">
      <c r="B144" s="86" t="s">
        <v>967</v>
      </c>
      <c r="C144" s="87" t="s">
        <v>968</v>
      </c>
      <c r="D144" s="88" t="s">
        <v>118</v>
      </c>
      <c r="E144" s="88" t="s">
        <v>246</v>
      </c>
      <c r="F144" s="87" t="s">
        <v>969</v>
      </c>
      <c r="G144" s="88" t="s">
        <v>504</v>
      </c>
      <c r="H144" s="88" t="s">
        <v>131</v>
      </c>
      <c r="I144" s="90">
        <v>3573.2735489999995</v>
      </c>
      <c r="J144" s="98">
        <v>1780</v>
      </c>
      <c r="K144" s="90"/>
      <c r="L144" s="90">
        <v>63.604269164999991</v>
      </c>
      <c r="M144" s="91">
        <v>2.5103250899622358E-4</v>
      </c>
      <c r="N144" s="91">
        <f t="shared" si="4"/>
        <v>5.5022530919304801E-4</v>
      </c>
      <c r="O144" s="91">
        <f>L144/'סכום נכסי הקרן'!$C$42</f>
        <v>3.2290841585387361E-5</v>
      </c>
    </row>
    <row r="145" spans="2:15">
      <c r="B145" s="86" t="s">
        <v>970</v>
      </c>
      <c r="C145" s="87" t="s">
        <v>971</v>
      </c>
      <c r="D145" s="88" t="s">
        <v>118</v>
      </c>
      <c r="E145" s="88" t="s">
        <v>246</v>
      </c>
      <c r="F145" s="87" t="s">
        <v>972</v>
      </c>
      <c r="G145" s="88" t="s">
        <v>973</v>
      </c>
      <c r="H145" s="88" t="s">
        <v>131</v>
      </c>
      <c r="I145" s="90">
        <v>21887.216098000001</v>
      </c>
      <c r="J145" s="98">
        <v>670.4</v>
      </c>
      <c r="K145" s="90"/>
      <c r="L145" s="90">
        <v>146.73189670500003</v>
      </c>
      <c r="M145" s="91">
        <v>2.3259693876672661E-4</v>
      </c>
      <c r="N145" s="91">
        <f t="shared" si="4"/>
        <v>1.2693425188732147E-3</v>
      </c>
      <c r="O145" s="91">
        <f>L145/'סכום נכסי הקרן'!$C$42</f>
        <v>7.4493371187603325E-5</v>
      </c>
    </row>
    <row r="146" spans="2:15">
      <c r="B146" s="86" t="s">
        <v>974</v>
      </c>
      <c r="C146" s="87" t="s">
        <v>975</v>
      </c>
      <c r="D146" s="88" t="s">
        <v>118</v>
      </c>
      <c r="E146" s="88" t="s">
        <v>246</v>
      </c>
      <c r="F146" s="87" t="s">
        <v>976</v>
      </c>
      <c r="G146" s="88" t="s">
        <v>566</v>
      </c>
      <c r="H146" s="88" t="s">
        <v>131</v>
      </c>
      <c r="I146" s="90">
        <v>3088.9075089999997</v>
      </c>
      <c r="J146" s="98">
        <v>227.3</v>
      </c>
      <c r="K146" s="90"/>
      <c r="L146" s="90">
        <v>7.0210867560000008</v>
      </c>
      <c r="M146" s="91">
        <v>4.198881439680106E-5</v>
      </c>
      <c r="N146" s="91">
        <f t="shared" si="4"/>
        <v>6.0737741065298432E-5</v>
      </c>
      <c r="O146" s="91">
        <f>L146/'סכום נכסי הקרן'!$C$42</f>
        <v>3.5644902955667391E-6</v>
      </c>
    </row>
    <row r="147" spans="2:15">
      <c r="B147" s="86" t="s">
        <v>977</v>
      </c>
      <c r="C147" s="87" t="s">
        <v>978</v>
      </c>
      <c r="D147" s="88" t="s">
        <v>118</v>
      </c>
      <c r="E147" s="88" t="s">
        <v>246</v>
      </c>
      <c r="F147" s="87" t="s">
        <v>979</v>
      </c>
      <c r="G147" s="88" t="s">
        <v>495</v>
      </c>
      <c r="H147" s="88" t="s">
        <v>131</v>
      </c>
      <c r="I147" s="90">
        <v>6978.0896590000011</v>
      </c>
      <c r="J147" s="98">
        <v>428.7</v>
      </c>
      <c r="K147" s="90"/>
      <c r="L147" s="90">
        <v>29.915070362999998</v>
      </c>
      <c r="M147" s="91">
        <v>9.5947191539551928E-5</v>
      </c>
      <c r="N147" s="91">
        <f t="shared" si="4"/>
        <v>2.5878811369270551E-4</v>
      </c>
      <c r="O147" s="91">
        <f>L147/'סכום נכסי הקרן'!$C$42</f>
        <v>1.5187389318182874E-5</v>
      </c>
    </row>
    <row r="148" spans="2:15">
      <c r="B148" s="86" t="s">
        <v>980</v>
      </c>
      <c r="C148" s="87" t="s">
        <v>981</v>
      </c>
      <c r="D148" s="88" t="s">
        <v>118</v>
      </c>
      <c r="E148" s="88" t="s">
        <v>246</v>
      </c>
      <c r="F148" s="87" t="s">
        <v>982</v>
      </c>
      <c r="G148" s="88" t="s">
        <v>357</v>
      </c>
      <c r="H148" s="88" t="s">
        <v>131</v>
      </c>
      <c r="I148" s="90">
        <v>10247.024777000001</v>
      </c>
      <c r="J148" s="98">
        <v>353.6</v>
      </c>
      <c r="K148" s="90"/>
      <c r="L148" s="90">
        <v>36.233479610000003</v>
      </c>
      <c r="M148" s="91">
        <v>8.2057682150837245E-5</v>
      </c>
      <c r="N148" s="91">
        <f t="shared" si="4"/>
        <v>3.1344715980987807E-4</v>
      </c>
      <c r="O148" s="91">
        <f>L148/'סכום נכסי הקרן'!$C$42</f>
        <v>1.8395141796829309E-5</v>
      </c>
    </row>
    <row r="149" spans="2:15">
      <c r="B149" s="86" t="s">
        <v>983</v>
      </c>
      <c r="C149" s="87" t="s">
        <v>984</v>
      </c>
      <c r="D149" s="88" t="s">
        <v>118</v>
      </c>
      <c r="E149" s="88" t="s">
        <v>246</v>
      </c>
      <c r="F149" s="87" t="s">
        <v>985</v>
      </c>
      <c r="G149" s="88" t="s">
        <v>479</v>
      </c>
      <c r="H149" s="88" t="s">
        <v>131</v>
      </c>
      <c r="I149" s="90">
        <v>2458.2519869999996</v>
      </c>
      <c r="J149" s="98">
        <v>7273</v>
      </c>
      <c r="K149" s="90"/>
      <c r="L149" s="90">
        <v>178.788666971</v>
      </c>
      <c r="M149" s="91">
        <v>4.1450411790728501E-5</v>
      </c>
      <c r="N149" s="91">
        <f t="shared" si="4"/>
        <v>1.5466579658219611E-3</v>
      </c>
      <c r="O149" s="91">
        <f>L149/'סכום נכסי הקרן'!$C$42</f>
        <v>9.076806632973658E-5</v>
      </c>
    </row>
    <row r="150" spans="2:15">
      <c r="B150" s="86" t="s">
        <v>986</v>
      </c>
      <c r="C150" s="87" t="s">
        <v>987</v>
      </c>
      <c r="D150" s="88" t="s">
        <v>118</v>
      </c>
      <c r="E150" s="88" t="s">
        <v>246</v>
      </c>
      <c r="F150" s="87" t="s">
        <v>988</v>
      </c>
      <c r="G150" s="88" t="s">
        <v>127</v>
      </c>
      <c r="H150" s="88" t="s">
        <v>131</v>
      </c>
      <c r="I150" s="90">
        <v>3576.2364299999999</v>
      </c>
      <c r="J150" s="98">
        <v>1355</v>
      </c>
      <c r="K150" s="90">
        <v>3.5762364299999998</v>
      </c>
      <c r="L150" s="90">
        <v>52.034240044000008</v>
      </c>
      <c r="M150" s="91">
        <v>3.10311233912346E-4</v>
      </c>
      <c r="N150" s="91">
        <f t="shared" si="4"/>
        <v>4.5013575649399868E-4</v>
      </c>
      <c r="O150" s="91">
        <f>L150/'סכום נכסי הקרן'!$C$42</f>
        <v>2.6416928051134913E-5</v>
      </c>
    </row>
    <row r="151" spans="2:15">
      <c r="B151" s="86" t="s">
        <v>989</v>
      </c>
      <c r="C151" s="87" t="s">
        <v>990</v>
      </c>
      <c r="D151" s="88" t="s">
        <v>118</v>
      </c>
      <c r="E151" s="88" t="s">
        <v>246</v>
      </c>
      <c r="F151" s="87" t="s">
        <v>991</v>
      </c>
      <c r="G151" s="88" t="s">
        <v>453</v>
      </c>
      <c r="H151" s="88" t="s">
        <v>131</v>
      </c>
      <c r="I151" s="90">
        <v>1500.1259219999999</v>
      </c>
      <c r="J151" s="98">
        <v>26800</v>
      </c>
      <c r="K151" s="90"/>
      <c r="L151" s="90">
        <v>402.03374710399993</v>
      </c>
      <c r="M151" s="91">
        <v>4.1097178504582771E-4</v>
      </c>
      <c r="N151" s="91">
        <f t="shared" si="4"/>
        <v>3.4778977214954699E-3</v>
      </c>
      <c r="O151" s="91">
        <f>L151/'סכום נכסי הקרן'!$C$42</f>
        <v>2.0410592260776506E-4</v>
      </c>
    </row>
    <row r="152" spans="2:15">
      <c r="B152" s="86" t="s">
        <v>992</v>
      </c>
      <c r="C152" s="87" t="s">
        <v>993</v>
      </c>
      <c r="D152" s="88" t="s">
        <v>118</v>
      </c>
      <c r="E152" s="88" t="s">
        <v>246</v>
      </c>
      <c r="F152" s="87" t="s">
        <v>994</v>
      </c>
      <c r="G152" s="88" t="s">
        <v>791</v>
      </c>
      <c r="H152" s="88" t="s">
        <v>131</v>
      </c>
      <c r="I152" s="90">
        <v>4362.0185609999999</v>
      </c>
      <c r="J152" s="98">
        <v>654.6</v>
      </c>
      <c r="K152" s="90"/>
      <c r="L152" s="90">
        <v>28.553773500999998</v>
      </c>
      <c r="M152" s="91">
        <v>1.9942896264965623E-4</v>
      </c>
      <c r="N152" s="91">
        <f t="shared" si="4"/>
        <v>2.4701186035891757E-4</v>
      </c>
      <c r="O152" s="91">
        <f>L152/'סכום נכסי הקרן'!$C$42</f>
        <v>1.4496281285678106E-5</v>
      </c>
    </row>
    <row r="153" spans="2:15">
      <c r="B153" s="86" t="s">
        <v>995</v>
      </c>
      <c r="C153" s="87" t="s">
        <v>996</v>
      </c>
      <c r="D153" s="88" t="s">
        <v>118</v>
      </c>
      <c r="E153" s="88" t="s">
        <v>246</v>
      </c>
      <c r="F153" s="87" t="s">
        <v>997</v>
      </c>
      <c r="G153" s="88" t="s">
        <v>504</v>
      </c>
      <c r="H153" s="88" t="s">
        <v>131</v>
      </c>
      <c r="I153" s="90">
        <v>150.69286600000001</v>
      </c>
      <c r="J153" s="98">
        <v>11220</v>
      </c>
      <c r="K153" s="90"/>
      <c r="L153" s="90">
        <v>16.907739544000002</v>
      </c>
      <c r="M153" s="91">
        <v>4.532356178853377E-5</v>
      </c>
      <c r="N153" s="91">
        <f t="shared" si="4"/>
        <v>1.4626480801499712E-4</v>
      </c>
      <c r="O153" s="91">
        <f>L153/'סכום נכסי הקרן'!$C$42</f>
        <v>8.5837813459654679E-6</v>
      </c>
    </row>
    <row r="154" spans="2:15">
      <c r="B154" s="86" t="s">
        <v>998</v>
      </c>
      <c r="C154" s="87" t="s">
        <v>999</v>
      </c>
      <c r="D154" s="88" t="s">
        <v>118</v>
      </c>
      <c r="E154" s="88" t="s">
        <v>246</v>
      </c>
      <c r="F154" s="87" t="s">
        <v>1000</v>
      </c>
      <c r="G154" s="88" t="s">
        <v>126</v>
      </c>
      <c r="H154" s="88" t="s">
        <v>131</v>
      </c>
      <c r="I154" s="90">
        <v>9691.128032999999</v>
      </c>
      <c r="J154" s="98">
        <v>881.6</v>
      </c>
      <c r="K154" s="90"/>
      <c r="L154" s="90">
        <v>85.436984750999997</v>
      </c>
      <c r="M154" s="91">
        <v>2.4460125847211871E-4</v>
      </c>
      <c r="N154" s="91">
        <f t="shared" si="4"/>
        <v>7.3909490617980452E-4</v>
      </c>
      <c r="O154" s="91">
        <f>L154/'סכום נכסי הקרן'!$C$42</f>
        <v>4.3374952284583757E-5</v>
      </c>
    </row>
    <row r="155" spans="2:15">
      <c r="B155" s="86" t="s">
        <v>1003</v>
      </c>
      <c r="C155" s="87" t="s">
        <v>1004</v>
      </c>
      <c r="D155" s="88" t="s">
        <v>118</v>
      </c>
      <c r="E155" s="88" t="s">
        <v>246</v>
      </c>
      <c r="F155" s="87" t="s">
        <v>1005</v>
      </c>
      <c r="G155" s="88" t="s">
        <v>425</v>
      </c>
      <c r="H155" s="88" t="s">
        <v>131</v>
      </c>
      <c r="I155" s="90">
        <v>4702.6065550000003</v>
      </c>
      <c r="J155" s="98">
        <v>7550</v>
      </c>
      <c r="K155" s="90"/>
      <c r="L155" s="90">
        <v>355.04679492700001</v>
      </c>
      <c r="M155" s="91">
        <v>1.8810426220000002E-4</v>
      </c>
      <c r="N155" s="91">
        <f t="shared" si="4"/>
        <v>3.0714248442966024E-3</v>
      </c>
      <c r="O155" s="91">
        <f>L155/'סכום נכסי הקרן'!$C$42</f>
        <v>1.8025141961219282E-4</v>
      </c>
    </row>
    <row r="156" spans="2:15">
      <c r="B156" s="86" t="s">
        <v>1006</v>
      </c>
      <c r="C156" s="87" t="s">
        <v>1007</v>
      </c>
      <c r="D156" s="88" t="s">
        <v>118</v>
      </c>
      <c r="E156" s="88" t="s">
        <v>246</v>
      </c>
      <c r="F156" s="87" t="s">
        <v>1008</v>
      </c>
      <c r="G156" s="88" t="s">
        <v>357</v>
      </c>
      <c r="H156" s="88" t="s">
        <v>131</v>
      </c>
      <c r="I156" s="90">
        <v>13630.399631</v>
      </c>
      <c r="J156" s="98">
        <v>701.5</v>
      </c>
      <c r="K156" s="90">
        <v>5.8845570289999998</v>
      </c>
      <c r="L156" s="90">
        <v>101.50181045000001</v>
      </c>
      <c r="M156" s="91">
        <v>9.8075958869458401E-5</v>
      </c>
      <c r="N156" s="91">
        <f t="shared" si="4"/>
        <v>8.7806786826878267E-4</v>
      </c>
      <c r="O156" s="91">
        <f>L156/'סכום נכסי הקרן'!$C$42</f>
        <v>5.1530800131802221E-5</v>
      </c>
    </row>
    <row r="157" spans="2:15">
      <c r="B157" s="86" t="s">
        <v>1009</v>
      </c>
      <c r="C157" s="87" t="s">
        <v>1010</v>
      </c>
      <c r="D157" s="88" t="s">
        <v>118</v>
      </c>
      <c r="E157" s="88" t="s">
        <v>246</v>
      </c>
      <c r="F157" s="87" t="s">
        <v>1011</v>
      </c>
      <c r="G157" s="88" t="s">
        <v>153</v>
      </c>
      <c r="H157" s="88" t="s">
        <v>131</v>
      </c>
      <c r="I157" s="90">
        <v>2011.8324599999999</v>
      </c>
      <c r="J157" s="98">
        <v>546.4</v>
      </c>
      <c r="K157" s="90"/>
      <c r="L157" s="90">
        <v>10.992652560999998</v>
      </c>
      <c r="M157" s="91">
        <v>2.6539763755325212E-4</v>
      </c>
      <c r="N157" s="91">
        <f t="shared" si="4"/>
        <v>9.509480627058748E-5</v>
      </c>
      <c r="O157" s="91">
        <f>L157/'סכום נכסי הקרן'!$C$42</f>
        <v>5.5807889487673137E-6</v>
      </c>
    </row>
    <row r="158" spans="2:15">
      <c r="B158" s="86" t="s">
        <v>1012</v>
      </c>
      <c r="C158" s="87" t="s">
        <v>1013</v>
      </c>
      <c r="D158" s="88" t="s">
        <v>118</v>
      </c>
      <c r="E158" s="88" t="s">
        <v>246</v>
      </c>
      <c r="F158" s="87" t="s">
        <v>1014</v>
      </c>
      <c r="G158" s="88" t="s">
        <v>495</v>
      </c>
      <c r="H158" s="88" t="s">
        <v>131</v>
      </c>
      <c r="I158" s="90">
        <v>6589.7358849999991</v>
      </c>
      <c r="J158" s="98">
        <v>701.5</v>
      </c>
      <c r="K158" s="90"/>
      <c r="L158" s="90">
        <v>46.226997249999997</v>
      </c>
      <c r="M158" s="91">
        <v>2.3565086660235296E-4</v>
      </c>
      <c r="N158" s="91">
        <f t="shared" si="4"/>
        <v>3.9989868901667822E-4</v>
      </c>
      <c r="O158" s="91">
        <f>L158/'סכום נכסי הקרן'!$C$42</f>
        <v>2.34686863753682E-5</v>
      </c>
    </row>
    <row r="159" spans="2:15">
      <c r="B159" s="86" t="s">
        <v>1015</v>
      </c>
      <c r="C159" s="87" t="s">
        <v>1016</v>
      </c>
      <c r="D159" s="88" t="s">
        <v>118</v>
      </c>
      <c r="E159" s="88" t="s">
        <v>246</v>
      </c>
      <c r="F159" s="87" t="s">
        <v>1017</v>
      </c>
      <c r="G159" s="88" t="s">
        <v>155</v>
      </c>
      <c r="H159" s="88" t="s">
        <v>131</v>
      </c>
      <c r="I159" s="90">
        <v>40215.332921000001</v>
      </c>
      <c r="J159" s="98">
        <v>44.1</v>
      </c>
      <c r="K159" s="90"/>
      <c r="L159" s="90">
        <v>17.734961826999999</v>
      </c>
      <c r="M159" s="91">
        <v>2.9292587942555335E-4</v>
      </c>
      <c r="N159" s="91">
        <f t="shared" si="4"/>
        <v>1.5342090999384854E-4</v>
      </c>
      <c r="O159" s="91">
        <f>L159/'סכום נכסי הקרן'!$C$42</f>
        <v>9.0037484967075178E-6</v>
      </c>
    </row>
    <row r="160" spans="2:15">
      <c r="B160" s="86" t="s">
        <v>1018</v>
      </c>
      <c r="C160" s="87" t="s">
        <v>1019</v>
      </c>
      <c r="D160" s="88" t="s">
        <v>118</v>
      </c>
      <c r="E160" s="88" t="s">
        <v>246</v>
      </c>
      <c r="F160" s="87" t="s">
        <v>1020</v>
      </c>
      <c r="G160" s="88" t="s">
        <v>873</v>
      </c>
      <c r="H160" s="88" t="s">
        <v>131</v>
      </c>
      <c r="I160" s="90">
        <v>435.81064599999996</v>
      </c>
      <c r="J160" s="98">
        <v>711</v>
      </c>
      <c r="K160" s="90"/>
      <c r="L160" s="90">
        <v>3.0986136859999998</v>
      </c>
      <c r="M160" s="91">
        <v>2.3370988377748743E-5</v>
      </c>
      <c r="N160" s="91">
        <f t="shared" si="4"/>
        <v>2.6805365360401752E-5</v>
      </c>
      <c r="O160" s="91">
        <f>L160/'סכום נכסי הקרן'!$C$42</f>
        <v>1.5731152166747676E-6</v>
      </c>
    </row>
    <row r="161" spans="2:15">
      <c r="B161" s="86" t="s">
        <v>1021</v>
      </c>
      <c r="C161" s="87" t="s">
        <v>1022</v>
      </c>
      <c r="D161" s="88" t="s">
        <v>118</v>
      </c>
      <c r="E161" s="88" t="s">
        <v>246</v>
      </c>
      <c r="F161" s="87" t="s">
        <v>1023</v>
      </c>
      <c r="G161" s="88" t="s">
        <v>364</v>
      </c>
      <c r="H161" s="88" t="s">
        <v>131</v>
      </c>
      <c r="I161" s="90">
        <v>39292.904690000003</v>
      </c>
      <c r="J161" s="98">
        <v>861.4</v>
      </c>
      <c r="K161" s="90">
        <v>4.4179763400000001</v>
      </c>
      <c r="L161" s="90">
        <v>342.88705732200003</v>
      </c>
      <c r="M161" s="91">
        <v>3.681632810032618E-4</v>
      </c>
      <c r="N161" s="91">
        <f t="shared" si="4"/>
        <v>2.9662338646461498E-3</v>
      </c>
      <c r="O161" s="91">
        <f>L161/'סכום נכסי הקרן'!$C$42</f>
        <v>1.7407812077741903E-4</v>
      </c>
    </row>
    <row r="162" spans="2:15">
      <c r="B162" s="86" t="s">
        <v>1024</v>
      </c>
      <c r="C162" s="87" t="s">
        <v>1025</v>
      </c>
      <c r="D162" s="88" t="s">
        <v>118</v>
      </c>
      <c r="E162" s="88" t="s">
        <v>246</v>
      </c>
      <c r="F162" s="87" t="s">
        <v>1026</v>
      </c>
      <c r="G162" s="88" t="s">
        <v>153</v>
      </c>
      <c r="H162" s="88" t="s">
        <v>131</v>
      </c>
      <c r="I162" s="90">
        <v>16399.790652</v>
      </c>
      <c r="J162" s="98">
        <v>265.39999999999998</v>
      </c>
      <c r="K162" s="90"/>
      <c r="L162" s="90">
        <v>43.525044375999997</v>
      </c>
      <c r="M162" s="91">
        <v>2.1440834147997377E-4</v>
      </c>
      <c r="N162" s="91">
        <f t="shared" si="4"/>
        <v>3.7652474140217152E-4</v>
      </c>
      <c r="O162" s="91">
        <f>L162/'סכום נכסי הקרן'!$C$42</f>
        <v>2.2096949330498154E-5</v>
      </c>
    </row>
    <row r="163" spans="2:15">
      <c r="B163" s="86" t="s">
        <v>1027</v>
      </c>
      <c r="C163" s="87" t="s">
        <v>1028</v>
      </c>
      <c r="D163" s="88" t="s">
        <v>118</v>
      </c>
      <c r="E163" s="88" t="s">
        <v>246</v>
      </c>
      <c r="F163" s="87" t="s">
        <v>1029</v>
      </c>
      <c r="G163" s="88" t="s">
        <v>453</v>
      </c>
      <c r="H163" s="88" t="s">
        <v>131</v>
      </c>
      <c r="I163" s="90">
        <v>46.616688999999994</v>
      </c>
      <c r="J163" s="98">
        <v>168.7</v>
      </c>
      <c r="K163" s="90"/>
      <c r="L163" s="90">
        <v>7.8642378000000013E-2</v>
      </c>
      <c r="M163" s="91">
        <v>6.7997941246014382E-6</v>
      </c>
      <c r="N163" s="91">
        <f t="shared" si="4"/>
        <v>6.8031638943094159E-7</v>
      </c>
      <c r="O163" s="91">
        <f>L163/'סכום נכסי הקרן'!$C$42</f>
        <v>3.9925442163456901E-8</v>
      </c>
    </row>
    <row r="164" spans="2:15">
      <c r="B164" s="86" t="s">
        <v>1030</v>
      </c>
      <c r="C164" s="87" t="s">
        <v>1031</v>
      </c>
      <c r="D164" s="88" t="s">
        <v>118</v>
      </c>
      <c r="E164" s="88" t="s">
        <v>246</v>
      </c>
      <c r="F164" s="87" t="s">
        <v>1032</v>
      </c>
      <c r="G164" s="88" t="s">
        <v>1033</v>
      </c>
      <c r="H164" s="88" t="s">
        <v>131</v>
      </c>
      <c r="I164" s="90">
        <v>4953.3753750000005</v>
      </c>
      <c r="J164" s="98">
        <v>751.1</v>
      </c>
      <c r="K164" s="90"/>
      <c r="L164" s="90">
        <v>37.204802442000002</v>
      </c>
      <c r="M164" s="91">
        <v>9.9230853392386282E-5</v>
      </c>
      <c r="N164" s="91">
        <f t="shared" si="4"/>
        <v>3.2184984114840622E-4</v>
      </c>
      <c r="O164" s="91">
        <f>L164/'סכום נכסי הקרן'!$C$42</f>
        <v>1.8888266426797405E-5</v>
      </c>
    </row>
    <row r="165" spans="2:15">
      <c r="B165" s="86" t="s">
        <v>1034</v>
      </c>
      <c r="C165" s="87" t="s">
        <v>1035</v>
      </c>
      <c r="D165" s="88" t="s">
        <v>118</v>
      </c>
      <c r="E165" s="88" t="s">
        <v>246</v>
      </c>
      <c r="F165" s="87" t="s">
        <v>1036</v>
      </c>
      <c r="G165" s="88" t="s">
        <v>364</v>
      </c>
      <c r="H165" s="88" t="s">
        <v>131</v>
      </c>
      <c r="I165" s="90">
        <v>2250.5302850000003</v>
      </c>
      <c r="J165" s="98">
        <v>490</v>
      </c>
      <c r="K165" s="90"/>
      <c r="L165" s="90">
        <v>11.027598395999998</v>
      </c>
      <c r="M165" s="91">
        <v>1.4994665388933602E-4</v>
      </c>
      <c r="N165" s="91">
        <f t="shared" si="4"/>
        <v>9.5397114325067339E-5</v>
      </c>
      <c r="O165" s="91">
        <f>L165/'סכום נכסי הקרן'!$C$42</f>
        <v>5.5985303745688869E-6</v>
      </c>
    </row>
    <row r="166" spans="2:15">
      <c r="B166" s="86" t="s">
        <v>1037</v>
      </c>
      <c r="C166" s="87" t="s">
        <v>1038</v>
      </c>
      <c r="D166" s="88" t="s">
        <v>118</v>
      </c>
      <c r="E166" s="88" t="s">
        <v>246</v>
      </c>
      <c r="F166" s="87" t="s">
        <v>1039</v>
      </c>
      <c r="G166" s="88" t="s">
        <v>364</v>
      </c>
      <c r="H166" s="88" t="s">
        <v>131</v>
      </c>
      <c r="I166" s="90">
        <v>4937.5763939999997</v>
      </c>
      <c r="J166" s="98">
        <v>2190</v>
      </c>
      <c r="K166" s="90"/>
      <c r="L166" s="90">
        <v>108.132923022</v>
      </c>
      <c r="M166" s="91">
        <v>1.9193325257554889E-4</v>
      </c>
      <c r="N166" s="91">
        <f t="shared" si="4"/>
        <v>9.354320360066041E-4</v>
      </c>
      <c r="O166" s="91">
        <f>L166/'סכום נכסי הקרן'!$C$42</f>
        <v>5.4897306946649013E-5</v>
      </c>
    </row>
    <row r="167" spans="2:15">
      <c r="B167" s="86" t="s">
        <v>1040</v>
      </c>
      <c r="C167" s="87" t="s">
        <v>1041</v>
      </c>
      <c r="D167" s="88" t="s">
        <v>118</v>
      </c>
      <c r="E167" s="88" t="s">
        <v>246</v>
      </c>
      <c r="F167" s="87" t="s">
        <v>1042</v>
      </c>
      <c r="G167" s="88" t="s">
        <v>435</v>
      </c>
      <c r="H167" s="88" t="s">
        <v>131</v>
      </c>
      <c r="I167" s="90">
        <v>68502.575198999999</v>
      </c>
      <c r="J167" s="98">
        <v>150.1</v>
      </c>
      <c r="K167" s="90"/>
      <c r="L167" s="90">
        <v>102.82236538899998</v>
      </c>
      <c r="M167" s="91">
        <v>2.9999274701299693E-4</v>
      </c>
      <c r="N167" s="91">
        <f t="shared" si="4"/>
        <v>8.8949167297806624E-4</v>
      </c>
      <c r="O167" s="91">
        <f>L167/'סכום נכסי הקרן'!$C$42</f>
        <v>5.2201224159935131E-5</v>
      </c>
    </row>
    <row r="168" spans="2:15">
      <c r="B168" s="86" t="s">
        <v>1043</v>
      </c>
      <c r="C168" s="87" t="s">
        <v>1044</v>
      </c>
      <c r="D168" s="88" t="s">
        <v>118</v>
      </c>
      <c r="E168" s="88" t="s">
        <v>246</v>
      </c>
      <c r="F168" s="87" t="s">
        <v>1045</v>
      </c>
      <c r="G168" s="88" t="s">
        <v>566</v>
      </c>
      <c r="H168" s="88" t="s">
        <v>131</v>
      </c>
      <c r="I168" s="90">
        <v>27434.079000000005</v>
      </c>
      <c r="J168" s="98">
        <v>414.8</v>
      </c>
      <c r="K168" s="90"/>
      <c r="L168" s="90">
        <v>113.79655969199999</v>
      </c>
      <c r="M168" s="91">
        <v>9.5419564536885693E-5</v>
      </c>
      <c r="N168" s="91">
        <f t="shared" si="4"/>
        <v>9.8442680127658463E-4</v>
      </c>
      <c r="O168" s="91">
        <f>L168/'סכום נכסי הקרן'!$C$42</f>
        <v>5.7772642154632151E-5</v>
      </c>
    </row>
    <row r="169" spans="2:15">
      <c r="B169" s="86" t="s">
        <v>1046</v>
      </c>
      <c r="C169" s="87" t="s">
        <v>1047</v>
      </c>
      <c r="D169" s="88" t="s">
        <v>118</v>
      </c>
      <c r="E169" s="88" t="s">
        <v>246</v>
      </c>
      <c r="F169" s="87" t="s">
        <v>1048</v>
      </c>
      <c r="G169" s="88" t="s">
        <v>425</v>
      </c>
      <c r="H169" s="88" t="s">
        <v>131</v>
      </c>
      <c r="I169" s="90">
        <v>23050.722821999996</v>
      </c>
      <c r="J169" s="98">
        <v>483.7</v>
      </c>
      <c r="K169" s="90"/>
      <c r="L169" s="90">
        <v>111.49634629000001</v>
      </c>
      <c r="M169" s="91">
        <v>1.5115457735839826E-4</v>
      </c>
      <c r="N169" s="91">
        <f t="shared" si="4"/>
        <v>9.6452820568008199E-4</v>
      </c>
      <c r="O169" s="91">
        <f>L169/'סכום נכסי הקרן'!$C$42</f>
        <v>5.6604861633738454E-5</v>
      </c>
    </row>
    <row r="170" spans="2:15">
      <c r="B170" s="86" t="s">
        <v>1049</v>
      </c>
      <c r="C170" s="87" t="s">
        <v>1050</v>
      </c>
      <c r="D170" s="88" t="s">
        <v>118</v>
      </c>
      <c r="E170" s="88" t="s">
        <v>246</v>
      </c>
      <c r="F170" s="87" t="s">
        <v>1051</v>
      </c>
      <c r="G170" s="88" t="s">
        <v>566</v>
      </c>
      <c r="H170" s="88" t="s">
        <v>131</v>
      </c>
      <c r="I170" s="90">
        <v>427.96248800000001</v>
      </c>
      <c r="J170" s="98">
        <v>17030</v>
      </c>
      <c r="K170" s="90"/>
      <c r="L170" s="90">
        <v>72.882011656000003</v>
      </c>
      <c r="M170" s="91">
        <v>1.8930789425608083E-4</v>
      </c>
      <c r="N170" s="91">
        <f t="shared" si="4"/>
        <v>6.3048483890293491E-4</v>
      </c>
      <c r="O170" s="91">
        <f>L170/'סכום נכסי הקרן'!$C$42</f>
        <v>3.7000998890547532E-5</v>
      </c>
    </row>
    <row r="171" spans="2:15">
      <c r="B171" s="86" t="s">
        <v>1052</v>
      </c>
      <c r="C171" s="87" t="s">
        <v>1053</v>
      </c>
      <c r="D171" s="88" t="s">
        <v>118</v>
      </c>
      <c r="E171" s="88" t="s">
        <v>246</v>
      </c>
      <c r="F171" s="87" t="s">
        <v>1054</v>
      </c>
      <c r="G171" s="88" t="s">
        <v>1055</v>
      </c>
      <c r="H171" s="88" t="s">
        <v>131</v>
      </c>
      <c r="I171" s="90">
        <v>2023.0347090000002</v>
      </c>
      <c r="J171" s="98">
        <v>1684</v>
      </c>
      <c r="K171" s="90"/>
      <c r="L171" s="90">
        <v>34.067904499000001</v>
      </c>
      <c r="M171" s="91">
        <v>4.5136916661099954E-5</v>
      </c>
      <c r="N171" s="91">
        <f t="shared" si="4"/>
        <v>2.9471328784383665E-4</v>
      </c>
      <c r="O171" s="91">
        <f>L171/'סכום נכסי הקרן'!$C$42</f>
        <v>1.7295714922366634E-5</v>
      </c>
    </row>
    <row r="172" spans="2:15">
      <c r="B172" s="86" t="s">
        <v>1056</v>
      </c>
      <c r="C172" s="87" t="s">
        <v>1057</v>
      </c>
      <c r="D172" s="88" t="s">
        <v>118</v>
      </c>
      <c r="E172" s="88" t="s">
        <v>246</v>
      </c>
      <c r="F172" s="87" t="s">
        <v>497</v>
      </c>
      <c r="G172" s="88" t="s">
        <v>425</v>
      </c>
      <c r="H172" s="88" t="s">
        <v>131</v>
      </c>
      <c r="I172" s="90">
        <v>3267.3687840000002</v>
      </c>
      <c r="J172" s="98">
        <v>5.0999999999999996</v>
      </c>
      <c r="K172" s="90"/>
      <c r="L172" s="90">
        <v>0.16663581599999999</v>
      </c>
      <c r="M172" s="91">
        <v>1.3292863839684107E-4</v>
      </c>
      <c r="N172" s="91">
        <f t="shared" si="4"/>
        <v>1.4415265607939615E-6</v>
      </c>
      <c r="O172" s="91">
        <f>L172/'סכום נכסי הקרן'!$C$42</f>
        <v>8.4598263725804998E-8</v>
      </c>
    </row>
    <row r="173" spans="2:15">
      <c r="B173" s="86" t="s">
        <v>1058</v>
      </c>
      <c r="C173" s="87" t="s">
        <v>1059</v>
      </c>
      <c r="D173" s="88" t="s">
        <v>118</v>
      </c>
      <c r="E173" s="88" t="s">
        <v>246</v>
      </c>
      <c r="F173" s="87" t="s">
        <v>1060</v>
      </c>
      <c r="G173" s="88" t="s">
        <v>504</v>
      </c>
      <c r="H173" s="88" t="s">
        <v>131</v>
      </c>
      <c r="I173" s="90">
        <v>2601.4761680000001</v>
      </c>
      <c r="J173" s="98">
        <v>7922</v>
      </c>
      <c r="K173" s="90"/>
      <c r="L173" s="90">
        <v>206.08894204300003</v>
      </c>
      <c r="M173" s="91">
        <v>2.0683515290040164E-4</v>
      </c>
      <c r="N173" s="91">
        <f t="shared" si="4"/>
        <v>1.7828261112899757E-3</v>
      </c>
      <c r="O173" s="91">
        <f>L173/'סכום נכסי הקרן'!$C$42</f>
        <v>1.0462796707477256E-4</v>
      </c>
    </row>
    <row r="174" spans="2:15">
      <c r="B174" s="86" t="s">
        <v>1061</v>
      </c>
      <c r="C174" s="87" t="s">
        <v>1062</v>
      </c>
      <c r="D174" s="88" t="s">
        <v>118</v>
      </c>
      <c r="E174" s="88" t="s">
        <v>246</v>
      </c>
      <c r="F174" s="87" t="s">
        <v>1063</v>
      </c>
      <c r="G174" s="88" t="s">
        <v>364</v>
      </c>
      <c r="H174" s="88" t="s">
        <v>131</v>
      </c>
      <c r="I174" s="90">
        <v>25238.566237000003</v>
      </c>
      <c r="J174" s="98">
        <v>470.4</v>
      </c>
      <c r="K174" s="90"/>
      <c r="L174" s="90">
        <v>118.722215582</v>
      </c>
      <c r="M174" s="91">
        <v>2.9554378540213211E-4</v>
      </c>
      <c r="N174" s="91">
        <f t="shared" si="4"/>
        <v>1.0270374714506738E-3</v>
      </c>
      <c r="O174" s="91">
        <f>L174/'סכום נכסי הקרן'!$C$42</f>
        <v>6.0273316655513677E-5</v>
      </c>
    </row>
    <row r="175" spans="2:15">
      <c r="B175" s="86" t="s">
        <v>1064</v>
      </c>
      <c r="C175" s="87" t="s">
        <v>1065</v>
      </c>
      <c r="D175" s="88" t="s">
        <v>118</v>
      </c>
      <c r="E175" s="88" t="s">
        <v>246</v>
      </c>
      <c r="F175" s="87" t="s">
        <v>605</v>
      </c>
      <c r="G175" s="88" t="s">
        <v>271</v>
      </c>
      <c r="H175" s="88" t="s">
        <v>131</v>
      </c>
      <c r="I175" s="90">
        <v>33835.364100000006</v>
      </c>
      <c r="J175" s="98">
        <v>576</v>
      </c>
      <c r="K175" s="90"/>
      <c r="L175" s="90">
        <v>194.89169721600001</v>
      </c>
      <c r="M175" s="91">
        <v>4.7588269206480662E-4</v>
      </c>
      <c r="N175" s="91">
        <f t="shared" ref="N175:N181" si="5">IFERROR(L175/$L$11,0)</f>
        <v>1.6859614262943244E-3</v>
      </c>
      <c r="O175" s="91">
        <f>L175/'סכום נכסי הקרן'!$C$42</f>
        <v>9.8943309996747067E-5</v>
      </c>
    </row>
    <row r="176" spans="2:15">
      <c r="B176" s="86" t="s">
        <v>1066</v>
      </c>
      <c r="C176" s="87" t="s">
        <v>1067</v>
      </c>
      <c r="D176" s="88" t="s">
        <v>118</v>
      </c>
      <c r="E176" s="88" t="s">
        <v>246</v>
      </c>
      <c r="F176" s="87" t="s">
        <v>1068</v>
      </c>
      <c r="G176" s="88" t="s">
        <v>155</v>
      </c>
      <c r="H176" s="88" t="s">
        <v>131</v>
      </c>
      <c r="I176" s="90">
        <v>5733.7225109999999</v>
      </c>
      <c r="J176" s="98">
        <v>68.400000000000006</v>
      </c>
      <c r="K176" s="90"/>
      <c r="L176" s="90">
        <v>3.9218661969999999</v>
      </c>
      <c r="M176" s="91">
        <v>1.4603433687091085E-4</v>
      </c>
      <c r="N176" s="91">
        <f t="shared" si="5"/>
        <v>3.3927125791825594E-5</v>
      </c>
      <c r="O176" s="91">
        <f>L176/'סכום נכסי הקרן'!$C$42</f>
        <v>1.9910669794489195E-6</v>
      </c>
    </row>
    <row r="177" spans="2:15">
      <c r="B177" s="86" t="s">
        <v>1069</v>
      </c>
      <c r="C177" s="87" t="s">
        <v>1070</v>
      </c>
      <c r="D177" s="88" t="s">
        <v>118</v>
      </c>
      <c r="E177" s="88" t="s">
        <v>246</v>
      </c>
      <c r="F177" s="87" t="s">
        <v>1071</v>
      </c>
      <c r="G177" s="88" t="s">
        <v>453</v>
      </c>
      <c r="H177" s="88" t="s">
        <v>131</v>
      </c>
      <c r="I177" s="90">
        <v>6993.2485119999992</v>
      </c>
      <c r="J177" s="98">
        <v>2540</v>
      </c>
      <c r="K177" s="90"/>
      <c r="L177" s="90">
        <v>177.62851220399997</v>
      </c>
      <c r="M177" s="91">
        <v>1.9594420039226672E-4</v>
      </c>
      <c r="N177" s="91">
        <f t="shared" si="5"/>
        <v>1.5366217446096961E-3</v>
      </c>
      <c r="O177" s="91">
        <f>L177/'סכום נכסי הקרן'!$C$42</f>
        <v>9.0179074831405766E-5</v>
      </c>
    </row>
    <row r="178" spans="2:15">
      <c r="B178" s="86" t="s">
        <v>1072</v>
      </c>
      <c r="C178" s="87" t="s">
        <v>1073</v>
      </c>
      <c r="D178" s="88" t="s">
        <v>118</v>
      </c>
      <c r="E178" s="88" t="s">
        <v>246</v>
      </c>
      <c r="F178" s="87" t="s">
        <v>1074</v>
      </c>
      <c r="G178" s="88" t="s">
        <v>364</v>
      </c>
      <c r="H178" s="88" t="s">
        <v>131</v>
      </c>
      <c r="I178" s="90">
        <v>1524.1155000000001</v>
      </c>
      <c r="J178" s="98">
        <v>5790</v>
      </c>
      <c r="K178" s="90"/>
      <c r="L178" s="90">
        <v>88.246287449999997</v>
      </c>
      <c r="M178" s="91">
        <v>1.8136027749351486E-4</v>
      </c>
      <c r="N178" s="91">
        <f t="shared" si="5"/>
        <v>7.6339751143675999E-4</v>
      </c>
      <c r="O178" s="91">
        <f>L178/'סכום נכסי הקרן'!$C$42</f>
        <v>4.4801189070411468E-5</v>
      </c>
    </row>
    <row r="179" spans="2:15">
      <c r="B179" s="86" t="s">
        <v>1075</v>
      </c>
      <c r="C179" s="87" t="s">
        <v>1076</v>
      </c>
      <c r="D179" s="88" t="s">
        <v>118</v>
      </c>
      <c r="E179" s="88" t="s">
        <v>246</v>
      </c>
      <c r="F179" s="87" t="s">
        <v>1077</v>
      </c>
      <c r="G179" s="88" t="s">
        <v>364</v>
      </c>
      <c r="H179" s="88" t="s">
        <v>131</v>
      </c>
      <c r="I179" s="90">
        <v>5976.337313</v>
      </c>
      <c r="J179" s="98">
        <v>1013</v>
      </c>
      <c r="K179" s="90">
        <v>0.98565939300000005</v>
      </c>
      <c r="L179" s="90">
        <v>61.525956372000003</v>
      </c>
      <c r="M179" s="91">
        <v>3.5842167303185073E-4</v>
      </c>
      <c r="N179" s="91">
        <f t="shared" si="5"/>
        <v>5.3224632265423959E-4</v>
      </c>
      <c r="O179" s="91">
        <f>L179/'סכום נכסי הקרן'!$C$42</f>
        <v>3.1235716354885128E-5</v>
      </c>
    </row>
    <row r="180" spans="2:15">
      <c r="B180" s="86" t="s">
        <v>1078</v>
      </c>
      <c r="C180" s="87" t="s">
        <v>1079</v>
      </c>
      <c r="D180" s="88" t="s">
        <v>118</v>
      </c>
      <c r="E180" s="88" t="s">
        <v>246</v>
      </c>
      <c r="F180" s="87" t="s">
        <v>1080</v>
      </c>
      <c r="G180" s="88" t="s">
        <v>125</v>
      </c>
      <c r="H180" s="88" t="s">
        <v>131</v>
      </c>
      <c r="I180" s="90">
        <v>4848.2114060000004</v>
      </c>
      <c r="J180" s="98">
        <v>819.8</v>
      </c>
      <c r="K180" s="90"/>
      <c r="L180" s="90">
        <v>39.745637102000003</v>
      </c>
      <c r="M180" s="91">
        <v>2.4239845037748114E-4</v>
      </c>
      <c r="N180" s="91">
        <f t="shared" si="5"/>
        <v>3.4382999365641147E-4</v>
      </c>
      <c r="O180" s="91">
        <f>L180/'סכום נכסי הקרן'!$C$42</f>
        <v>2.0178206403748977E-5</v>
      </c>
    </row>
    <row r="181" spans="2:15">
      <c r="B181" s="86" t="s">
        <v>1081</v>
      </c>
      <c r="C181" s="87" t="s">
        <v>1082</v>
      </c>
      <c r="D181" s="88" t="s">
        <v>118</v>
      </c>
      <c r="E181" s="88" t="s">
        <v>246</v>
      </c>
      <c r="F181" s="87" t="s">
        <v>614</v>
      </c>
      <c r="G181" s="88" t="s">
        <v>125</v>
      </c>
      <c r="H181" s="88" t="s">
        <v>131</v>
      </c>
      <c r="I181" s="90">
        <v>20241.902932999998</v>
      </c>
      <c r="J181" s="98">
        <v>1003</v>
      </c>
      <c r="K181" s="90"/>
      <c r="L181" s="90">
        <v>203.02628641699999</v>
      </c>
      <c r="M181" s="91">
        <v>2.2873350113004516E-4</v>
      </c>
      <c r="N181" s="91">
        <f t="shared" si="5"/>
        <v>1.7563318105002577E-3</v>
      </c>
      <c r="O181" s="91">
        <f>L181/'סכום נכסי הקרן'!$C$42</f>
        <v>1.0307310717388743E-4</v>
      </c>
    </row>
    <row r="182" spans="2:15">
      <c r="B182" s="92"/>
      <c r="C182" s="87"/>
      <c r="D182" s="87"/>
      <c r="E182" s="87"/>
      <c r="F182" s="87"/>
      <c r="G182" s="87"/>
      <c r="H182" s="87"/>
      <c r="I182" s="90"/>
      <c r="J182" s="98"/>
      <c r="K182" s="87"/>
      <c r="L182" s="87"/>
      <c r="M182" s="87"/>
      <c r="N182" s="91"/>
      <c r="O182" s="87"/>
    </row>
    <row r="183" spans="2:15">
      <c r="B183" s="79" t="s">
        <v>194</v>
      </c>
      <c r="C183" s="80"/>
      <c r="D183" s="81"/>
      <c r="E183" s="81"/>
      <c r="F183" s="80"/>
      <c r="G183" s="81"/>
      <c r="H183" s="81"/>
      <c r="I183" s="83"/>
      <c r="J183" s="100"/>
      <c r="K183" s="83">
        <v>4.0788624479999998</v>
      </c>
      <c r="L183" s="83">
        <f>L184+L211</f>
        <v>27264.171265984005</v>
      </c>
      <c r="M183" s="84"/>
      <c r="N183" s="84">
        <f t="shared" ref="N183:N199" si="6">IFERROR(L183/$L$11,0)</f>
        <v>0.23585582008342956</v>
      </c>
      <c r="O183" s="84">
        <f>L183/'סכום נכסי הקרן'!$C$42</f>
        <v>1.3841571436390539E-2</v>
      </c>
    </row>
    <row r="184" spans="2:15">
      <c r="B184" s="85" t="s">
        <v>63</v>
      </c>
      <c r="C184" s="80"/>
      <c r="D184" s="81"/>
      <c r="E184" s="81"/>
      <c r="F184" s="80"/>
      <c r="G184" s="81"/>
      <c r="H184" s="81"/>
      <c r="I184" s="83"/>
      <c r="J184" s="100"/>
      <c r="K184" s="83"/>
      <c r="L184" s="83">
        <f>SUM(L185:L209)</f>
        <v>11272.344235646</v>
      </c>
      <c r="M184" s="84"/>
      <c r="N184" s="84">
        <f t="shared" si="6"/>
        <v>9.7514352005192068E-2</v>
      </c>
      <c r="O184" s="84">
        <f>L184/'סכום נכסי הקרן'!$C$42</f>
        <v>5.7227838129063329E-3</v>
      </c>
    </row>
    <row r="185" spans="2:15">
      <c r="B185" s="86" t="s">
        <v>1083</v>
      </c>
      <c r="C185" s="87" t="s">
        <v>1084</v>
      </c>
      <c r="D185" s="88" t="s">
        <v>1085</v>
      </c>
      <c r="E185" s="88" t="s">
        <v>618</v>
      </c>
      <c r="F185" s="87" t="s">
        <v>1086</v>
      </c>
      <c r="G185" s="88" t="s">
        <v>1087</v>
      </c>
      <c r="H185" s="88" t="s">
        <v>130</v>
      </c>
      <c r="I185" s="90">
        <v>4267.5234</v>
      </c>
      <c r="J185" s="98">
        <v>319</v>
      </c>
      <c r="K185" s="90"/>
      <c r="L185" s="90">
        <v>49.212439719999992</v>
      </c>
      <c r="M185" s="91">
        <v>6.5808074544017312E-5</v>
      </c>
      <c r="N185" s="91">
        <f t="shared" si="6"/>
        <v>4.2572503727441007E-4</v>
      </c>
      <c r="O185" s="91">
        <f>L185/'סכום נכסי הקרן'!$C$42</f>
        <v>2.4984346426597993E-5</v>
      </c>
    </row>
    <row r="186" spans="2:15">
      <c r="B186" s="86" t="s">
        <v>1088</v>
      </c>
      <c r="C186" s="87" t="s">
        <v>1089</v>
      </c>
      <c r="D186" s="88" t="s">
        <v>1085</v>
      </c>
      <c r="E186" s="88" t="s">
        <v>618</v>
      </c>
      <c r="F186" s="87" t="s">
        <v>843</v>
      </c>
      <c r="G186" s="88" t="s">
        <v>672</v>
      </c>
      <c r="H186" s="88" t="s">
        <v>130</v>
      </c>
      <c r="I186" s="90">
        <v>4669.807589</v>
      </c>
      <c r="J186" s="98">
        <v>2835</v>
      </c>
      <c r="K186" s="90"/>
      <c r="L186" s="90">
        <v>478.58639829399999</v>
      </c>
      <c r="M186" s="91">
        <v>1.051451981947064E-4</v>
      </c>
      <c r="N186" s="91">
        <f t="shared" si="6"/>
        <v>4.1401363844584226E-3</v>
      </c>
      <c r="O186" s="91">
        <f>L186/'סכום נכסי הקרן'!$C$42</f>
        <v>2.4297044483197395E-4</v>
      </c>
    </row>
    <row r="187" spans="2:15">
      <c r="B187" s="86" t="s">
        <v>1090</v>
      </c>
      <c r="C187" s="87" t="s">
        <v>1091</v>
      </c>
      <c r="D187" s="88" t="s">
        <v>1085</v>
      </c>
      <c r="E187" s="88" t="s">
        <v>618</v>
      </c>
      <c r="F187" s="87" t="s">
        <v>1092</v>
      </c>
      <c r="G187" s="88" t="s">
        <v>1093</v>
      </c>
      <c r="H187" s="88" t="s">
        <v>130</v>
      </c>
      <c r="I187" s="90">
        <v>637.168677</v>
      </c>
      <c r="J187" s="98">
        <v>13000</v>
      </c>
      <c r="K187" s="90"/>
      <c r="L187" s="90">
        <v>299.43742008499999</v>
      </c>
      <c r="M187" s="91">
        <v>5.276265773338482E-6</v>
      </c>
      <c r="N187" s="91">
        <f t="shared" si="6"/>
        <v>2.5903614523551575E-3</v>
      </c>
      <c r="O187" s="91">
        <f>L187/'סכום נכסי הקרן'!$C$42</f>
        <v>1.5201945441144229E-4</v>
      </c>
    </row>
    <row r="188" spans="2:15">
      <c r="B188" s="86" t="s">
        <v>1094</v>
      </c>
      <c r="C188" s="87" t="s">
        <v>1095</v>
      </c>
      <c r="D188" s="88" t="s">
        <v>1085</v>
      </c>
      <c r="E188" s="88" t="s">
        <v>618</v>
      </c>
      <c r="F188" s="87" t="s">
        <v>1096</v>
      </c>
      <c r="G188" s="88" t="s">
        <v>1093</v>
      </c>
      <c r="H188" s="88" t="s">
        <v>130</v>
      </c>
      <c r="I188" s="90">
        <v>460.89252699999997</v>
      </c>
      <c r="J188" s="98">
        <v>14798</v>
      </c>
      <c r="K188" s="90"/>
      <c r="L188" s="90">
        <v>246.553397373</v>
      </c>
      <c r="M188" s="91">
        <v>1.131959924481404E-5</v>
      </c>
      <c r="N188" s="91">
        <f t="shared" si="6"/>
        <v>2.1328744293913839E-3</v>
      </c>
      <c r="O188" s="91">
        <f>L188/'סכום נכסי הקרן'!$C$42</f>
        <v>1.2517110567307002E-4</v>
      </c>
    </row>
    <row r="189" spans="2:15">
      <c r="B189" s="86" t="s">
        <v>1097</v>
      </c>
      <c r="C189" s="87" t="s">
        <v>1098</v>
      </c>
      <c r="D189" s="88" t="s">
        <v>1085</v>
      </c>
      <c r="E189" s="88" t="s">
        <v>618</v>
      </c>
      <c r="F189" s="87" t="s">
        <v>607</v>
      </c>
      <c r="G189" s="88" t="s">
        <v>506</v>
      </c>
      <c r="H189" s="88" t="s">
        <v>130</v>
      </c>
      <c r="I189" s="90">
        <v>21.337617000000002</v>
      </c>
      <c r="J189" s="98">
        <v>17021</v>
      </c>
      <c r="K189" s="90"/>
      <c r="L189" s="90">
        <v>13.129230980000001</v>
      </c>
      <c r="M189" s="91">
        <v>4.8117491682907575E-7</v>
      </c>
      <c r="N189" s="91">
        <f t="shared" si="6"/>
        <v>1.1357783479434539E-4</v>
      </c>
      <c r="O189" s="91">
        <f>L189/'סכום נכסי הקרן'!$C$42</f>
        <v>6.6654946795054515E-6</v>
      </c>
    </row>
    <row r="190" spans="2:15">
      <c r="B190" s="86" t="s">
        <v>1101</v>
      </c>
      <c r="C190" s="87" t="s">
        <v>1102</v>
      </c>
      <c r="D190" s="88" t="s">
        <v>1103</v>
      </c>
      <c r="E190" s="88" t="s">
        <v>618</v>
      </c>
      <c r="F190" s="87" t="s">
        <v>1104</v>
      </c>
      <c r="G190" s="88" t="s">
        <v>1105</v>
      </c>
      <c r="H190" s="88" t="s">
        <v>130</v>
      </c>
      <c r="I190" s="90">
        <v>608.89328699999999</v>
      </c>
      <c r="J190" s="98">
        <v>3492</v>
      </c>
      <c r="K190" s="90"/>
      <c r="L190" s="90">
        <v>76.864131200000003</v>
      </c>
      <c r="M190" s="91">
        <v>1.612643281253836E-5</v>
      </c>
      <c r="N190" s="91">
        <f t="shared" si="6"/>
        <v>6.6493320197833004E-4</v>
      </c>
      <c r="O190" s="91">
        <f>L190/'סכום נכסי הקרן'!$C$42</f>
        <v>3.9022655503499178E-5</v>
      </c>
    </row>
    <row r="191" spans="2:15">
      <c r="B191" s="86" t="s">
        <v>1106</v>
      </c>
      <c r="C191" s="87" t="s">
        <v>1107</v>
      </c>
      <c r="D191" s="88" t="s">
        <v>1103</v>
      </c>
      <c r="E191" s="88" t="s">
        <v>618</v>
      </c>
      <c r="F191" s="87" t="s">
        <v>1108</v>
      </c>
      <c r="G191" s="88" t="s">
        <v>1109</v>
      </c>
      <c r="H191" s="88" t="s">
        <v>130</v>
      </c>
      <c r="I191" s="90">
        <v>2499.5494200000003</v>
      </c>
      <c r="J191" s="98">
        <v>3223</v>
      </c>
      <c r="K191" s="90"/>
      <c r="L191" s="90">
        <v>291.226127271</v>
      </c>
      <c r="M191" s="91">
        <v>1.5974673022579734E-5</v>
      </c>
      <c r="N191" s="91">
        <f t="shared" si="6"/>
        <v>2.5193275235517744E-3</v>
      </c>
      <c r="O191" s="91">
        <f>L191/'סכום נכסי הקרן'!$C$42</f>
        <v>1.4785071607124911E-4</v>
      </c>
    </row>
    <row r="192" spans="2:15">
      <c r="B192" s="86" t="s">
        <v>1110</v>
      </c>
      <c r="C192" s="87" t="s">
        <v>1111</v>
      </c>
      <c r="D192" s="88" t="s">
        <v>1085</v>
      </c>
      <c r="E192" s="88" t="s">
        <v>618</v>
      </c>
      <c r="F192" s="87" t="s">
        <v>1112</v>
      </c>
      <c r="G192" s="88" t="s">
        <v>1113</v>
      </c>
      <c r="H192" s="88" t="s">
        <v>130</v>
      </c>
      <c r="I192" s="90">
        <v>2999.9653110000004</v>
      </c>
      <c r="J192" s="98">
        <v>3196</v>
      </c>
      <c r="K192" s="90"/>
      <c r="L192" s="90">
        <v>346.60219212800001</v>
      </c>
      <c r="M192" s="91">
        <v>3.6108886776628332E-5</v>
      </c>
      <c r="N192" s="91">
        <f t="shared" si="6"/>
        <v>2.9983726066545248E-3</v>
      </c>
      <c r="O192" s="91">
        <f>L192/'סכום נכסי הקרן'!$C$42</f>
        <v>1.7596423362902175E-4</v>
      </c>
    </row>
    <row r="193" spans="2:15">
      <c r="B193" s="86" t="s">
        <v>1114</v>
      </c>
      <c r="C193" s="87" t="s">
        <v>1115</v>
      </c>
      <c r="D193" s="88" t="s">
        <v>1103</v>
      </c>
      <c r="E193" s="88" t="s">
        <v>618</v>
      </c>
      <c r="F193" s="87" t="s">
        <v>1116</v>
      </c>
      <c r="G193" s="88" t="s">
        <v>1117</v>
      </c>
      <c r="H193" s="88" t="s">
        <v>130</v>
      </c>
      <c r="I193" s="90">
        <v>3866.0957630000003</v>
      </c>
      <c r="J193" s="98">
        <v>141</v>
      </c>
      <c r="K193" s="90"/>
      <c r="L193" s="90">
        <v>19.706070012000001</v>
      </c>
      <c r="M193" s="91">
        <v>2.8368519476450737E-5</v>
      </c>
      <c r="N193" s="91">
        <f t="shared" si="6"/>
        <v>1.7047249512771844E-4</v>
      </c>
      <c r="O193" s="91">
        <f>L193/'סכום נכסי הקרן'!$C$42</f>
        <v>1.0004447710535132E-5</v>
      </c>
    </row>
    <row r="194" spans="2:15">
      <c r="B194" s="86" t="s">
        <v>1118</v>
      </c>
      <c r="C194" s="87" t="s">
        <v>1119</v>
      </c>
      <c r="D194" s="88" t="s">
        <v>1103</v>
      </c>
      <c r="E194" s="88" t="s">
        <v>618</v>
      </c>
      <c r="F194" s="87" t="s">
        <v>1120</v>
      </c>
      <c r="G194" s="88" t="s">
        <v>1087</v>
      </c>
      <c r="H194" s="88" t="s">
        <v>130</v>
      </c>
      <c r="I194" s="90">
        <v>6294.5970149999994</v>
      </c>
      <c r="J194" s="98">
        <v>350</v>
      </c>
      <c r="K194" s="90"/>
      <c r="L194" s="90">
        <v>79.642388733000004</v>
      </c>
      <c r="M194" s="91">
        <v>4.6348701691224762E-5</v>
      </c>
      <c r="N194" s="91">
        <f t="shared" si="6"/>
        <v>6.8896724293471972E-4</v>
      </c>
      <c r="O194" s="91">
        <f>L194/'סכום נכסי הקרן'!$C$42</f>
        <v>4.0433131169036405E-5</v>
      </c>
    </row>
    <row r="195" spans="2:15">
      <c r="B195" s="86" t="s">
        <v>1121</v>
      </c>
      <c r="C195" s="87" t="s">
        <v>1122</v>
      </c>
      <c r="D195" s="88" t="s">
        <v>1085</v>
      </c>
      <c r="E195" s="88" t="s">
        <v>618</v>
      </c>
      <c r="F195" s="87" t="s">
        <v>1123</v>
      </c>
      <c r="G195" s="88" t="s">
        <v>1093</v>
      </c>
      <c r="H195" s="88" t="s">
        <v>130</v>
      </c>
      <c r="I195" s="90">
        <v>457.23464999999999</v>
      </c>
      <c r="J195" s="98">
        <v>1970</v>
      </c>
      <c r="K195" s="90"/>
      <c r="L195" s="90">
        <v>32.562194216999998</v>
      </c>
      <c r="M195" s="91">
        <v>4.4954111789552362E-6</v>
      </c>
      <c r="N195" s="91">
        <f t="shared" si="6"/>
        <v>2.8168774857823502E-4</v>
      </c>
      <c r="O195" s="91">
        <f>L195/'סכום נכסי הקרן'!$C$42</f>
        <v>1.6531290571173776E-5</v>
      </c>
    </row>
    <row r="196" spans="2:15">
      <c r="B196" s="86" t="s">
        <v>1124</v>
      </c>
      <c r="C196" s="87" t="s">
        <v>1125</v>
      </c>
      <c r="D196" s="88" t="s">
        <v>1085</v>
      </c>
      <c r="E196" s="88" t="s">
        <v>618</v>
      </c>
      <c r="F196" s="87" t="s">
        <v>1126</v>
      </c>
      <c r="G196" s="88" t="s">
        <v>1127</v>
      </c>
      <c r="H196" s="88" t="s">
        <v>130</v>
      </c>
      <c r="I196" s="90">
        <v>1443.892157</v>
      </c>
      <c r="J196" s="98">
        <v>1936</v>
      </c>
      <c r="K196" s="90"/>
      <c r="L196" s="90">
        <v>101.05281401000001</v>
      </c>
      <c r="M196" s="91">
        <v>2.9002749862889502E-5</v>
      </c>
      <c r="N196" s="91">
        <f t="shared" si="6"/>
        <v>8.7418370753132189E-4</v>
      </c>
      <c r="O196" s="91">
        <f>L196/'סכום נכסי הקרן'!$C$42</f>
        <v>5.1302852022236941E-5</v>
      </c>
    </row>
    <row r="197" spans="2:15">
      <c r="B197" s="86" t="s">
        <v>1130</v>
      </c>
      <c r="C197" s="87" t="s">
        <v>1131</v>
      </c>
      <c r="D197" s="88" t="s">
        <v>1085</v>
      </c>
      <c r="E197" s="88" t="s">
        <v>618</v>
      </c>
      <c r="F197" s="87" t="s">
        <v>1132</v>
      </c>
      <c r="G197" s="88" t="s">
        <v>1093</v>
      </c>
      <c r="H197" s="88" t="s">
        <v>130</v>
      </c>
      <c r="I197" s="90">
        <v>458.59721000000008</v>
      </c>
      <c r="J197" s="98">
        <v>14275</v>
      </c>
      <c r="K197" s="90"/>
      <c r="L197" s="90">
        <v>236.65507708400006</v>
      </c>
      <c r="M197" s="91">
        <v>9.6065708254922507E-6</v>
      </c>
      <c r="N197" s="91">
        <f t="shared" si="6"/>
        <v>2.0472464296830912E-3</v>
      </c>
      <c r="O197" s="91">
        <f>L197/'סכום נכסי הקרן'!$C$42</f>
        <v>1.2014589122426687E-4</v>
      </c>
    </row>
    <row r="198" spans="2:15">
      <c r="B198" s="86" t="s">
        <v>1133</v>
      </c>
      <c r="C198" s="87" t="s">
        <v>1134</v>
      </c>
      <c r="D198" s="88" t="s">
        <v>1085</v>
      </c>
      <c r="E198" s="88" t="s">
        <v>618</v>
      </c>
      <c r="F198" s="87" t="s">
        <v>694</v>
      </c>
      <c r="G198" s="88" t="s">
        <v>155</v>
      </c>
      <c r="H198" s="88" t="s">
        <v>130</v>
      </c>
      <c r="I198" s="90">
        <v>3660.224338</v>
      </c>
      <c r="J198" s="98">
        <v>22889</v>
      </c>
      <c r="K198" s="90"/>
      <c r="L198" s="90">
        <v>3028.6063265340003</v>
      </c>
      <c r="M198" s="91">
        <v>5.7519051711659703E-5</v>
      </c>
      <c r="N198" s="91">
        <f t="shared" si="6"/>
        <v>2.6199748449561355E-2</v>
      </c>
      <c r="O198" s="91">
        <f>L198/'סכום נכסי הקרן'!$C$42</f>
        <v>1.5375736314320618E-3</v>
      </c>
    </row>
    <row r="199" spans="2:15">
      <c r="B199" s="86" t="s">
        <v>1135</v>
      </c>
      <c r="C199" s="87" t="s">
        <v>1136</v>
      </c>
      <c r="D199" s="88" t="s">
        <v>1085</v>
      </c>
      <c r="E199" s="88" t="s">
        <v>618</v>
      </c>
      <c r="F199" s="87" t="s">
        <v>688</v>
      </c>
      <c r="G199" s="88" t="s">
        <v>672</v>
      </c>
      <c r="H199" s="88" t="s">
        <v>130</v>
      </c>
      <c r="I199" s="90">
        <v>3205.7788190000006</v>
      </c>
      <c r="J199" s="98">
        <v>10447</v>
      </c>
      <c r="K199" s="90"/>
      <c r="L199" s="90">
        <v>1210.6913833840001</v>
      </c>
      <c r="M199" s="91">
        <v>1.1178344410630469E-4</v>
      </c>
      <c r="N199" s="91">
        <f t="shared" si="6"/>
        <v>1.0473401384924483E-2</v>
      </c>
      <c r="O199" s="91">
        <f>L199/'סכום נכסי הקרן'!$C$42</f>
        <v>6.146481074757622E-4</v>
      </c>
    </row>
    <row r="200" spans="2:15">
      <c r="B200" s="86" t="s">
        <v>1139</v>
      </c>
      <c r="C200" s="87" t="s">
        <v>1140</v>
      </c>
      <c r="D200" s="88" t="s">
        <v>1085</v>
      </c>
      <c r="E200" s="88" t="s">
        <v>618</v>
      </c>
      <c r="F200" s="87" t="s">
        <v>838</v>
      </c>
      <c r="G200" s="88" t="s">
        <v>155</v>
      </c>
      <c r="H200" s="88" t="s">
        <v>130</v>
      </c>
      <c r="I200" s="90">
        <v>5849.6741700000002</v>
      </c>
      <c r="J200" s="98">
        <v>3958</v>
      </c>
      <c r="K200" s="90"/>
      <c r="L200" s="90">
        <v>836.98132467200003</v>
      </c>
      <c r="M200" s="91">
        <v>1.3097369995652774E-4</v>
      </c>
      <c r="N200" s="91">
        <f t="shared" ref="N200:N211" si="7">IFERROR(L200/$L$11,0)</f>
        <v>7.2405251125796533E-3</v>
      </c>
      <c r="O200" s="91">
        <f>L200/'סכום נכסי הקרן'!$C$42</f>
        <v>4.2492165572721459E-4</v>
      </c>
    </row>
    <row r="201" spans="2:15">
      <c r="B201" s="86" t="s">
        <v>1141</v>
      </c>
      <c r="C201" s="87" t="s">
        <v>1142</v>
      </c>
      <c r="D201" s="88" t="s">
        <v>1103</v>
      </c>
      <c r="E201" s="88" t="s">
        <v>618</v>
      </c>
      <c r="F201" s="87" t="s">
        <v>1143</v>
      </c>
      <c r="G201" s="88" t="s">
        <v>1093</v>
      </c>
      <c r="H201" s="88" t="s">
        <v>130</v>
      </c>
      <c r="I201" s="90">
        <v>2251.267957</v>
      </c>
      <c r="J201" s="98">
        <v>564</v>
      </c>
      <c r="K201" s="90"/>
      <c r="L201" s="90">
        <v>45.900201860000003</v>
      </c>
      <c r="M201" s="91">
        <v>2.16976477884517E-5</v>
      </c>
      <c r="N201" s="91">
        <f t="shared" si="7"/>
        <v>3.970716603145773E-4</v>
      </c>
      <c r="O201" s="91">
        <f>L201/'סכום נכסי הקרן'!$C$42</f>
        <v>2.3302777729488634E-5</v>
      </c>
    </row>
    <row r="202" spans="2:15">
      <c r="B202" s="86" t="s">
        <v>1147</v>
      </c>
      <c r="C202" s="87" t="s">
        <v>1148</v>
      </c>
      <c r="D202" s="88" t="s">
        <v>1103</v>
      </c>
      <c r="E202" s="88" t="s">
        <v>618</v>
      </c>
      <c r="F202" s="87" t="s">
        <v>1149</v>
      </c>
      <c r="G202" s="88" t="s">
        <v>1093</v>
      </c>
      <c r="H202" s="88" t="s">
        <v>130</v>
      </c>
      <c r="I202" s="90">
        <v>4837.3901850000002</v>
      </c>
      <c r="J202" s="98">
        <v>676</v>
      </c>
      <c r="K202" s="90"/>
      <c r="L202" s="90">
        <v>118.21323891799999</v>
      </c>
      <c r="M202" s="91">
        <v>6.2983676760250802E-5</v>
      </c>
      <c r="N202" s="91">
        <f t="shared" si="7"/>
        <v>1.0226344361513459E-3</v>
      </c>
      <c r="O202" s="91">
        <f>L202/'סכום נכסי הקרן'!$C$42</f>
        <v>6.0014917572501688E-5</v>
      </c>
    </row>
    <row r="203" spans="2:15">
      <c r="B203" s="86" t="s">
        <v>1150</v>
      </c>
      <c r="C203" s="87" t="s">
        <v>1151</v>
      </c>
      <c r="D203" s="88" t="s">
        <v>1085</v>
      </c>
      <c r="E203" s="88" t="s">
        <v>618</v>
      </c>
      <c r="F203" s="87" t="s">
        <v>1152</v>
      </c>
      <c r="G203" s="88" t="s">
        <v>1153</v>
      </c>
      <c r="H203" s="88" t="s">
        <v>130</v>
      </c>
      <c r="I203" s="90">
        <v>3751.2628049999998</v>
      </c>
      <c r="J203" s="98">
        <v>388</v>
      </c>
      <c r="K203" s="90"/>
      <c r="L203" s="90">
        <v>52.61596234400001</v>
      </c>
      <c r="M203" s="91">
        <v>1.4598933418505323E-4</v>
      </c>
      <c r="N203" s="91">
        <f t="shared" si="7"/>
        <v>4.5516809687907029E-4</v>
      </c>
      <c r="O203" s="91">
        <f>L203/'סכום נכסי הקרן'!$C$42</f>
        <v>2.6712258897359366E-5</v>
      </c>
    </row>
    <row r="204" spans="2:15">
      <c r="B204" s="86" t="s">
        <v>1154</v>
      </c>
      <c r="C204" s="87" t="s">
        <v>1155</v>
      </c>
      <c r="D204" s="88" t="s">
        <v>1085</v>
      </c>
      <c r="E204" s="88" t="s">
        <v>618</v>
      </c>
      <c r="F204" s="87" t="s">
        <v>619</v>
      </c>
      <c r="G204" s="88" t="s">
        <v>620</v>
      </c>
      <c r="H204" s="88" t="s">
        <v>130</v>
      </c>
      <c r="I204" s="90">
        <v>789.05898000000002</v>
      </c>
      <c r="J204" s="98">
        <v>30395</v>
      </c>
      <c r="K204" s="90"/>
      <c r="L204" s="90">
        <v>867.00163447800003</v>
      </c>
      <c r="M204" s="91">
        <v>1.4053546743197737E-5</v>
      </c>
      <c r="N204" s="91">
        <f t="shared" si="7"/>
        <v>7.5002236275052347E-3</v>
      </c>
      <c r="O204" s="91">
        <f>L204/'סכום נכסי הקרן'!$C$42</f>
        <v>4.4016247338011556E-4</v>
      </c>
    </row>
    <row r="205" spans="2:15">
      <c r="B205" s="86" t="s">
        <v>1156</v>
      </c>
      <c r="C205" s="87" t="s">
        <v>1157</v>
      </c>
      <c r="D205" s="88" t="s">
        <v>1085</v>
      </c>
      <c r="E205" s="88" t="s">
        <v>618</v>
      </c>
      <c r="F205" s="87" t="s">
        <v>1158</v>
      </c>
      <c r="G205" s="88" t="s">
        <v>1093</v>
      </c>
      <c r="H205" s="88" t="s">
        <v>134</v>
      </c>
      <c r="I205" s="90">
        <v>40541.472300000001</v>
      </c>
      <c r="J205" s="98">
        <v>13.5</v>
      </c>
      <c r="K205" s="90"/>
      <c r="L205" s="90">
        <v>13.222459296</v>
      </c>
      <c r="M205" s="91">
        <v>7.5521705777184482E-5</v>
      </c>
      <c r="N205" s="91">
        <f t="shared" si="7"/>
        <v>1.1438433064234539E-4</v>
      </c>
      <c r="O205" s="91">
        <f>L205/'סכום נכסי הקרן'!$C$42</f>
        <v>6.7128251625492686E-6</v>
      </c>
    </row>
    <row r="206" spans="2:15">
      <c r="B206" s="86" t="s">
        <v>1159</v>
      </c>
      <c r="C206" s="87" t="s">
        <v>1160</v>
      </c>
      <c r="D206" s="88" t="s">
        <v>1085</v>
      </c>
      <c r="E206" s="88" t="s">
        <v>618</v>
      </c>
      <c r="F206" s="87" t="s">
        <v>675</v>
      </c>
      <c r="G206" s="88" t="s">
        <v>676</v>
      </c>
      <c r="H206" s="88" t="s">
        <v>130</v>
      </c>
      <c r="I206" s="90">
        <v>71123.764276999995</v>
      </c>
      <c r="J206" s="98">
        <v>885</v>
      </c>
      <c r="K206" s="90"/>
      <c r="L206" s="90">
        <v>2275.444809567</v>
      </c>
      <c r="M206" s="91">
        <v>6.4038262908767618E-5</v>
      </c>
      <c r="N206" s="91">
        <f t="shared" si="7"/>
        <v>1.9684328431599535E-2</v>
      </c>
      <c r="O206" s="91">
        <f>L206/'סכום נכסי הקרן'!$C$42</f>
        <v>1.1552059137950464E-3</v>
      </c>
    </row>
    <row r="207" spans="2:15">
      <c r="B207" s="86" t="s">
        <v>1161</v>
      </c>
      <c r="C207" s="87" t="s">
        <v>1162</v>
      </c>
      <c r="D207" s="88" t="s">
        <v>1085</v>
      </c>
      <c r="E207" s="88" t="s">
        <v>618</v>
      </c>
      <c r="F207" s="87" t="s">
        <v>671</v>
      </c>
      <c r="G207" s="88" t="s">
        <v>672</v>
      </c>
      <c r="H207" s="88" t="s">
        <v>130</v>
      </c>
      <c r="I207" s="90">
        <v>1709.4662340000002</v>
      </c>
      <c r="J207" s="98">
        <v>4247</v>
      </c>
      <c r="K207" s="90"/>
      <c r="L207" s="90">
        <v>262.45272695900002</v>
      </c>
      <c r="M207" s="91">
        <v>1.5532857162276033E-5</v>
      </c>
      <c r="N207" s="91">
        <f t="shared" si="7"/>
        <v>2.2704157242174391E-3</v>
      </c>
      <c r="O207" s="91">
        <f>L207/'סכום נכסי הקרן'!$C$42</f>
        <v>1.3324293386503521E-4</v>
      </c>
    </row>
    <row r="208" spans="2:15">
      <c r="B208" s="86" t="s">
        <v>1163</v>
      </c>
      <c r="C208" s="87" t="s">
        <v>1164</v>
      </c>
      <c r="D208" s="88" t="s">
        <v>1085</v>
      </c>
      <c r="E208" s="88" t="s">
        <v>618</v>
      </c>
      <c r="F208" s="87" t="s">
        <v>1165</v>
      </c>
      <c r="G208" s="88" t="s">
        <v>1153</v>
      </c>
      <c r="H208" s="88" t="s">
        <v>130</v>
      </c>
      <c r="I208" s="90">
        <v>2128.5858040000003</v>
      </c>
      <c r="J208" s="98">
        <v>924</v>
      </c>
      <c r="K208" s="90"/>
      <c r="L208" s="90">
        <v>71.100300184000005</v>
      </c>
      <c r="M208" s="91">
        <v>9.0807956188345828E-5</v>
      </c>
      <c r="N208" s="91">
        <f t="shared" si="7"/>
        <v>6.1507167940210285E-4</v>
      </c>
      <c r="O208" s="91">
        <f>L208/'סכום נכסי הקרן'!$C$42</f>
        <v>3.6096453273586357E-5</v>
      </c>
    </row>
    <row r="209" spans="2:15">
      <c r="B209" s="86" t="s">
        <v>1166</v>
      </c>
      <c r="C209" s="87" t="s">
        <v>1167</v>
      </c>
      <c r="D209" s="88" t="s">
        <v>1085</v>
      </c>
      <c r="E209" s="88" t="s">
        <v>618</v>
      </c>
      <c r="F209" s="87" t="s">
        <v>1168</v>
      </c>
      <c r="G209" s="88" t="s">
        <v>1093</v>
      </c>
      <c r="H209" s="88" t="s">
        <v>130</v>
      </c>
      <c r="I209" s="90">
        <v>606.70160900000008</v>
      </c>
      <c r="J209" s="98">
        <v>9980</v>
      </c>
      <c r="K209" s="90"/>
      <c r="L209" s="90">
        <v>218.883986343</v>
      </c>
      <c r="M209" s="91">
        <v>1.068599369191631E-5</v>
      </c>
      <c r="N209" s="91">
        <f t="shared" si="7"/>
        <v>1.8935129771014969E-3</v>
      </c>
      <c r="O209" s="91">
        <f>L209/'סכום נכסי הקרן'!$C$42</f>
        <v>1.1112380067200328E-4</v>
      </c>
    </row>
    <row r="210" spans="2:15">
      <c r="B210" s="92"/>
      <c r="C210" s="87"/>
      <c r="D210" s="87"/>
      <c r="E210" s="87"/>
      <c r="F210" s="87"/>
      <c r="G210" s="87"/>
      <c r="H210" s="87"/>
      <c r="I210" s="90"/>
      <c r="J210" s="98"/>
      <c r="K210" s="87"/>
      <c r="L210" s="87"/>
      <c r="M210" s="87"/>
      <c r="N210" s="91"/>
      <c r="O210" s="87"/>
    </row>
    <row r="211" spans="2:15">
      <c r="B211" s="85" t="s">
        <v>62</v>
      </c>
      <c r="C211" s="80"/>
      <c r="D211" s="81"/>
      <c r="E211" s="81"/>
      <c r="F211" s="80"/>
      <c r="G211" s="81"/>
      <c r="H211" s="81"/>
      <c r="I211" s="83"/>
      <c r="J211" s="100"/>
      <c r="K211" s="83">
        <v>4.0788624479999998</v>
      </c>
      <c r="L211" s="83">
        <f>SUM(L212:L247)</f>
        <v>15991.827030338005</v>
      </c>
      <c r="M211" s="84"/>
      <c r="N211" s="84">
        <f t="shared" si="7"/>
        <v>0.1383414680782375</v>
      </c>
      <c r="O211" s="84">
        <f>L211/'סכום נכסי הקרן'!$C$42</f>
        <v>8.1187876234842075E-3</v>
      </c>
    </row>
    <row r="212" spans="2:15">
      <c r="B212" s="86" t="s">
        <v>1169</v>
      </c>
      <c r="C212" s="87" t="s">
        <v>1170</v>
      </c>
      <c r="D212" s="88" t="s">
        <v>1103</v>
      </c>
      <c r="E212" s="88" t="s">
        <v>618</v>
      </c>
      <c r="F212" s="87"/>
      <c r="G212" s="88" t="s">
        <v>1127</v>
      </c>
      <c r="H212" s="88" t="s">
        <v>130</v>
      </c>
      <c r="I212" s="90">
        <v>831.96424999999999</v>
      </c>
      <c r="J212" s="98">
        <v>13520</v>
      </c>
      <c r="K212" s="90"/>
      <c r="L212" s="90">
        <v>406.62086325900003</v>
      </c>
      <c r="M212" s="91">
        <v>1.1115651607522557E-5</v>
      </c>
      <c r="N212" s="91">
        <f t="shared" ref="N212:N247" si="8">IFERROR(L212/$L$11,0)</f>
        <v>3.5175797654498123E-3</v>
      </c>
      <c r="O212" s="91">
        <f>L212/'סכום נכסי הקרן'!$C$42</f>
        <v>2.0643472605192737E-4</v>
      </c>
    </row>
    <row r="213" spans="2:15">
      <c r="B213" s="86" t="s">
        <v>1171</v>
      </c>
      <c r="C213" s="87" t="s">
        <v>1172</v>
      </c>
      <c r="D213" s="88" t="s">
        <v>1085</v>
      </c>
      <c r="E213" s="88" t="s">
        <v>618</v>
      </c>
      <c r="F213" s="87"/>
      <c r="G213" s="88" t="s">
        <v>1117</v>
      </c>
      <c r="H213" s="88" t="s">
        <v>130</v>
      </c>
      <c r="I213" s="90">
        <v>1004.590841</v>
      </c>
      <c r="J213" s="98">
        <v>10400</v>
      </c>
      <c r="K213" s="90"/>
      <c r="L213" s="90">
        <v>377.68597285100003</v>
      </c>
      <c r="M213" s="91">
        <v>1.6832956451072384E-7</v>
      </c>
      <c r="N213" s="91">
        <f t="shared" si="8"/>
        <v>3.2672709539468014E-3</v>
      </c>
      <c r="O213" s="91">
        <f>L213/'סכום נכסי הקרן'!$C$42</f>
        <v>1.917449579794186E-4</v>
      </c>
    </row>
    <row r="214" spans="2:15">
      <c r="B214" s="86" t="s">
        <v>1173</v>
      </c>
      <c r="C214" s="87" t="s">
        <v>1174</v>
      </c>
      <c r="D214" s="88" t="s">
        <v>1085</v>
      </c>
      <c r="E214" s="88" t="s">
        <v>618</v>
      </c>
      <c r="F214" s="87"/>
      <c r="G214" s="88" t="s">
        <v>1109</v>
      </c>
      <c r="H214" s="88" t="s">
        <v>130</v>
      </c>
      <c r="I214" s="90">
        <v>1114.832095</v>
      </c>
      <c r="J214" s="98">
        <v>10329</v>
      </c>
      <c r="K214" s="90"/>
      <c r="L214" s="90">
        <v>416.27089064000006</v>
      </c>
      <c r="M214" s="91">
        <v>1.0879319168604539E-7</v>
      </c>
      <c r="N214" s="91">
        <f t="shared" si="8"/>
        <v>3.6010598426386236E-3</v>
      </c>
      <c r="O214" s="91">
        <f>L214/'סכום נכסי הקרן'!$C$42</f>
        <v>2.1133388627411564E-4</v>
      </c>
    </row>
    <row r="215" spans="2:15">
      <c r="B215" s="86" t="s">
        <v>1175</v>
      </c>
      <c r="C215" s="87" t="s">
        <v>1176</v>
      </c>
      <c r="D215" s="88" t="s">
        <v>1085</v>
      </c>
      <c r="E215" s="88" t="s">
        <v>618</v>
      </c>
      <c r="F215" s="87"/>
      <c r="G215" s="88" t="s">
        <v>1087</v>
      </c>
      <c r="H215" s="88" t="s">
        <v>130</v>
      </c>
      <c r="I215" s="90">
        <v>1144.2270550000001</v>
      </c>
      <c r="J215" s="98">
        <v>16490</v>
      </c>
      <c r="K215" s="90"/>
      <c r="L215" s="90">
        <v>682.08919509099997</v>
      </c>
      <c r="M215" s="91">
        <v>7.2318983707819514E-8</v>
      </c>
      <c r="N215" s="91">
        <f t="shared" si="8"/>
        <v>5.9005903722057608E-3</v>
      </c>
      <c r="O215" s="91">
        <f>L215/'סכום נכסי הקרן'!$C$42</f>
        <v>3.4628546849034227E-4</v>
      </c>
    </row>
    <row r="216" spans="2:15">
      <c r="B216" s="86" t="s">
        <v>1177</v>
      </c>
      <c r="C216" s="87" t="s">
        <v>1178</v>
      </c>
      <c r="D216" s="88" t="s">
        <v>26</v>
      </c>
      <c r="E216" s="88" t="s">
        <v>618</v>
      </c>
      <c r="F216" s="87"/>
      <c r="G216" s="88" t="s">
        <v>1179</v>
      </c>
      <c r="H216" s="88" t="s">
        <v>132</v>
      </c>
      <c r="I216" s="90">
        <v>23166.5556</v>
      </c>
      <c r="J216" s="98">
        <v>132.44999999999999</v>
      </c>
      <c r="K216" s="90"/>
      <c r="L216" s="90">
        <v>120.65602939300001</v>
      </c>
      <c r="M216" s="91">
        <v>1.5072328960785714E-5</v>
      </c>
      <c r="N216" s="91">
        <f t="shared" si="8"/>
        <v>1.0437664318812857E-3</v>
      </c>
      <c r="O216" s="91">
        <f>L216/'סכום נכסי הקרן'!$C$42</f>
        <v>6.1255082128907362E-5</v>
      </c>
    </row>
    <row r="217" spans="2:15">
      <c r="B217" s="86" t="s">
        <v>1180</v>
      </c>
      <c r="C217" s="87" t="s">
        <v>1181</v>
      </c>
      <c r="D217" s="88" t="s">
        <v>26</v>
      </c>
      <c r="E217" s="88" t="s">
        <v>618</v>
      </c>
      <c r="F217" s="87"/>
      <c r="G217" s="88" t="s">
        <v>620</v>
      </c>
      <c r="H217" s="88" t="s">
        <v>132</v>
      </c>
      <c r="I217" s="90">
        <v>282.86784499999999</v>
      </c>
      <c r="J217" s="98">
        <v>62520</v>
      </c>
      <c r="K217" s="90"/>
      <c r="L217" s="90">
        <v>695.40554615600001</v>
      </c>
      <c r="M217" s="91">
        <v>7.0166465334565095E-7</v>
      </c>
      <c r="N217" s="91">
        <f t="shared" si="8"/>
        <v>6.0157869380692156E-3</v>
      </c>
      <c r="O217" s="91">
        <f>L217/'סכום נכסי הקרן'!$C$42</f>
        <v>3.5304596096011407E-4</v>
      </c>
    </row>
    <row r="218" spans="2:15">
      <c r="B218" s="86" t="s">
        <v>1182</v>
      </c>
      <c r="C218" s="87" t="s">
        <v>1183</v>
      </c>
      <c r="D218" s="88" t="s">
        <v>1103</v>
      </c>
      <c r="E218" s="88" t="s">
        <v>618</v>
      </c>
      <c r="F218" s="87"/>
      <c r="G218" s="88" t="s">
        <v>1127</v>
      </c>
      <c r="H218" s="88" t="s">
        <v>130</v>
      </c>
      <c r="I218" s="90">
        <v>988.37352899999996</v>
      </c>
      <c r="J218" s="98">
        <v>21243</v>
      </c>
      <c r="K218" s="90"/>
      <c r="L218" s="90">
        <v>759.00608238699999</v>
      </c>
      <c r="M218" s="91">
        <v>1.6495516548229196E-6</v>
      </c>
      <c r="N218" s="91">
        <f t="shared" si="8"/>
        <v>6.5659799545436884E-3</v>
      </c>
      <c r="O218" s="91">
        <f>L218/'סכום נכסי הקרן'!$C$42</f>
        <v>3.8533490739629171E-4</v>
      </c>
    </row>
    <row r="219" spans="2:15">
      <c r="B219" s="86" t="s">
        <v>1184</v>
      </c>
      <c r="C219" s="87" t="s">
        <v>1185</v>
      </c>
      <c r="D219" s="88" t="s">
        <v>1085</v>
      </c>
      <c r="E219" s="88" t="s">
        <v>618</v>
      </c>
      <c r="F219" s="87"/>
      <c r="G219" s="88" t="s">
        <v>620</v>
      </c>
      <c r="H219" s="88" t="s">
        <v>130</v>
      </c>
      <c r="I219" s="90">
        <v>259.57284599999997</v>
      </c>
      <c r="J219" s="98">
        <v>64154</v>
      </c>
      <c r="K219" s="90"/>
      <c r="L219" s="90">
        <v>601.99280449699995</v>
      </c>
      <c r="M219" s="91">
        <v>6.2259082036657905E-7</v>
      </c>
      <c r="N219" s="91">
        <f t="shared" si="8"/>
        <v>5.2076956678345316E-3</v>
      </c>
      <c r="O219" s="91">
        <f>L219/'סכום נכסי הקרן'!$C$42</f>
        <v>3.0562184804180497E-4</v>
      </c>
    </row>
    <row r="220" spans="2:15">
      <c r="B220" s="86" t="s">
        <v>1186</v>
      </c>
      <c r="C220" s="87" t="s">
        <v>1187</v>
      </c>
      <c r="D220" s="88" t="s">
        <v>1085</v>
      </c>
      <c r="E220" s="88" t="s">
        <v>618</v>
      </c>
      <c r="F220" s="87"/>
      <c r="G220" s="88" t="s">
        <v>1188</v>
      </c>
      <c r="H220" s="88" t="s">
        <v>130</v>
      </c>
      <c r="I220" s="90">
        <v>3048.2310000000002</v>
      </c>
      <c r="J220" s="98">
        <v>1015</v>
      </c>
      <c r="K220" s="90"/>
      <c r="L220" s="90">
        <v>111.84645390999998</v>
      </c>
      <c r="M220" s="91">
        <v>9.1266447861360726E-5</v>
      </c>
      <c r="N220" s="91">
        <f t="shared" si="8"/>
        <v>9.6755690290425088E-4</v>
      </c>
      <c r="O220" s="91">
        <f>L220/'סכום נכסי הקרן'!$C$42</f>
        <v>5.6782605515456968E-5</v>
      </c>
    </row>
    <row r="221" spans="2:15">
      <c r="B221" s="86" t="s">
        <v>1189</v>
      </c>
      <c r="C221" s="87" t="s">
        <v>1190</v>
      </c>
      <c r="D221" s="88" t="s">
        <v>1085</v>
      </c>
      <c r="E221" s="88" t="s">
        <v>618</v>
      </c>
      <c r="F221" s="87"/>
      <c r="G221" s="88" t="s">
        <v>1093</v>
      </c>
      <c r="H221" s="88" t="s">
        <v>130</v>
      </c>
      <c r="I221" s="90">
        <v>400.53755299999995</v>
      </c>
      <c r="J221" s="98">
        <v>13726</v>
      </c>
      <c r="K221" s="90"/>
      <c r="L221" s="90">
        <v>198.74469125599998</v>
      </c>
      <c r="M221" s="91">
        <v>1.7966381453664881E-6</v>
      </c>
      <c r="N221" s="91">
        <f t="shared" si="8"/>
        <v>1.7192927555401379E-3</v>
      </c>
      <c r="O221" s="91">
        <f>L221/'סכום נכסי הקרן'!$C$42</f>
        <v>1.0089941171457869E-4</v>
      </c>
    </row>
    <row r="222" spans="2:15">
      <c r="B222" s="86" t="s">
        <v>1191</v>
      </c>
      <c r="C222" s="87" t="s">
        <v>1192</v>
      </c>
      <c r="D222" s="88" t="s">
        <v>1103</v>
      </c>
      <c r="E222" s="88" t="s">
        <v>618</v>
      </c>
      <c r="F222" s="87"/>
      <c r="G222" s="88" t="s">
        <v>1127</v>
      </c>
      <c r="H222" s="88" t="s">
        <v>130</v>
      </c>
      <c r="I222" s="90">
        <v>299.50713000000002</v>
      </c>
      <c r="J222" s="98">
        <v>41288</v>
      </c>
      <c r="K222" s="90">
        <v>1.353397843</v>
      </c>
      <c r="L222" s="90">
        <v>448.38611920500006</v>
      </c>
      <c r="M222" s="91">
        <v>1.0107479500874375E-6</v>
      </c>
      <c r="N222" s="91">
        <f t="shared" si="8"/>
        <v>3.878880998340327E-3</v>
      </c>
      <c r="O222" s="91">
        <f>L222/'סכום נכסי הקרן'!$C$42</f>
        <v>2.2763825973339869E-4</v>
      </c>
    </row>
    <row r="223" spans="2:15">
      <c r="B223" s="86" t="s">
        <v>1193</v>
      </c>
      <c r="C223" s="87" t="s">
        <v>1194</v>
      </c>
      <c r="D223" s="88" t="s">
        <v>26</v>
      </c>
      <c r="E223" s="88" t="s">
        <v>618</v>
      </c>
      <c r="F223" s="87"/>
      <c r="G223" s="88" t="s">
        <v>1127</v>
      </c>
      <c r="H223" s="88" t="s">
        <v>132</v>
      </c>
      <c r="I223" s="90">
        <v>1014.9963849999999</v>
      </c>
      <c r="J223" s="98">
        <v>9974</v>
      </c>
      <c r="K223" s="90"/>
      <c r="L223" s="90">
        <v>398.079174626</v>
      </c>
      <c r="M223" s="91">
        <v>1.0357105969387754E-5</v>
      </c>
      <c r="N223" s="91">
        <f t="shared" si="8"/>
        <v>3.4436876614947934E-3</v>
      </c>
      <c r="O223" s="91">
        <f>L223/'סכום נכסי הקרן'!$C$42</f>
        <v>2.0209825118725454E-4</v>
      </c>
    </row>
    <row r="224" spans="2:15">
      <c r="B224" s="86" t="s">
        <v>1195</v>
      </c>
      <c r="C224" s="87" t="s">
        <v>1196</v>
      </c>
      <c r="D224" s="88" t="s">
        <v>1103</v>
      </c>
      <c r="E224" s="88" t="s">
        <v>618</v>
      </c>
      <c r="F224" s="87"/>
      <c r="G224" s="88" t="s">
        <v>1127</v>
      </c>
      <c r="H224" s="88" t="s">
        <v>130</v>
      </c>
      <c r="I224" s="90">
        <v>931.79995999999994</v>
      </c>
      <c r="J224" s="98">
        <v>8714</v>
      </c>
      <c r="K224" s="90"/>
      <c r="L224" s="90">
        <v>293.52733037899998</v>
      </c>
      <c r="M224" s="91">
        <v>1.6307314665733286E-6</v>
      </c>
      <c r="N224" s="91">
        <f t="shared" si="8"/>
        <v>2.5392346808580024E-3</v>
      </c>
      <c r="O224" s="91">
        <f>L224/'סכום נכסי הקרן'!$C$42</f>
        <v>1.4901899904960487E-4</v>
      </c>
    </row>
    <row r="225" spans="2:15">
      <c r="B225" s="86" t="s">
        <v>1099</v>
      </c>
      <c r="C225" s="87" t="s">
        <v>1100</v>
      </c>
      <c r="D225" s="88" t="s">
        <v>119</v>
      </c>
      <c r="E225" s="88" t="s">
        <v>618</v>
      </c>
      <c r="F225" s="87"/>
      <c r="G225" s="88" t="s">
        <v>125</v>
      </c>
      <c r="H225" s="88" t="s">
        <v>133</v>
      </c>
      <c r="I225" s="90">
        <v>12096.273739</v>
      </c>
      <c r="J225" s="98">
        <v>1302</v>
      </c>
      <c r="K225" s="90"/>
      <c r="L225" s="90">
        <v>703.55489211499992</v>
      </c>
      <c r="M225" s="91">
        <v>6.7600416559138654E-5</v>
      </c>
      <c r="N225" s="91">
        <f t="shared" si="8"/>
        <v>6.0862849794566529E-3</v>
      </c>
      <c r="O225" s="91">
        <f>L225/'סכום נכסי הקרן'!$C$42</f>
        <v>3.5718324990063991E-4</v>
      </c>
    </row>
    <row r="226" spans="2:15">
      <c r="B226" s="86" t="s">
        <v>1197</v>
      </c>
      <c r="C226" s="87" t="s">
        <v>1198</v>
      </c>
      <c r="D226" s="88" t="s">
        <v>1103</v>
      </c>
      <c r="E226" s="88" t="s">
        <v>618</v>
      </c>
      <c r="F226" s="87"/>
      <c r="G226" s="88" t="s">
        <v>1199</v>
      </c>
      <c r="H226" s="88" t="s">
        <v>130</v>
      </c>
      <c r="I226" s="90">
        <v>463.13120299999997</v>
      </c>
      <c r="J226" s="98">
        <v>24646</v>
      </c>
      <c r="K226" s="90"/>
      <c r="L226" s="90">
        <v>412.62808838100005</v>
      </c>
      <c r="M226" s="91">
        <v>1.999028242492714E-6</v>
      </c>
      <c r="N226" s="91">
        <f t="shared" si="8"/>
        <v>3.5695468321819235E-3</v>
      </c>
      <c r="O226" s="91">
        <f>L226/'סכום נכסי הקרן'!$C$42</f>
        <v>2.0948449546723266E-4</v>
      </c>
    </row>
    <row r="227" spans="2:15">
      <c r="B227" s="86" t="s">
        <v>1200</v>
      </c>
      <c r="C227" s="87" t="s">
        <v>1201</v>
      </c>
      <c r="D227" s="88" t="s">
        <v>1085</v>
      </c>
      <c r="E227" s="88" t="s">
        <v>618</v>
      </c>
      <c r="F227" s="87"/>
      <c r="G227" s="88" t="s">
        <v>1093</v>
      </c>
      <c r="H227" s="88" t="s">
        <v>130</v>
      </c>
      <c r="I227" s="90">
        <v>701.855188</v>
      </c>
      <c r="J227" s="98">
        <v>6646</v>
      </c>
      <c r="K227" s="90"/>
      <c r="L227" s="90">
        <v>168.62274425299998</v>
      </c>
      <c r="M227" s="91">
        <v>8.9514776728272273E-7</v>
      </c>
      <c r="N227" s="91">
        <f t="shared" si="8"/>
        <v>1.4587150015496477E-3</v>
      </c>
      <c r="O227" s="91">
        <f>L227/'סכום נכסי הקרן'!$C$42</f>
        <v>8.560699452802068E-5</v>
      </c>
    </row>
    <row r="228" spans="2:15">
      <c r="B228" s="86" t="s">
        <v>1128</v>
      </c>
      <c r="C228" s="87" t="s">
        <v>1129</v>
      </c>
      <c r="D228" s="88" t="s">
        <v>1085</v>
      </c>
      <c r="E228" s="88" t="s">
        <v>618</v>
      </c>
      <c r="F228" s="87"/>
      <c r="G228" s="88" t="s">
        <v>1127</v>
      </c>
      <c r="H228" s="88" t="s">
        <v>130</v>
      </c>
      <c r="I228" s="90">
        <v>3992.4418899999996</v>
      </c>
      <c r="J228" s="98">
        <v>1297</v>
      </c>
      <c r="K228" s="90"/>
      <c r="L228" s="90">
        <v>187.19182629699998</v>
      </c>
      <c r="M228" s="91">
        <v>1.5323249036645837E-5</v>
      </c>
      <c r="N228" s="91">
        <f t="shared" si="8"/>
        <v>1.6193516858983969E-3</v>
      </c>
      <c r="O228" s="91">
        <f>L228/'סכום נכסי הקרן'!$C$42</f>
        <v>9.5034212143136647E-5</v>
      </c>
    </row>
    <row r="229" spans="2:15">
      <c r="B229" s="86" t="s">
        <v>1202</v>
      </c>
      <c r="C229" s="87" t="s">
        <v>1203</v>
      </c>
      <c r="D229" s="88" t="s">
        <v>1085</v>
      </c>
      <c r="E229" s="88" t="s">
        <v>618</v>
      </c>
      <c r="F229" s="87"/>
      <c r="G229" s="88" t="s">
        <v>1117</v>
      </c>
      <c r="H229" s="88" t="s">
        <v>130</v>
      </c>
      <c r="I229" s="90">
        <v>1064.9142400000001</v>
      </c>
      <c r="J229" s="98">
        <v>21194</v>
      </c>
      <c r="K229" s="90"/>
      <c r="L229" s="90">
        <v>815.89799535300006</v>
      </c>
      <c r="M229" s="91">
        <v>4.784490544056011E-7</v>
      </c>
      <c r="N229" s="91">
        <f t="shared" si="8"/>
        <v>7.0581382768269809E-3</v>
      </c>
      <c r="O229" s="91">
        <f>L229/'סכום נכסי הקרן'!$C$42</f>
        <v>4.1421799611332489E-4</v>
      </c>
    </row>
    <row r="230" spans="2:15">
      <c r="B230" s="86" t="s">
        <v>1204</v>
      </c>
      <c r="C230" s="87" t="s">
        <v>1205</v>
      </c>
      <c r="D230" s="88" t="s">
        <v>1103</v>
      </c>
      <c r="E230" s="88" t="s">
        <v>618</v>
      </c>
      <c r="F230" s="87"/>
      <c r="G230" s="88" t="s">
        <v>1188</v>
      </c>
      <c r="H230" s="88" t="s">
        <v>130</v>
      </c>
      <c r="I230" s="90">
        <v>1827.5592279999996</v>
      </c>
      <c r="J230" s="98">
        <v>8780</v>
      </c>
      <c r="K230" s="90"/>
      <c r="L230" s="90">
        <v>580.06181650799999</v>
      </c>
      <c r="M230" s="91">
        <v>1.0865780346388124E-6</v>
      </c>
      <c r="N230" s="91">
        <f t="shared" si="8"/>
        <v>5.0179759398104144E-3</v>
      </c>
      <c r="O230" s="91">
        <f>L230/'סכום נכסי הקרן'!$C$42</f>
        <v>2.9448784605953674E-4</v>
      </c>
    </row>
    <row r="231" spans="2:15">
      <c r="B231" s="86" t="s">
        <v>1206</v>
      </c>
      <c r="C231" s="87" t="s">
        <v>1207</v>
      </c>
      <c r="D231" s="88" t="s">
        <v>1103</v>
      </c>
      <c r="E231" s="88" t="s">
        <v>618</v>
      </c>
      <c r="F231" s="87"/>
      <c r="G231" s="88" t="s">
        <v>1208</v>
      </c>
      <c r="H231" s="88" t="s">
        <v>130</v>
      </c>
      <c r="I231" s="90">
        <v>365.78771999999998</v>
      </c>
      <c r="J231" s="98">
        <v>7385</v>
      </c>
      <c r="K231" s="90">
        <v>0.70083098200000005</v>
      </c>
      <c r="L231" s="90">
        <v>98.354355568000003</v>
      </c>
      <c r="M231" s="91">
        <v>7.326834082460501E-7</v>
      </c>
      <c r="N231" s="91">
        <f t="shared" si="8"/>
        <v>8.5083998941167286E-4</v>
      </c>
      <c r="O231" s="91">
        <f>L231/'סכום נכסי הקרן'!$C$42</f>
        <v>4.9932889043032995E-5</v>
      </c>
    </row>
    <row r="232" spans="2:15">
      <c r="B232" s="86" t="s">
        <v>1137</v>
      </c>
      <c r="C232" s="87" t="s">
        <v>1138</v>
      </c>
      <c r="D232" s="88" t="s">
        <v>1103</v>
      </c>
      <c r="E232" s="88" t="s">
        <v>618</v>
      </c>
      <c r="F232" s="87"/>
      <c r="G232" s="88" t="s">
        <v>495</v>
      </c>
      <c r="H232" s="88" t="s">
        <v>130</v>
      </c>
      <c r="I232" s="90">
        <v>3470.4902479999996</v>
      </c>
      <c r="J232" s="98">
        <v>8477</v>
      </c>
      <c r="K232" s="90"/>
      <c r="L232" s="90">
        <v>1063.5093516939999</v>
      </c>
      <c r="M232" s="91">
        <v>5.7614964015323874E-5</v>
      </c>
      <c r="N232" s="91">
        <f t="shared" si="8"/>
        <v>9.2001648560335152E-3</v>
      </c>
      <c r="O232" s="91">
        <f>L232/'סכום נכסי הקרן'!$C$42</f>
        <v>5.3992621015801852E-4</v>
      </c>
    </row>
    <row r="233" spans="2:15">
      <c r="B233" s="86" t="s">
        <v>1209</v>
      </c>
      <c r="C233" s="87" t="s">
        <v>1210</v>
      </c>
      <c r="D233" s="88" t="s">
        <v>1103</v>
      </c>
      <c r="E233" s="88" t="s">
        <v>618</v>
      </c>
      <c r="F233" s="87"/>
      <c r="G233" s="88" t="s">
        <v>1093</v>
      </c>
      <c r="H233" s="88" t="s">
        <v>130</v>
      </c>
      <c r="I233" s="90">
        <v>706.89696200000003</v>
      </c>
      <c r="J233" s="98">
        <v>19974</v>
      </c>
      <c r="K233" s="90"/>
      <c r="L233" s="90">
        <v>510.42209094300006</v>
      </c>
      <c r="M233" s="91">
        <v>2.3360158934625716E-6</v>
      </c>
      <c r="N233" s="91">
        <f t="shared" si="8"/>
        <v>4.4155393418562885E-3</v>
      </c>
      <c r="O233" s="91">
        <f>L233/'סכום נכסי הקרן'!$C$42</f>
        <v>2.5913290250322143E-4</v>
      </c>
    </row>
    <row r="234" spans="2:15">
      <c r="B234" s="86" t="s">
        <v>1211</v>
      </c>
      <c r="C234" s="87" t="s">
        <v>1212</v>
      </c>
      <c r="D234" s="88" t="s">
        <v>1103</v>
      </c>
      <c r="E234" s="88" t="s">
        <v>618</v>
      </c>
      <c r="F234" s="87"/>
      <c r="G234" s="88" t="s">
        <v>1153</v>
      </c>
      <c r="H234" s="88" t="s">
        <v>130</v>
      </c>
      <c r="I234" s="90">
        <v>2828.6784499999999</v>
      </c>
      <c r="J234" s="98">
        <v>4080</v>
      </c>
      <c r="K234" s="90"/>
      <c r="L234" s="90">
        <v>417.20744194800005</v>
      </c>
      <c r="M234" s="91">
        <v>5.0114755576921114E-7</v>
      </c>
      <c r="N234" s="91">
        <f t="shared" si="8"/>
        <v>3.609161723845412E-3</v>
      </c>
      <c r="O234" s="91">
        <f>L234/'סכום נכסי הקרן'!$C$42</f>
        <v>2.1180935797311058E-4</v>
      </c>
    </row>
    <row r="235" spans="2:15">
      <c r="B235" s="86" t="s">
        <v>1213</v>
      </c>
      <c r="C235" s="87" t="s">
        <v>1214</v>
      </c>
      <c r="D235" s="88" t="s">
        <v>1085</v>
      </c>
      <c r="E235" s="88" t="s">
        <v>618</v>
      </c>
      <c r="F235" s="87"/>
      <c r="G235" s="88" t="s">
        <v>620</v>
      </c>
      <c r="H235" s="88" t="s">
        <v>130</v>
      </c>
      <c r="I235" s="90">
        <v>898.52139</v>
      </c>
      <c r="J235" s="98">
        <v>12758</v>
      </c>
      <c r="K235" s="90"/>
      <c r="L235" s="90">
        <v>414.39959255399998</v>
      </c>
      <c r="M235" s="91">
        <v>8.0584878026905832E-7</v>
      </c>
      <c r="N235" s="91">
        <f t="shared" si="8"/>
        <v>3.5848716907821701E-3</v>
      </c>
      <c r="O235" s="91">
        <f>L235/'סכום נכסי הקרן'!$C$42</f>
        <v>2.1038385900633408E-4</v>
      </c>
    </row>
    <row r="236" spans="2:15">
      <c r="B236" s="86" t="s">
        <v>1215</v>
      </c>
      <c r="C236" s="87" t="s">
        <v>1216</v>
      </c>
      <c r="D236" s="88" t="s">
        <v>1103</v>
      </c>
      <c r="E236" s="88" t="s">
        <v>618</v>
      </c>
      <c r="F236" s="87"/>
      <c r="G236" s="88" t="s">
        <v>1127</v>
      </c>
      <c r="H236" s="88" t="s">
        <v>130</v>
      </c>
      <c r="I236" s="90">
        <v>1198.0285200000001</v>
      </c>
      <c r="J236" s="98">
        <v>9793</v>
      </c>
      <c r="K236" s="90"/>
      <c r="L236" s="90">
        <v>424.122402663</v>
      </c>
      <c r="M236" s="91">
        <v>8.1876839573051427E-7</v>
      </c>
      <c r="N236" s="91">
        <f t="shared" si="8"/>
        <v>3.6689813939307391E-3</v>
      </c>
      <c r="O236" s="91">
        <f>L236/'סכום נכסי הקרן'!$C$42</f>
        <v>2.1531996982273327E-4</v>
      </c>
    </row>
    <row r="237" spans="2:15">
      <c r="B237" s="86" t="s">
        <v>1217</v>
      </c>
      <c r="C237" s="87" t="s">
        <v>1218</v>
      </c>
      <c r="D237" s="88" t="s">
        <v>26</v>
      </c>
      <c r="E237" s="88" t="s">
        <v>618</v>
      </c>
      <c r="F237" s="87"/>
      <c r="G237" s="88" t="s">
        <v>124</v>
      </c>
      <c r="H237" s="88" t="s">
        <v>132</v>
      </c>
      <c r="I237" s="90">
        <v>828.636393</v>
      </c>
      <c r="J237" s="98">
        <v>13654</v>
      </c>
      <c r="K237" s="90"/>
      <c r="L237" s="90">
        <v>444.89702390599996</v>
      </c>
      <c r="M237" s="91">
        <v>1.9394170850895403E-6</v>
      </c>
      <c r="N237" s="91">
        <f t="shared" si="8"/>
        <v>3.848697670005619E-3</v>
      </c>
      <c r="O237" s="91">
        <f>L237/'סכום נכסי הקרן'!$C$42</f>
        <v>2.258669034226445E-4</v>
      </c>
    </row>
    <row r="238" spans="2:15">
      <c r="B238" s="86" t="s">
        <v>1219</v>
      </c>
      <c r="C238" s="87" t="s">
        <v>1220</v>
      </c>
      <c r="D238" s="88" t="s">
        <v>26</v>
      </c>
      <c r="E238" s="88" t="s">
        <v>618</v>
      </c>
      <c r="F238" s="87"/>
      <c r="G238" s="88" t="s">
        <v>1087</v>
      </c>
      <c r="H238" s="88" t="s">
        <v>130</v>
      </c>
      <c r="I238" s="90">
        <v>121.799566</v>
      </c>
      <c r="J238" s="98">
        <v>122850</v>
      </c>
      <c r="K238" s="90"/>
      <c r="L238" s="90">
        <v>540.91522298300015</v>
      </c>
      <c r="M238" s="91">
        <v>5.1006701240734468E-7</v>
      </c>
      <c r="N238" s="91">
        <f t="shared" si="8"/>
        <v>4.6793281287606445E-3</v>
      </c>
      <c r="O238" s="91">
        <f>L238/'סכום נכסי הקרן'!$C$42</f>
        <v>2.7461376422952471E-4</v>
      </c>
    </row>
    <row r="239" spans="2:15">
      <c r="B239" s="86" t="s">
        <v>1144</v>
      </c>
      <c r="C239" s="87" t="s">
        <v>1145</v>
      </c>
      <c r="D239" s="88" t="s">
        <v>1085</v>
      </c>
      <c r="E239" s="88" t="s">
        <v>618</v>
      </c>
      <c r="F239" s="87" t="s">
        <v>1146</v>
      </c>
      <c r="G239" s="88" t="s">
        <v>155</v>
      </c>
      <c r="H239" s="88" t="s">
        <v>130</v>
      </c>
      <c r="I239" s="90">
        <v>370.74109499999997</v>
      </c>
      <c r="J239" s="98">
        <v>2172</v>
      </c>
      <c r="K239" s="90"/>
      <c r="L239" s="90">
        <v>29.109775163000002</v>
      </c>
      <c r="M239" s="91">
        <v>6.4512046824394559E-6</v>
      </c>
      <c r="N239" s="91">
        <f t="shared" si="8"/>
        <v>2.5182169766075306E-4</v>
      </c>
      <c r="O239" s="91">
        <f>L239/'סכום נכסי הקרן'!$C$42</f>
        <v>1.4778554186924391E-5</v>
      </c>
    </row>
    <row r="240" spans="2:15">
      <c r="B240" s="86" t="s">
        <v>1221</v>
      </c>
      <c r="C240" s="87" t="s">
        <v>1222</v>
      </c>
      <c r="D240" s="88" t="s">
        <v>26</v>
      </c>
      <c r="E240" s="88" t="s">
        <v>618</v>
      </c>
      <c r="F240" s="87"/>
      <c r="G240" s="88" t="s">
        <v>1127</v>
      </c>
      <c r="H240" s="88" t="s">
        <v>132</v>
      </c>
      <c r="I240" s="90">
        <v>1261.257803</v>
      </c>
      <c r="J240" s="98">
        <v>15368</v>
      </c>
      <c r="K240" s="90"/>
      <c r="L240" s="90">
        <v>762.17871592400002</v>
      </c>
      <c r="M240" s="91">
        <v>2.2084984012610443E-6</v>
      </c>
      <c r="N240" s="91">
        <f t="shared" si="8"/>
        <v>6.5934256479188219E-3</v>
      </c>
      <c r="O240" s="91">
        <f>L240/'סכום נכסי הקרן'!$C$42</f>
        <v>3.8694560127418206E-4</v>
      </c>
    </row>
    <row r="241" spans="2:15">
      <c r="B241" s="86" t="s">
        <v>1223</v>
      </c>
      <c r="C241" s="87" t="s">
        <v>1224</v>
      </c>
      <c r="D241" s="88" t="s">
        <v>1085</v>
      </c>
      <c r="E241" s="88" t="s">
        <v>618</v>
      </c>
      <c r="F241" s="87"/>
      <c r="G241" s="88" t="s">
        <v>1093</v>
      </c>
      <c r="H241" s="88" t="s">
        <v>130</v>
      </c>
      <c r="I241" s="90">
        <v>3353.0540999999998</v>
      </c>
      <c r="J241" s="98">
        <v>1636</v>
      </c>
      <c r="K241" s="90"/>
      <c r="L241" s="90">
        <v>198.30431375000001</v>
      </c>
      <c r="M241" s="91">
        <v>1.4267487258473538E-5</v>
      </c>
      <c r="N241" s="91">
        <f t="shared" si="8"/>
        <v>1.7154831551378139E-3</v>
      </c>
      <c r="O241" s="91">
        <f>L241/'סכום נכסי הקרן'!$C$42</f>
        <v>1.0067583929608074E-4</v>
      </c>
    </row>
    <row r="242" spans="2:15">
      <c r="B242" s="86" t="s">
        <v>1225</v>
      </c>
      <c r="C242" s="87" t="s">
        <v>1226</v>
      </c>
      <c r="D242" s="88" t="s">
        <v>26</v>
      </c>
      <c r="E242" s="88" t="s">
        <v>618</v>
      </c>
      <c r="F242" s="87"/>
      <c r="G242" s="88" t="s">
        <v>1127</v>
      </c>
      <c r="H242" s="88" t="s">
        <v>132</v>
      </c>
      <c r="I242" s="90">
        <v>1048.2749549999999</v>
      </c>
      <c r="J242" s="98">
        <v>14912</v>
      </c>
      <c r="K242" s="90"/>
      <c r="L242" s="90">
        <v>614.676633143</v>
      </c>
      <c r="M242" s="91">
        <v>1.3103436937499998E-6</v>
      </c>
      <c r="N242" s="91">
        <f t="shared" si="8"/>
        <v>5.3174204336421914E-3</v>
      </c>
      <c r="O242" s="91">
        <f>L242/'סכום נכסי הקרן'!$C$42</f>
        <v>3.1206121928026206E-4</v>
      </c>
    </row>
    <row r="243" spans="2:15">
      <c r="B243" s="86" t="s">
        <v>1227</v>
      </c>
      <c r="C243" s="87" t="s">
        <v>1228</v>
      </c>
      <c r="D243" s="88" t="s">
        <v>1103</v>
      </c>
      <c r="E243" s="88" t="s">
        <v>618</v>
      </c>
      <c r="F243" s="87"/>
      <c r="G243" s="88" t="s">
        <v>1117</v>
      </c>
      <c r="H243" s="88" t="s">
        <v>130</v>
      </c>
      <c r="I243" s="90">
        <v>9337.4478870000003</v>
      </c>
      <c r="J243" s="98">
        <v>272</v>
      </c>
      <c r="K243" s="90"/>
      <c r="L243" s="90">
        <v>91.813257592000014</v>
      </c>
      <c r="M243" s="91">
        <v>3.1579999133646298E-5</v>
      </c>
      <c r="N243" s="91">
        <f t="shared" si="8"/>
        <v>7.942545163993188E-4</v>
      </c>
      <c r="O243" s="91">
        <f>L243/'סכום נכסי הקרן'!$C$42</f>
        <v>4.6612081158430461E-5</v>
      </c>
    </row>
    <row r="244" spans="2:15">
      <c r="B244" s="86" t="s">
        <v>1229</v>
      </c>
      <c r="C244" s="87" t="s">
        <v>1230</v>
      </c>
      <c r="D244" s="88" t="s">
        <v>1103</v>
      </c>
      <c r="E244" s="88" t="s">
        <v>618</v>
      </c>
      <c r="F244" s="87"/>
      <c r="G244" s="88" t="s">
        <v>620</v>
      </c>
      <c r="H244" s="88" t="s">
        <v>130</v>
      </c>
      <c r="I244" s="90">
        <v>1247.946375</v>
      </c>
      <c r="J244" s="98">
        <v>9302</v>
      </c>
      <c r="K244" s="90">
        <v>2.0246336230000002</v>
      </c>
      <c r="L244" s="90">
        <v>421.66819168799998</v>
      </c>
      <c r="M244" s="91">
        <v>2.4061444791137888E-7</v>
      </c>
      <c r="N244" s="91">
        <f t="shared" si="8"/>
        <v>3.6477506021887372E-3</v>
      </c>
      <c r="O244" s="91">
        <f>L244/'סכום נכסי הקרן'!$C$42</f>
        <v>2.1407400726626932E-4</v>
      </c>
    </row>
    <row r="245" spans="2:15">
      <c r="B245" s="86" t="s">
        <v>1231</v>
      </c>
      <c r="C245" s="87" t="s">
        <v>1232</v>
      </c>
      <c r="D245" s="88" t="s">
        <v>1085</v>
      </c>
      <c r="E245" s="88" t="s">
        <v>618</v>
      </c>
      <c r="F245" s="87"/>
      <c r="G245" s="88" t="s">
        <v>1113</v>
      </c>
      <c r="H245" s="88" t="s">
        <v>130</v>
      </c>
      <c r="I245" s="90">
        <v>6096.4620000000004</v>
      </c>
      <c r="J245" s="98">
        <v>69.510000000000005</v>
      </c>
      <c r="K245" s="90"/>
      <c r="L245" s="90">
        <v>15.319107410999999</v>
      </c>
      <c r="M245" s="91">
        <v>3.7587070036365878E-5</v>
      </c>
      <c r="N245" s="91">
        <f t="shared" si="8"/>
        <v>1.3252193166331131E-4</v>
      </c>
      <c r="O245" s="91">
        <f>L245/'סכום נכסי הקרן'!$C$42</f>
        <v>7.7772589345360884E-6</v>
      </c>
    </row>
    <row r="246" spans="2:15">
      <c r="B246" s="86" t="s">
        <v>1233</v>
      </c>
      <c r="C246" s="87" t="s">
        <v>1234</v>
      </c>
      <c r="D246" s="88" t="s">
        <v>26</v>
      </c>
      <c r="E246" s="88" t="s">
        <v>618</v>
      </c>
      <c r="F246" s="87"/>
      <c r="G246" s="88" t="s">
        <v>1127</v>
      </c>
      <c r="H246" s="88" t="s">
        <v>132</v>
      </c>
      <c r="I246" s="90">
        <v>1193.239734</v>
      </c>
      <c r="J246" s="98">
        <v>13635</v>
      </c>
      <c r="K246" s="90"/>
      <c r="L246" s="90">
        <v>639.76201029100002</v>
      </c>
      <c r="M246" s="91">
        <v>5.6764137733793431E-6</v>
      </c>
      <c r="N246" s="91">
        <f t="shared" si="8"/>
        <v>5.5344280272940621E-3</v>
      </c>
      <c r="O246" s="91">
        <f>L246/'סכום נכסי הקרן'!$C$42</f>
        <v>3.2479665276970946E-4</v>
      </c>
    </row>
    <row r="247" spans="2:15">
      <c r="B247" s="86" t="s">
        <v>1235</v>
      </c>
      <c r="C247" s="87" t="s">
        <v>1236</v>
      </c>
      <c r="D247" s="88" t="s">
        <v>26</v>
      </c>
      <c r="E247" s="88" t="s">
        <v>618</v>
      </c>
      <c r="F247" s="87"/>
      <c r="G247" s="88" t="s">
        <v>1127</v>
      </c>
      <c r="H247" s="88" t="s">
        <v>132</v>
      </c>
      <c r="I247" s="90">
        <v>2229.6652879999997</v>
      </c>
      <c r="J247" s="98">
        <v>10572</v>
      </c>
      <c r="K247" s="90"/>
      <c r="L247" s="90">
        <v>926.89902656000004</v>
      </c>
      <c r="M247" s="91">
        <v>3.775759405738882E-6</v>
      </c>
      <c r="N247" s="91">
        <f t="shared" si="8"/>
        <v>8.0183816302751374E-3</v>
      </c>
      <c r="O247" s="91">
        <f>L247/'סכום נכסי הקרן'!$C$42</f>
        <v>4.705713944240824E-4</v>
      </c>
    </row>
    <row r="248" spans="2:15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107" t="s">
        <v>217</v>
      </c>
      <c r="C252" s="93"/>
      <c r="D252" s="93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107" t="s">
        <v>110</v>
      </c>
      <c r="C253" s="93"/>
      <c r="D253" s="93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107" t="s">
        <v>200</v>
      </c>
      <c r="C254" s="93"/>
      <c r="D254" s="93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107" t="s">
        <v>208</v>
      </c>
      <c r="C255" s="93"/>
      <c r="D255" s="93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107" t="s">
        <v>214</v>
      </c>
      <c r="C256" s="93"/>
      <c r="D256" s="93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3"/>
      <c r="D257" s="93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3"/>
      <c r="D258" s="93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3"/>
      <c r="D259" s="93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3"/>
      <c r="D260" s="93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3"/>
      <c r="D261" s="93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3"/>
      <c r="D262" s="93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3"/>
      <c r="D263" s="93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3"/>
      <c r="D264" s="9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3"/>
      <c r="D265" s="93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3"/>
      <c r="D266" s="93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3"/>
      <c r="D267" s="93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111"/>
      <c r="C268" s="93"/>
      <c r="D268" s="93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111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112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111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111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112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3"/>
      <c r="D301" s="93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3"/>
      <c r="D302" s="93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3"/>
      <c r="D303" s="93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3"/>
      <c r="D304" s="93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3"/>
      <c r="D305" s="93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3"/>
      <c r="D306" s="93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3"/>
      <c r="D307" s="93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3"/>
      <c r="D308" s="93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3"/>
      <c r="D309" s="93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3"/>
      <c r="D310" s="93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3"/>
      <c r="D311" s="93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3"/>
      <c r="D312" s="93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3"/>
      <c r="D313" s="93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3"/>
      <c r="D314" s="93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3"/>
      <c r="D315" s="93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3"/>
      <c r="D316" s="93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3"/>
      <c r="D317" s="93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3"/>
      <c r="D318" s="93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3"/>
      <c r="D319" s="93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3"/>
      <c r="D320" s="93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3"/>
      <c r="D321" s="93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3"/>
      <c r="D322" s="93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3"/>
      <c r="D323" s="93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3"/>
      <c r="D324" s="93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93"/>
      <c r="C325" s="93"/>
      <c r="D325" s="93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93"/>
      <c r="C326" s="93"/>
      <c r="D326" s="93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93"/>
      <c r="C327" s="93"/>
      <c r="D327" s="93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111"/>
      <c r="C356" s="93"/>
      <c r="D356" s="93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111"/>
      <c r="C357" s="93"/>
      <c r="D357" s="93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112"/>
      <c r="C358" s="93"/>
      <c r="D358" s="93"/>
      <c r="E358" s="93"/>
      <c r="F358" s="93"/>
      <c r="G358" s="93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93"/>
      <c r="C359" s="93"/>
      <c r="D359" s="93"/>
      <c r="E359" s="93"/>
      <c r="F359" s="93"/>
      <c r="G359" s="93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93"/>
      <c r="C360" s="93"/>
      <c r="D360" s="93"/>
      <c r="E360" s="93"/>
      <c r="F360" s="93"/>
      <c r="G360" s="93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93"/>
      <c r="C361" s="93"/>
      <c r="D361" s="93"/>
      <c r="E361" s="93"/>
      <c r="F361" s="93"/>
      <c r="G361" s="93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3"/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  <c r="O500" s="94"/>
    </row>
  </sheetData>
  <sheetProtection sheet="1" objects="1" scenarios="1"/>
  <sortState xmlns:xlrd2="http://schemas.microsoft.com/office/spreadsheetml/2017/richdata2" ref="B212:O247">
    <sortCondition ref="B212:B247"/>
  </sortState>
  <mergeCells count="2">
    <mergeCell ref="B6:O6"/>
    <mergeCell ref="B7:O7"/>
  </mergeCells>
  <phoneticPr fontId="4" type="noConversion"/>
  <dataValidations count="3">
    <dataValidation allowBlank="1" showInputMessage="1" showErrorMessage="1" sqref="A1 B34 K9 B36:I36 B254 B256" xr:uid="{00000000-0002-0000-0500-000000000000}"/>
    <dataValidation type="list" allowBlank="1" showInputMessage="1" showErrorMessage="1" sqref="E12:E35 E37:E247 E252:E352" xr:uid="{00000000-0002-0000-0500-000001000000}">
      <formula1>#REF!</formula1>
    </dataValidation>
    <dataValidation type="list" allowBlank="1" showInputMessage="1" showErrorMessage="1" sqref="H37:H352 G12:H35 G37:G247 G252:G358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31.28515625" style="2" bestFit="1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144</v>
      </c>
      <c r="C1" s="46" t="s" vm="1">
        <v>225</v>
      </c>
    </row>
    <row r="2" spans="2:14">
      <c r="B2" s="46" t="s">
        <v>143</v>
      </c>
      <c r="C2" s="46" t="s">
        <v>226</v>
      </c>
    </row>
    <row r="3" spans="2:14">
      <c r="B3" s="46" t="s">
        <v>145</v>
      </c>
      <c r="C3" s="46" t="s">
        <v>227</v>
      </c>
    </row>
    <row r="4" spans="2:14">
      <c r="B4" s="46" t="s">
        <v>146</v>
      </c>
      <c r="C4" s="46">
        <v>414</v>
      </c>
    </row>
    <row r="6" spans="2:14" ht="26.25" customHeight="1">
      <c r="B6" s="145" t="s">
        <v>171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7"/>
    </row>
    <row r="7" spans="2:14" ht="26.25" customHeight="1">
      <c r="B7" s="145" t="s">
        <v>223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7"/>
    </row>
    <row r="8" spans="2:14" s="3" customFormat="1" ht="74.25" customHeight="1">
      <c r="B8" s="21" t="s">
        <v>113</v>
      </c>
      <c r="C8" s="29" t="s">
        <v>44</v>
      </c>
      <c r="D8" s="29" t="s">
        <v>117</v>
      </c>
      <c r="E8" s="29" t="s">
        <v>115</v>
      </c>
      <c r="F8" s="29" t="s">
        <v>64</v>
      </c>
      <c r="G8" s="29" t="s">
        <v>101</v>
      </c>
      <c r="H8" s="29" t="s">
        <v>202</v>
      </c>
      <c r="I8" s="29" t="s">
        <v>201</v>
      </c>
      <c r="J8" s="29" t="s">
        <v>216</v>
      </c>
      <c r="K8" s="29" t="s">
        <v>61</v>
      </c>
      <c r="L8" s="29" t="s">
        <v>58</v>
      </c>
      <c r="M8" s="29" t="s">
        <v>147</v>
      </c>
      <c r="N8" s="13" t="s">
        <v>149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209</v>
      </c>
      <c r="I9" s="31"/>
      <c r="J9" s="15" t="s">
        <v>205</v>
      </c>
      <c r="K9" s="15" t="s">
        <v>205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4" t="s">
        <v>219</v>
      </c>
      <c r="C11" s="74"/>
      <c r="D11" s="75"/>
      <c r="E11" s="74"/>
      <c r="F11" s="75"/>
      <c r="G11" s="75"/>
      <c r="H11" s="77"/>
      <c r="I11" s="109"/>
      <c r="J11" s="77">
        <v>0.64483585500000007</v>
      </c>
      <c r="K11" s="77">
        <v>119001.880605472</v>
      </c>
      <c r="L11" s="78"/>
      <c r="M11" s="78">
        <f>IFERROR(K11/$K$11,0)</f>
        <v>1</v>
      </c>
      <c r="N11" s="78">
        <f>K11/'סכום נכסי הקרן'!$C$42</f>
        <v>6.0415297989289886E-2</v>
      </c>
    </row>
    <row r="12" spans="2:14">
      <c r="B12" s="79" t="s">
        <v>195</v>
      </c>
      <c r="C12" s="80"/>
      <c r="D12" s="81"/>
      <c r="E12" s="80"/>
      <c r="F12" s="81"/>
      <c r="G12" s="81"/>
      <c r="H12" s="83"/>
      <c r="I12" s="100"/>
      <c r="J12" s="83"/>
      <c r="K12" s="83">
        <v>33656.785490432005</v>
      </c>
      <c r="L12" s="84"/>
      <c r="M12" s="84">
        <f t="shared" ref="M12:M75" si="0">IFERROR(K12/$K$11,0)</f>
        <v>0.28282566056258091</v>
      </c>
      <c r="N12" s="84">
        <f>K12/'סכום נכסי הקרן'!$C$42</f>
        <v>1.7086996561906077E-2</v>
      </c>
    </row>
    <row r="13" spans="2:14">
      <c r="B13" s="85" t="s">
        <v>220</v>
      </c>
      <c r="C13" s="80"/>
      <c r="D13" s="81"/>
      <c r="E13" s="80"/>
      <c r="F13" s="81"/>
      <c r="G13" s="81"/>
      <c r="H13" s="83"/>
      <c r="I13" s="100"/>
      <c r="J13" s="83"/>
      <c r="K13" s="83">
        <v>19678.626490093997</v>
      </c>
      <c r="L13" s="84"/>
      <c r="M13" s="84">
        <f t="shared" si="0"/>
        <v>0.16536399584587005</v>
      </c>
      <c r="N13" s="84">
        <f>K13/'סכום נכסי הקרן'!$C$42</f>
        <v>9.9905150857279353E-3</v>
      </c>
    </row>
    <row r="14" spans="2:14">
      <c r="B14" s="86" t="s">
        <v>1237</v>
      </c>
      <c r="C14" s="87" t="s">
        <v>1238</v>
      </c>
      <c r="D14" s="88" t="s">
        <v>118</v>
      </c>
      <c r="E14" s="87" t="s">
        <v>1239</v>
      </c>
      <c r="F14" s="88" t="s">
        <v>1240</v>
      </c>
      <c r="G14" s="88" t="s">
        <v>131</v>
      </c>
      <c r="H14" s="90">
        <v>30963.930498000002</v>
      </c>
      <c r="I14" s="98">
        <v>1701</v>
      </c>
      <c r="J14" s="90"/>
      <c r="K14" s="90">
        <v>526.69645777100004</v>
      </c>
      <c r="L14" s="91">
        <v>6.5669437620299159E-4</v>
      </c>
      <c r="M14" s="91">
        <f t="shared" si="0"/>
        <v>4.4259507084359571E-3</v>
      </c>
      <c r="N14" s="91">
        <f>K14/'סכום נכסי הקרן'!$C$42</f>
        <v>2.6739513093606708E-4</v>
      </c>
    </row>
    <row r="15" spans="2:14">
      <c r="B15" s="86" t="s">
        <v>1241</v>
      </c>
      <c r="C15" s="87" t="s">
        <v>1242</v>
      </c>
      <c r="D15" s="88" t="s">
        <v>118</v>
      </c>
      <c r="E15" s="87" t="s">
        <v>1239</v>
      </c>
      <c r="F15" s="88" t="s">
        <v>1240</v>
      </c>
      <c r="G15" s="88" t="s">
        <v>131</v>
      </c>
      <c r="H15" s="90">
        <v>209233</v>
      </c>
      <c r="I15" s="98">
        <v>1616</v>
      </c>
      <c r="J15" s="90"/>
      <c r="K15" s="90">
        <v>3381.2052799999997</v>
      </c>
      <c r="L15" s="91">
        <v>6.2109271626877138E-3</v>
      </c>
      <c r="M15" s="91">
        <f t="shared" si="0"/>
        <v>2.8413040725043158E-2</v>
      </c>
      <c r="N15" s="91">
        <f>K15/'סכום נכסי הקרן'!$C$42</f>
        <v>1.7165823221853118E-3</v>
      </c>
    </row>
    <row r="16" spans="2:14">
      <c r="B16" s="86" t="s">
        <v>1243</v>
      </c>
      <c r="C16" s="87" t="s">
        <v>1244</v>
      </c>
      <c r="D16" s="88" t="s">
        <v>118</v>
      </c>
      <c r="E16" s="87" t="s">
        <v>1239</v>
      </c>
      <c r="F16" s="88" t="s">
        <v>1240</v>
      </c>
      <c r="G16" s="88" t="s">
        <v>131</v>
      </c>
      <c r="H16" s="90">
        <v>52181.983684999999</v>
      </c>
      <c r="I16" s="98">
        <v>2939</v>
      </c>
      <c r="J16" s="90"/>
      <c r="K16" s="90">
        <v>1533.6285005100003</v>
      </c>
      <c r="L16" s="91">
        <v>7.8778901114452617E-4</v>
      </c>
      <c r="M16" s="91">
        <f t="shared" si="0"/>
        <v>1.2887430792749004E-2</v>
      </c>
      <c r="N16" s="91">
        <f>K16/'סכום נכסי הקרן'!$C$42</f>
        <v>7.7859797166028144E-4</v>
      </c>
    </row>
    <row r="17" spans="2:14">
      <c r="B17" s="86" t="s">
        <v>1245</v>
      </c>
      <c r="C17" s="87" t="s">
        <v>1246</v>
      </c>
      <c r="D17" s="88" t="s">
        <v>118</v>
      </c>
      <c r="E17" s="87" t="s">
        <v>1247</v>
      </c>
      <c r="F17" s="88" t="s">
        <v>1240</v>
      </c>
      <c r="G17" s="88" t="s">
        <v>131</v>
      </c>
      <c r="H17" s="90">
        <v>24034.210169000002</v>
      </c>
      <c r="I17" s="98">
        <v>2914</v>
      </c>
      <c r="J17" s="90"/>
      <c r="K17" s="90">
        <v>700.35688430499999</v>
      </c>
      <c r="L17" s="91">
        <v>2.9323827142272357E-4</v>
      </c>
      <c r="M17" s="91">
        <f t="shared" si="0"/>
        <v>5.8852589618049768E-3</v>
      </c>
      <c r="N17" s="91">
        <f>K17/'סכום נכסי הקרן'!$C$42</f>
        <v>3.5555967392158653E-4</v>
      </c>
    </row>
    <row r="18" spans="2:14">
      <c r="B18" s="86" t="s">
        <v>1248</v>
      </c>
      <c r="C18" s="87" t="s">
        <v>1249</v>
      </c>
      <c r="D18" s="88" t="s">
        <v>118</v>
      </c>
      <c r="E18" s="87" t="s">
        <v>1250</v>
      </c>
      <c r="F18" s="88" t="s">
        <v>1240</v>
      </c>
      <c r="G18" s="88" t="s">
        <v>131</v>
      </c>
      <c r="H18" s="90">
        <v>36172</v>
      </c>
      <c r="I18" s="98">
        <v>15540</v>
      </c>
      <c r="J18" s="90"/>
      <c r="K18" s="90">
        <v>5621.1285900000003</v>
      </c>
      <c r="L18" s="91">
        <v>2.9927580418168684E-3</v>
      </c>
      <c r="M18" s="91">
        <f t="shared" si="0"/>
        <v>4.7235628222009177E-2</v>
      </c>
      <c r="N18" s="91">
        <f>K18/'סכום נכסי הקרן'!$C$42</f>
        <v>2.853754554743996E-3</v>
      </c>
    </row>
    <row r="19" spans="2:14">
      <c r="B19" s="86" t="s">
        <v>1251</v>
      </c>
      <c r="C19" s="87" t="s">
        <v>1252</v>
      </c>
      <c r="D19" s="88" t="s">
        <v>118</v>
      </c>
      <c r="E19" s="87" t="s">
        <v>1250</v>
      </c>
      <c r="F19" s="88" t="s">
        <v>1240</v>
      </c>
      <c r="G19" s="88" t="s">
        <v>131</v>
      </c>
      <c r="H19" s="90">
        <v>2704.6953660000004</v>
      </c>
      <c r="I19" s="98">
        <v>17100</v>
      </c>
      <c r="J19" s="90"/>
      <c r="K19" s="90">
        <v>462.50290763700002</v>
      </c>
      <c r="L19" s="91">
        <v>3.4424928415448903E-4</v>
      </c>
      <c r="M19" s="91">
        <f t="shared" si="0"/>
        <v>3.8865176355518281E-3</v>
      </c>
      <c r="N19" s="91">
        <f>K19/'סכום נכסי הקרן'!$C$42</f>
        <v>2.3480512109249406E-4</v>
      </c>
    </row>
    <row r="20" spans="2:14">
      <c r="B20" s="86" t="s">
        <v>1253</v>
      </c>
      <c r="C20" s="87" t="s">
        <v>1254</v>
      </c>
      <c r="D20" s="88" t="s">
        <v>118</v>
      </c>
      <c r="E20" s="87" t="s">
        <v>1250</v>
      </c>
      <c r="F20" s="88" t="s">
        <v>1240</v>
      </c>
      <c r="G20" s="88" t="s">
        <v>131</v>
      </c>
      <c r="H20" s="90">
        <v>3518.6644900000001</v>
      </c>
      <c r="I20" s="98">
        <v>28460</v>
      </c>
      <c r="J20" s="90"/>
      <c r="K20" s="90">
        <v>1001.4119139190001</v>
      </c>
      <c r="L20" s="91">
        <v>4.6004093434214672E-4</v>
      </c>
      <c r="M20" s="91">
        <f t="shared" si="0"/>
        <v>8.4150931802413273E-3</v>
      </c>
      <c r="N20" s="91">
        <f>K20/'סכום נכסי הקרן'!$C$42</f>
        <v>5.084003620919209E-4</v>
      </c>
    </row>
    <row r="21" spans="2:14">
      <c r="B21" s="86" t="s">
        <v>1255</v>
      </c>
      <c r="C21" s="87" t="s">
        <v>1256</v>
      </c>
      <c r="D21" s="88" t="s">
        <v>118</v>
      </c>
      <c r="E21" s="87" t="s">
        <v>1250</v>
      </c>
      <c r="F21" s="88" t="s">
        <v>1240</v>
      </c>
      <c r="G21" s="88" t="s">
        <v>131</v>
      </c>
      <c r="H21" s="90">
        <v>3531.375614</v>
      </c>
      <c r="I21" s="98">
        <v>16970</v>
      </c>
      <c r="J21" s="90"/>
      <c r="K21" s="90">
        <v>599.27444161100016</v>
      </c>
      <c r="L21" s="91">
        <v>1.4380204055014251E-4</v>
      </c>
      <c r="M21" s="91">
        <f t="shared" si="0"/>
        <v>5.0358400939711197E-3</v>
      </c>
      <c r="N21" s="91">
        <f>K21/'סכום נכסי הקרן'!$C$42</f>
        <v>3.0424177990367882E-4</v>
      </c>
    </row>
    <row r="22" spans="2:14">
      <c r="B22" s="86" t="s">
        <v>1257</v>
      </c>
      <c r="C22" s="87" t="s">
        <v>1258</v>
      </c>
      <c r="D22" s="88" t="s">
        <v>118</v>
      </c>
      <c r="E22" s="87" t="s">
        <v>1259</v>
      </c>
      <c r="F22" s="88" t="s">
        <v>1240</v>
      </c>
      <c r="G22" s="88" t="s">
        <v>131</v>
      </c>
      <c r="H22" s="90">
        <v>115705</v>
      </c>
      <c r="I22" s="98">
        <v>1607</v>
      </c>
      <c r="J22" s="90"/>
      <c r="K22" s="90">
        <v>1859.3793500000002</v>
      </c>
      <c r="L22" s="91">
        <v>1.9328910194430244E-3</v>
      </c>
      <c r="M22" s="91">
        <f t="shared" si="0"/>
        <v>1.562478962970692E-2</v>
      </c>
      <c r="N22" s="91">
        <f>K22/'סכום נכסי הקרן'!$C$42</f>
        <v>9.4397632149871005E-4</v>
      </c>
    </row>
    <row r="23" spans="2:14">
      <c r="B23" s="86" t="s">
        <v>1260</v>
      </c>
      <c r="C23" s="87" t="s">
        <v>1261</v>
      </c>
      <c r="D23" s="88" t="s">
        <v>118</v>
      </c>
      <c r="E23" s="87" t="s">
        <v>1259</v>
      </c>
      <c r="F23" s="88" t="s">
        <v>1240</v>
      </c>
      <c r="G23" s="88" t="s">
        <v>131</v>
      </c>
      <c r="H23" s="90">
        <v>31088.907969</v>
      </c>
      <c r="I23" s="98">
        <v>1700</v>
      </c>
      <c r="J23" s="90"/>
      <c r="K23" s="90">
        <v>528.51143547300001</v>
      </c>
      <c r="L23" s="91">
        <v>2.0991606032903746E-4</v>
      </c>
      <c r="M23" s="91">
        <f t="shared" si="0"/>
        <v>4.4412023808697498E-3</v>
      </c>
      <c r="N23" s="91">
        <f>K23/'סכום נכסי הקרן'!$C$42</f>
        <v>2.6831656527098968E-4</v>
      </c>
    </row>
    <row r="24" spans="2:14">
      <c r="B24" s="86" t="s">
        <v>1262</v>
      </c>
      <c r="C24" s="87" t="s">
        <v>1263</v>
      </c>
      <c r="D24" s="88" t="s">
        <v>118</v>
      </c>
      <c r="E24" s="87" t="s">
        <v>1259</v>
      </c>
      <c r="F24" s="88" t="s">
        <v>1240</v>
      </c>
      <c r="G24" s="88" t="s">
        <v>131</v>
      </c>
      <c r="H24" s="90">
        <v>25201.256986000004</v>
      </c>
      <c r="I24" s="98">
        <v>1717</v>
      </c>
      <c r="J24" s="90"/>
      <c r="K24" s="90">
        <v>432.705582451</v>
      </c>
      <c r="L24" s="91">
        <v>2.627522830288143E-4</v>
      </c>
      <c r="M24" s="91">
        <f t="shared" si="0"/>
        <v>3.6361239019873366E-3</v>
      </c>
      <c r="N24" s="91">
        <f>K24/'סכום נכסי הקרן'!$C$42</f>
        <v>2.1967750906454444E-4</v>
      </c>
    </row>
    <row r="25" spans="2:14">
      <c r="B25" s="86" t="s">
        <v>1264</v>
      </c>
      <c r="C25" s="87" t="s">
        <v>1265</v>
      </c>
      <c r="D25" s="88" t="s">
        <v>118</v>
      </c>
      <c r="E25" s="87" t="s">
        <v>1259</v>
      </c>
      <c r="F25" s="88" t="s">
        <v>1240</v>
      </c>
      <c r="G25" s="88" t="s">
        <v>131</v>
      </c>
      <c r="H25" s="90">
        <v>104581.75737899999</v>
      </c>
      <c r="I25" s="98">
        <v>2899</v>
      </c>
      <c r="J25" s="90"/>
      <c r="K25" s="90">
        <v>3031.8251464170003</v>
      </c>
      <c r="L25" s="91">
        <v>7.1306531604674219E-4</v>
      </c>
      <c r="M25" s="91">
        <f t="shared" si="0"/>
        <v>2.5477119613499532E-2</v>
      </c>
      <c r="N25" s="91">
        <f>K25/'סכום נכסי הקרן'!$C$42</f>
        <v>1.5392077733583562E-3</v>
      </c>
    </row>
    <row r="26" spans="2:14">
      <c r="B26" s="92"/>
      <c r="C26" s="87"/>
      <c r="D26" s="87"/>
      <c r="E26" s="87"/>
      <c r="F26" s="87"/>
      <c r="G26" s="87"/>
      <c r="H26" s="90"/>
      <c r="I26" s="98"/>
      <c r="J26" s="87"/>
      <c r="K26" s="87"/>
      <c r="L26" s="87"/>
      <c r="M26" s="91"/>
      <c r="N26" s="87"/>
    </row>
    <row r="27" spans="2:14">
      <c r="B27" s="85" t="s">
        <v>221</v>
      </c>
      <c r="C27" s="80"/>
      <c r="D27" s="81"/>
      <c r="E27" s="80"/>
      <c r="F27" s="81"/>
      <c r="G27" s="81"/>
      <c r="H27" s="83"/>
      <c r="I27" s="100"/>
      <c r="J27" s="83"/>
      <c r="K27" s="83">
        <v>13978.159000337999</v>
      </c>
      <c r="L27" s="84"/>
      <c r="M27" s="84">
        <f t="shared" si="0"/>
        <v>0.11746166471671077</v>
      </c>
      <c r="N27" s="84">
        <f>K27/'סכום נכסי הקרן'!$C$42</f>
        <v>7.0964814761781394E-3</v>
      </c>
    </row>
    <row r="28" spans="2:14">
      <c r="B28" s="86" t="s">
        <v>1266</v>
      </c>
      <c r="C28" s="87" t="s">
        <v>1267</v>
      </c>
      <c r="D28" s="88" t="s">
        <v>118</v>
      </c>
      <c r="E28" s="87" t="s">
        <v>1239</v>
      </c>
      <c r="F28" s="88" t="s">
        <v>1268</v>
      </c>
      <c r="G28" s="88" t="s">
        <v>131</v>
      </c>
      <c r="H28" s="90">
        <v>11884.199799999997</v>
      </c>
      <c r="I28" s="98">
        <v>340.49</v>
      </c>
      <c r="J28" s="90"/>
      <c r="K28" s="90">
        <v>40.464511898999994</v>
      </c>
      <c r="L28" s="91">
        <v>2.1032867763305914E-4</v>
      </c>
      <c r="M28" s="91">
        <f t="shared" si="0"/>
        <v>3.4003254144488989E-4</v>
      </c>
      <c r="N28" s="91">
        <f>K28/'סכום נכסי הקרן'!$C$42</f>
        <v>2.0543167317448585E-5</v>
      </c>
    </row>
    <row r="29" spans="2:14">
      <c r="B29" s="86" t="s">
        <v>1269</v>
      </c>
      <c r="C29" s="87" t="s">
        <v>1270</v>
      </c>
      <c r="D29" s="88" t="s">
        <v>118</v>
      </c>
      <c r="E29" s="87" t="s">
        <v>1239</v>
      </c>
      <c r="F29" s="88" t="s">
        <v>1268</v>
      </c>
      <c r="G29" s="88" t="s">
        <v>131</v>
      </c>
      <c r="H29" s="90">
        <v>1570159.4103349999</v>
      </c>
      <c r="I29" s="98">
        <v>336.91</v>
      </c>
      <c r="J29" s="90"/>
      <c r="K29" s="90">
        <v>5290.0240693530004</v>
      </c>
      <c r="L29" s="91">
        <v>9.0629382111144519E-3</v>
      </c>
      <c r="M29" s="91">
        <f t="shared" si="0"/>
        <v>4.4453281262764779E-2</v>
      </c>
      <c r="N29" s="91">
        <f>K29/'סכום נכסי הקרן'!$C$42</f>
        <v>2.6856582340916511E-3</v>
      </c>
    </row>
    <row r="30" spans="2:14">
      <c r="B30" s="86" t="s">
        <v>1271</v>
      </c>
      <c r="C30" s="87" t="s">
        <v>1272</v>
      </c>
      <c r="D30" s="88" t="s">
        <v>118</v>
      </c>
      <c r="E30" s="87" t="s">
        <v>1247</v>
      </c>
      <c r="F30" s="88" t="s">
        <v>1268</v>
      </c>
      <c r="G30" s="88" t="s">
        <v>131</v>
      </c>
      <c r="H30" s="90">
        <v>1.9450000000000001E-3</v>
      </c>
      <c r="I30" s="98">
        <v>338.17</v>
      </c>
      <c r="J30" s="90"/>
      <c r="K30" s="90">
        <v>6.6449999999999999E-6</v>
      </c>
      <c r="L30" s="91">
        <v>6.0792960243967001E-12</v>
      </c>
      <c r="M30" s="91">
        <f t="shared" si="0"/>
        <v>5.5839453680822305E-11</v>
      </c>
      <c r="N30" s="91">
        <f>K30/'סכום נכסי הקרן'!$C$42</f>
        <v>3.3735572336860294E-12</v>
      </c>
    </row>
    <row r="31" spans="2:14">
      <c r="B31" s="86" t="s">
        <v>1273</v>
      </c>
      <c r="C31" s="87" t="s">
        <v>1274</v>
      </c>
      <c r="D31" s="88" t="s">
        <v>118</v>
      </c>
      <c r="E31" s="87" t="s">
        <v>1247</v>
      </c>
      <c r="F31" s="88" t="s">
        <v>1268</v>
      </c>
      <c r="G31" s="88" t="s">
        <v>131</v>
      </c>
      <c r="H31" s="90">
        <v>4.9690000000000003E-3</v>
      </c>
      <c r="I31" s="98">
        <v>357.78</v>
      </c>
      <c r="J31" s="90"/>
      <c r="K31" s="90">
        <v>1.7772999999999997E-5</v>
      </c>
      <c r="L31" s="91">
        <v>2.6751979981658663E-11</v>
      </c>
      <c r="M31" s="91">
        <f t="shared" si="0"/>
        <v>1.4935058092840553E-10</v>
      </c>
      <c r="N31" s="91">
        <f>K31/'סכום נכסי הקרן'!$C$42</f>
        <v>9.0230598516631747E-12</v>
      </c>
    </row>
    <row r="32" spans="2:14">
      <c r="B32" s="86" t="s">
        <v>1275</v>
      </c>
      <c r="C32" s="87" t="s">
        <v>1276</v>
      </c>
      <c r="D32" s="88" t="s">
        <v>118</v>
      </c>
      <c r="E32" s="87" t="s">
        <v>1259</v>
      </c>
      <c r="F32" s="88" t="s">
        <v>1268</v>
      </c>
      <c r="G32" s="88" t="s">
        <v>131</v>
      </c>
      <c r="H32" s="90">
        <v>104537.60356</v>
      </c>
      <c r="I32" s="98">
        <v>3428.69</v>
      </c>
      <c r="J32" s="90"/>
      <c r="K32" s="90">
        <v>3584.2703595019998</v>
      </c>
      <c r="L32" s="91">
        <v>1.194085128776021E-2</v>
      </c>
      <c r="M32" s="91">
        <f t="shared" si="0"/>
        <v>3.0119442997585587E-2</v>
      </c>
      <c r="N32" s="91">
        <f>K32/'סכום נכסי הקרן'!$C$42</f>
        <v>1.8196751239705638E-3</v>
      </c>
    </row>
    <row r="33" spans="2:14">
      <c r="B33" s="86" t="s">
        <v>1277</v>
      </c>
      <c r="C33" s="87" t="s">
        <v>1278</v>
      </c>
      <c r="D33" s="88" t="s">
        <v>118</v>
      </c>
      <c r="E33" s="87" t="s">
        <v>1259</v>
      </c>
      <c r="F33" s="88" t="s">
        <v>1268</v>
      </c>
      <c r="G33" s="88" t="s">
        <v>131</v>
      </c>
      <c r="H33" s="90">
        <v>1500000.0024850003</v>
      </c>
      <c r="I33" s="98">
        <v>337.56</v>
      </c>
      <c r="J33" s="90"/>
      <c r="K33" s="90">
        <v>5063.4000083729998</v>
      </c>
      <c r="L33" s="91">
        <v>3.3103196362870616E-3</v>
      </c>
      <c r="M33" s="91">
        <f t="shared" si="0"/>
        <v>4.2548907484577785E-2</v>
      </c>
      <c r="N33" s="91">
        <f>K33/'סכום נכסי הקרן'!$C$42</f>
        <v>2.5706049247994937E-3</v>
      </c>
    </row>
    <row r="34" spans="2:14">
      <c r="B34" s="86" t="s">
        <v>1279</v>
      </c>
      <c r="C34" s="87" t="s">
        <v>1280</v>
      </c>
      <c r="D34" s="88" t="s">
        <v>118</v>
      </c>
      <c r="E34" s="87" t="s">
        <v>1259</v>
      </c>
      <c r="F34" s="88" t="s">
        <v>1268</v>
      </c>
      <c r="G34" s="88" t="s">
        <v>131</v>
      </c>
      <c r="H34" s="90">
        <v>7.4009999999999996E-3</v>
      </c>
      <c r="I34" s="98">
        <v>361.37</v>
      </c>
      <c r="J34" s="90"/>
      <c r="K34" s="90">
        <v>2.6793000000000002E-5</v>
      </c>
      <c r="L34" s="91">
        <v>3.2862112573742271E-11</v>
      </c>
      <c r="M34" s="91">
        <f t="shared" si="0"/>
        <v>2.2514770240335172E-10</v>
      </c>
      <c r="N34" s="91">
        <f>K34/'סכום נכסי הקרן'!$C$42</f>
        <v>1.3602365532302454E-11</v>
      </c>
    </row>
    <row r="35" spans="2:14">
      <c r="B35" s="92"/>
      <c r="C35" s="87"/>
      <c r="D35" s="87"/>
      <c r="E35" s="87"/>
      <c r="F35" s="87"/>
      <c r="G35" s="87"/>
      <c r="H35" s="90"/>
      <c r="I35" s="98"/>
      <c r="J35" s="87"/>
      <c r="K35" s="87"/>
      <c r="L35" s="87"/>
      <c r="M35" s="91"/>
      <c r="N35" s="87"/>
    </row>
    <row r="36" spans="2:14">
      <c r="B36" s="79" t="s">
        <v>194</v>
      </c>
      <c r="C36" s="80"/>
      <c r="D36" s="81"/>
      <c r="E36" s="80"/>
      <c r="F36" s="81"/>
      <c r="G36" s="81"/>
      <c r="H36" s="83"/>
      <c r="I36" s="100"/>
      <c r="J36" s="83">
        <v>0.64483585500000007</v>
      </c>
      <c r="K36" s="83">
        <v>85345.095115040021</v>
      </c>
      <c r="L36" s="84"/>
      <c r="M36" s="84">
        <f t="shared" si="0"/>
        <v>0.71717433943741926</v>
      </c>
      <c r="N36" s="84">
        <f>K36/'סכום נכסי הקרן'!$C$42</f>
        <v>4.3328301427383822E-2</v>
      </c>
    </row>
    <row r="37" spans="2:14">
      <c r="B37" s="85" t="s">
        <v>222</v>
      </c>
      <c r="C37" s="80"/>
      <c r="D37" s="81"/>
      <c r="E37" s="80"/>
      <c r="F37" s="81"/>
      <c r="G37" s="81"/>
      <c r="H37" s="83"/>
      <c r="I37" s="100"/>
      <c r="J37" s="83">
        <v>0.64483585500000007</v>
      </c>
      <c r="K37" s="83">
        <v>85345.095115040021</v>
      </c>
      <c r="L37" s="84"/>
      <c r="M37" s="84">
        <f t="shared" si="0"/>
        <v>0.71717433943741926</v>
      </c>
      <c r="N37" s="84">
        <f>K37/'סכום נכסי הקרן'!$C$42</f>
        <v>4.3328301427383822E-2</v>
      </c>
    </row>
    <row r="38" spans="2:14">
      <c r="B38" s="86" t="s">
        <v>1281</v>
      </c>
      <c r="C38" s="87" t="s">
        <v>1282</v>
      </c>
      <c r="D38" s="88" t="s">
        <v>26</v>
      </c>
      <c r="E38" s="87"/>
      <c r="F38" s="88" t="s">
        <v>1240</v>
      </c>
      <c r="G38" s="88" t="s">
        <v>130</v>
      </c>
      <c r="H38" s="90">
        <v>22655.587880999999</v>
      </c>
      <c r="I38" s="98">
        <v>6292.2</v>
      </c>
      <c r="J38" s="90"/>
      <c r="K38" s="90">
        <v>5153.308666468999</v>
      </c>
      <c r="L38" s="91">
        <v>5.0917076654428311E-4</v>
      </c>
      <c r="M38" s="91">
        <f t="shared" si="0"/>
        <v>4.3304430486723222E-2</v>
      </c>
      <c r="N38" s="91">
        <f>K38/'סכום נכסי הקרן'!$C$42</f>
        <v>2.6162500721118734E-3</v>
      </c>
    </row>
    <row r="39" spans="2:14">
      <c r="B39" s="86" t="s">
        <v>1283</v>
      </c>
      <c r="C39" s="87" t="s">
        <v>1284</v>
      </c>
      <c r="D39" s="88" t="s">
        <v>1103</v>
      </c>
      <c r="E39" s="87"/>
      <c r="F39" s="88" t="s">
        <v>1240</v>
      </c>
      <c r="G39" s="88" t="s">
        <v>130</v>
      </c>
      <c r="H39" s="90">
        <v>13933.980191999999</v>
      </c>
      <c r="I39" s="98">
        <v>5797</v>
      </c>
      <c r="J39" s="90"/>
      <c r="K39" s="90">
        <v>2920.0264868450004</v>
      </c>
      <c r="L39" s="91">
        <v>8.2425200780834068E-5</v>
      </c>
      <c r="M39" s="91">
        <f t="shared" si="0"/>
        <v>2.4537649926103185E-2</v>
      </c>
      <c r="N39" s="91">
        <f>K39/'סכום נכסי הקרן'!$C$42</f>
        <v>1.482449432242401E-3</v>
      </c>
    </row>
    <row r="40" spans="2:14">
      <c r="B40" s="86" t="s">
        <v>1285</v>
      </c>
      <c r="C40" s="87" t="s">
        <v>1286</v>
      </c>
      <c r="D40" s="88" t="s">
        <v>1103</v>
      </c>
      <c r="E40" s="87"/>
      <c r="F40" s="88" t="s">
        <v>1240</v>
      </c>
      <c r="G40" s="88" t="s">
        <v>130</v>
      </c>
      <c r="H40" s="90">
        <v>2828.3922539999999</v>
      </c>
      <c r="I40" s="98">
        <v>14954</v>
      </c>
      <c r="J40" s="90"/>
      <c r="K40" s="90">
        <v>1528.9923664160001</v>
      </c>
      <c r="L40" s="91">
        <v>2.9507525253290309E-5</v>
      </c>
      <c r="M40" s="91">
        <f t="shared" si="0"/>
        <v>1.2848472298392343E-2</v>
      </c>
      <c r="N40" s="91">
        <f>K40/'סכום נכסי הקרן'!$C$42</f>
        <v>7.7624428261450975E-4</v>
      </c>
    </row>
    <row r="41" spans="2:14">
      <c r="B41" s="86" t="s">
        <v>1287</v>
      </c>
      <c r="C41" s="87" t="s">
        <v>1288</v>
      </c>
      <c r="D41" s="88" t="s">
        <v>1103</v>
      </c>
      <c r="E41" s="87"/>
      <c r="F41" s="88" t="s">
        <v>1240</v>
      </c>
      <c r="G41" s="88" t="s">
        <v>130</v>
      </c>
      <c r="H41" s="90">
        <v>10431.374094000001</v>
      </c>
      <c r="I41" s="98">
        <v>7471</v>
      </c>
      <c r="J41" s="90"/>
      <c r="K41" s="90">
        <v>2817.2705701140003</v>
      </c>
      <c r="L41" s="91">
        <v>4.5948775317881465E-5</v>
      </c>
      <c r="M41" s="91">
        <f t="shared" si="0"/>
        <v>2.3674168473472468E-2</v>
      </c>
      <c r="N41" s="91">
        <f>K41/'סכום נכסי הקרן'!$C$42</f>
        <v>1.4302819429734914E-3</v>
      </c>
    </row>
    <row r="42" spans="2:14">
      <c r="B42" s="86" t="s">
        <v>1289</v>
      </c>
      <c r="C42" s="87" t="s">
        <v>1290</v>
      </c>
      <c r="D42" s="88" t="s">
        <v>1103</v>
      </c>
      <c r="E42" s="87"/>
      <c r="F42" s="88" t="s">
        <v>1240</v>
      </c>
      <c r="G42" s="88" t="s">
        <v>130</v>
      </c>
      <c r="H42" s="90">
        <v>2550.3165240000003</v>
      </c>
      <c r="I42" s="98">
        <v>8283</v>
      </c>
      <c r="J42" s="90"/>
      <c r="K42" s="90">
        <v>763.64242420600021</v>
      </c>
      <c r="L42" s="91">
        <v>5.5511149042649476E-6</v>
      </c>
      <c r="M42" s="91">
        <f t="shared" si="0"/>
        <v>6.4170618171801065E-3</v>
      </c>
      <c r="N42" s="91">
        <f>K42/'סכום נכסי הקרן'!$C$42</f>
        <v>3.8768870190063019E-4</v>
      </c>
    </row>
    <row r="43" spans="2:14">
      <c r="B43" s="86" t="s">
        <v>1291</v>
      </c>
      <c r="C43" s="87" t="s">
        <v>1292</v>
      </c>
      <c r="D43" s="88" t="s">
        <v>1103</v>
      </c>
      <c r="E43" s="87"/>
      <c r="F43" s="88" t="s">
        <v>1240</v>
      </c>
      <c r="G43" s="88" t="s">
        <v>130</v>
      </c>
      <c r="H43" s="90">
        <v>18494.744982</v>
      </c>
      <c r="I43" s="98">
        <v>3215</v>
      </c>
      <c r="J43" s="90"/>
      <c r="K43" s="90">
        <v>2149.5008749699996</v>
      </c>
      <c r="L43" s="91">
        <v>2.0092163892955441E-5</v>
      </c>
      <c r="M43" s="91">
        <f t="shared" si="0"/>
        <v>1.8062747109823071E-2</v>
      </c>
      <c r="N43" s="91">
        <f>K43/'סכום נכסי הקרן'!$C$42</f>
        <v>1.0912662491451455E-3</v>
      </c>
    </row>
    <row r="44" spans="2:14">
      <c r="B44" s="86" t="s">
        <v>1293</v>
      </c>
      <c r="C44" s="87" t="s">
        <v>1294</v>
      </c>
      <c r="D44" s="88" t="s">
        <v>1103</v>
      </c>
      <c r="E44" s="87"/>
      <c r="F44" s="88" t="s">
        <v>1240</v>
      </c>
      <c r="G44" s="88" t="s">
        <v>130</v>
      </c>
      <c r="H44" s="90">
        <v>1680.567785</v>
      </c>
      <c r="I44" s="98">
        <v>12946</v>
      </c>
      <c r="J44" s="90"/>
      <c r="K44" s="90">
        <v>786.5021941880002</v>
      </c>
      <c r="L44" s="91">
        <v>5.6429862722577701E-6</v>
      </c>
      <c r="M44" s="91">
        <f t="shared" si="0"/>
        <v>6.609157688822565E-3</v>
      </c>
      <c r="N44" s="91">
        <f>K44/'סכום נכסי הקרן'!$C$42</f>
        <v>3.9929423122842173E-4</v>
      </c>
    </row>
    <row r="45" spans="2:14">
      <c r="B45" s="86" t="s">
        <v>1295</v>
      </c>
      <c r="C45" s="87" t="s">
        <v>1296</v>
      </c>
      <c r="D45" s="88" t="s">
        <v>26</v>
      </c>
      <c r="E45" s="87"/>
      <c r="F45" s="88" t="s">
        <v>1240</v>
      </c>
      <c r="G45" s="88" t="s">
        <v>138</v>
      </c>
      <c r="H45" s="90">
        <v>21010.408530000001</v>
      </c>
      <c r="I45" s="98">
        <v>4961</v>
      </c>
      <c r="J45" s="90"/>
      <c r="K45" s="90">
        <v>2779.5717233710006</v>
      </c>
      <c r="L45" s="91">
        <v>2.8529856858402136E-4</v>
      </c>
      <c r="M45" s="91">
        <f t="shared" si="0"/>
        <v>2.3357376448412102E-2</v>
      </c>
      <c r="N45" s="91">
        <f>K45/'סכום נכסי הקרן'!$C$42</f>
        <v>1.4111428583788387E-3</v>
      </c>
    </row>
    <row r="46" spans="2:14">
      <c r="B46" s="86" t="s">
        <v>1297</v>
      </c>
      <c r="C46" s="87" t="s">
        <v>1298</v>
      </c>
      <c r="D46" s="88" t="s">
        <v>119</v>
      </c>
      <c r="E46" s="87"/>
      <c r="F46" s="88" t="s">
        <v>1240</v>
      </c>
      <c r="G46" s="88" t="s">
        <v>130</v>
      </c>
      <c r="H46" s="90">
        <v>31115.556296000002</v>
      </c>
      <c r="I46" s="98">
        <v>1002.5</v>
      </c>
      <c r="J46" s="90"/>
      <c r="K46" s="90">
        <v>1127.6394285130002</v>
      </c>
      <c r="L46" s="91">
        <v>1.4498087151501617E-4</v>
      </c>
      <c r="M46" s="91">
        <f t="shared" si="0"/>
        <v>9.4758118340286853E-3</v>
      </c>
      <c r="N46" s="91">
        <f>K46/'סכום נכסי הקרן'!$C$42</f>
        <v>5.7248399564328249E-4</v>
      </c>
    </row>
    <row r="47" spans="2:14">
      <c r="B47" s="86" t="s">
        <v>1299</v>
      </c>
      <c r="C47" s="87" t="s">
        <v>1300</v>
      </c>
      <c r="D47" s="88" t="s">
        <v>119</v>
      </c>
      <c r="E47" s="87"/>
      <c r="F47" s="88" t="s">
        <v>1240</v>
      </c>
      <c r="G47" s="88" t="s">
        <v>130</v>
      </c>
      <c r="H47" s="90">
        <v>23294.999</v>
      </c>
      <c r="I47" s="98">
        <v>498.4</v>
      </c>
      <c r="J47" s="90"/>
      <c r="K47" s="90">
        <v>419.70972418200006</v>
      </c>
      <c r="L47" s="91">
        <v>3.7802696115990014E-5</v>
      </c>
      <c r="M47" s="91">
        <f t="shared" si="0"/>
        <v>3.5269167348158763E-3</v>
      </c>
      <c r="N47" s="91">
        <f>K47/'סכום נכסי הקרן'!$C$42</f>
        <v>2.1307972551731446E-4</v>
      </c>
    </row>
    <row r="48" spans="2:14">
      <c r="B48" s="86" t="s">
        <v>1301</v>
      </c>
      <c r="C48" s="87" t="s">
        <v>1302</v>
      </c>
      <c r="D48" s="88" t="s">
        <v>1103</v>
      </c>
      <c r="E48" s="87"/>
      <c r="F48" s="88" t="s">
        <v>1240</v>
      </c>
      <c r="G48" s="88" t="s">
        <v>130</v>
      </c>
      <c r="H48" s="90">
        <v>5158.1783500000001</v>
      </c>
      <c r="I48" s="98">
        <v>10118</v>
      </c>
      <c r="J48" s="90"/>
      <c r="K48" s="90">
        <v>1886.6847149129999</v>
      </c>
      <c r="L48" s="91">
        <v>3.7740191035734149E-5</v>
      </c>
      <c r="M48" s="91">
        <f t="shared" si="0"/>
        <v>1.5854242851572595E-2</v>
      </c>
      <c r="N48" s="91">
        <f>K48/'סכום נכסי הקרן'!$C$42</f>
        <v>9.5783880627232736E-4</v>
      </c>
    </row>
    <row r="49" spans="2:14">
      <c r="B49" s="86" t="s">
        <v>1303</v>
      </c>
      <c r="C49" s="87" t="s">
        <v>1304</v>
      </c>
      <c r="D49" s="88" t="s">
        <v>26</v>
      </c>
      <c r="E49" s="87"/>
      <c r="F49" s="88" t="s">
        <v>1240</v>
      </c>
      <c r="G49" s="88" t="s">
        <v>130</v>
      </c>
      <c r="H49" s="90">
        <v>4409.4105239999999</v>
      </c>
      <c r="I49" s="98">
        <v>4594</v>
      </c>
      <c r="J49" s="90"/>
      <c r="K49" s="90">
        <v>732.28447509100022</v>
      </c>
      <c r="L49" s="91">
        <v>4.5238090598873369E-4</v>
      </c>
      <c r="M49" s="91">
        <f t="shared" si="0"/>
        <v>6.1535538040675963E-3</v>
      </c>
      <c r="N49" s="91">
        <f>K49/'סכום נכסי הקרן'!$C$42</f>
        <v>3.717687867658722E-4</v>
      </c>
    </row>
    <row r="50" spans="2:14">
      <c r="B50" s="86" t="s">
        <v>1305</v>
      </c>
      <c r="C50" s="87" t="s">
        <v>1306</v>
      </c>
      <c r="D50" s="88" t="s">
        <v>1103</v>
      </c>
      <c r="E50" s="87"/>
      <c r="F50" s="88" t="s">
        <v>1240</v>
      </c>
      <c r="G50" s="88" t="s">
        <v>130</v>
      </c>
      <c r="H50" s="90">
        <v>12459.496607999999</v>
      </c>
      <c r="I50" s="98">
        <v>5463</v>
      </c>
      <c r="J50" s="90"/>
      <c r="K50" s="90">
        <v>2460.5942133980002</v>
      </c>
      <c r="L50" s="91">
        <v>3.435908901495268E-4</v>
      </c>
      <c r="M50" s="91">
        <f t="shared" si="0"/>
        <v>2.0676935531427694E-2</v>
      </c>
      <c r="N50" s="91">
        <f>K50/'סכום נכסי הקרן'!$C$42</f>
        <v>1.2492032216365402E-3</v>
      </c>
    </row>
    <row r="51" spans="2:14">
      <c r="B51" s="86" t="s">
        <v>1307</v>
      </c>
      <c r="C51" s="87" t="s">
        <v>1308</v>
      </c>
      <c r="D51" s="88" t="s">
        <v>119</v>
      </c>
      <c r="E51" s="87"/>
      <c r="F51" s="88" t="s">
        <v>1240</v>
      </c>
      <c r="G51" s="88" t="s">
        <v>130</v>
      </c>
      <c r="H51" s="90">
        <v>170505.582073</v>
      </c>
      <c r="I51" s="98">
        <v>731.7</v>
      </c>
      <c r="J51" s="90"/>
      <c r="K51" s="90">
        <v>4510.0354786850003</v>
      </c>
      <c r="L51" s="91">
        <v>2.1514349124487399E-4</v>
      </c>
      <c r="M51" s="91">
        <f t="shared" si="0"/>
        <v>3.7898858872971605E-2</v>
      </c>
      <c r="N51" s="91">
        <f>K51/'סכום נכסי הקרן'!$C$42</f>
        <v>2.2896708522646228E-3</v>
      </c>
    </row>
    <row r="52" spans="2:14">
      <c r="B52" s="86" t="s">
        <v>1309</v>
      </c>
      <c r="C52" s="87" t="s">
        <v>1310</v>
      </c>
      <c r="D52" s="88" t="s">
        <v>1311</v>
      </c>
      <c r="E52" s="87"/>
      <c r="F52" s="88" t="s">
        <v>1240</v>
      </c>
      <c r="G52" s="88" t="s">
        <v>135</v>
      </c>
      <c r="H52" s="90">
        <v>206071.744271</v>
      </c>
      <c r="I52" s="98">
        <v>2140</v>
      </c>
      <c r="J52" s="90"/>
      <c r="K52" s="90">
        <v>2030.8634169930003</v>
      </c>
      <c r="L52" s="91">
        <v>6.7015484924376869E-4</v>
      </c>
      <c r="M52" s="91">
        <f t="shared" si="0"/>
        <v>1.7065809436457059E-2</v>
      </c>
      <c r="N52" s="91">
        <f>K52/'סכום נכסי הקרן'!$C$42</f>
        <v>1.0310359625319886E-3</v>
      </c>
    </row>
    <row r="53" spans="2:14">
      <c r="B53" s="86" t="s">
        <v>1312</v>
      </c>
      <c r="C53" s="87" t="s">
        <v>1313</v>
      </c>
      <c r="D53" s="88" t="s">
        <v>26</v>
      </c>
      <c r="E53" s="87"/>
      <c r="F53" s="88" t="s">
        <v>1240</v>
      </c>
      <c r="G53" s="88" t="s">
        <v>132</v>
      </c>
      <c r="H53" s="90">
        <v>68991.264394999977</v>
      </c>
      <c r="I53" s="98">
        <v>2868.5</v>
      </c>
      <c r="J53" s="90"/>
      <c r="K53" s="90">
        <v>7781.8804992610012</v>
      </c>
      <c r="L53" s="91">
        <v>2.976616150848258E-4</v>
      </c>
      <c r="M53" s="91">
        <f t="shared" si="0"/>
        <v>6.5392920344345976E-2</v>
      </c>
      <c r="N53" s="91">
        <f>K53/'סכום נכסי הקרן'!$C$42</f>
        <v>3.9507327689935591E-3</v>
      </c>
    </row>
    <row r="54" spans="2:14">
      <c r="B54" s="86" t="s">
        <v>1314</v>
      </c>
      <c r="C54" s="87" t="s">
        <v>1315</v>
      </c>
      <c r="D54" s="88" t="s">
        <v>1103</v>
      </c>
      <c r="E54" s="87"/>
      <c r="F54" s="88" t="s">
        <v>1240</v>
      </c>
      <c r="G54" s="88" t="s">
        <v>130</v>
      </c>
      <c r="H54" s="90">
        <v>3430.1386849999999</v>
      </c>
      <c r="I54" s="98">
        <v>7029</v>
      </c>
      <c r="J54" s="90"/>
      <c r="K54" s="90">
        <v>871.59258011199995</v>
      </c>
      <c r="L54" s="91">
        <v>1.4913646456521739E-4</v>
      </c>
      <c r="M54" s="91">
        <f t="shared" si="0"/>
        <v>7.3241916487151882E-3</v>
      </c>
      <c r="N54" s="91">
        <f>K54/'סכום נכסי הקרן'!$C$42</f>
        <v>4.424932209877965E-4</v>
      </c>
    </row>
    <row r="55" spans="2:14">
      <c r="B55" s="86" t="s">
        <v>1316</v>
      </c>
      <c r="C55" s="87" t="s">
        <v>1317</v>
      </c>
      <c r="D55" s="88" t="s">
        <v>26</v>
      </c>
      <c r="E55" s="87"/>
      <c r="F55" s="88" t="s">
        <v>1240</v>
      </c>
      <c r="G55" s="88" t="s">
        <v>130</v>
      </c>
      <c r="H55" s="90">
        <v>5696.559056000001</v>
      </c>
      <c r="I55" s="98">
        <v>3158</v>
      </c>
      <c r="J55" s="90"/>
      <c r="K55" s="90">
        <v>650.32886593499984</v>
      </c>
      <c r="L55" s="91">
        <v>1.0912948383141764E-4</v>
      </c>
      <c r="M55" s="91">
        <f t="shared" si="0"/>
        <v>5.4648620897936977E-3</v>
      </c>
      <c r="N55" s="91">
        <f>K55/'סכום נכסי הקרן'!$C$42</f>
        <v>3.301612716252597E-4</v>
      </c>
    </row>
    <row r="56" spans="2:14">
      <c r="B56" s="86" t="s">
        <v>1318</v>
      </c>
      <c r="C56" s="87" t="s">
        <v>1319</v>
      </c>
      <c r="D56" s="88" t="s">
        <v>1085</v>
      </c>
      <c r="E56" s="87"/>
      <c r="F56" s="88" t="s">
        <v>1240</v>
      </c>
      <c r="G56" s="88" t="s">
        <v>130</v>
      </c>
      <c r="H56" s="90">
        <v>3843.6748350000003</v>
      </c>
      <c r="I56" s="98">
        <v>4989</v>
      </c>
      <c r="J56" s="90"/>
      <c r="K56" s="90">
        <v>693.21578912799998</v>
      </c>
      <c r="L56" s="91">
        <v>2.2140984072580647E-5</v>
      </c>
      <c r="M56" s="91">
        <f t="shared" si="0"/>
        <v>5.8252507069718037E-3</v>
      </c>
      <c r="N56" s="91">
        <f>K56/'סכום נכסי הקרן'!$C$42</f>
        <v>3.5193425732402313E-4</v>
      </c>
    </row>
    <row r="57" spans="2:14">
      <c r="B57" s="86" t="s">
        <v>1320</v>
      </c>
      <c r="C57" s="87" t="s">
        <v>1321</v>
      </c>
      <c r="D57" s="88" t="s">
        <v>119</v>
      </c>
      <c r="E57" s="87"/>
      <c r="F57" s="88" t="s">
        <v>1240</v>
      </c>
      <c r="G57" s="88" t="s">
        <v>130</v>
      </c>
      <c r="H57" s="90">
        <v>54294.935392000014</v>
      </c>
      <c r="I57" s="98">
        <v>483.9</v>
      </c>
      <c r="J57" s="90"/>
      <c r="K57" s="90">
        <v>949.78049050900017</v>
      </c>
      <c r="L57" s="91">
        <v>5.7060005634439247E-4</v>
      </c>
      <c r="M57" s="91">
        <f t="shared" si="0"/>
        <v>7.9812225292288947E-3</v>
      </c>
      <c r="N57" s="91">
        <f>K57/'סכום נכסי הקרן'!$C$42</f>
        <v>4.8218793742219756E-4</v>
      </c>
    </row>
    <row r="58" spans="2:14">
      <c r="B58" s="86" t="s">
        <v>1322</v>
      </c>
      <c r="C58" s="87" t="s">
        <v>1323</v>
      </c>
      <c r="D58" s="88" t="s">
        <v>119</v>
      </c>
      <c r="E58" s="87"/>
      <c r="F58" s="88" t="s">
        <v>1240</v>
      </c>
      <c r="G58" s="88" t="s">
        <v>130</v>
      </c>
      <c r="H58" s="90">
        <v>7208.1382619999986</v>
      </c>
      <c r="I58" s="98">
        <v>3861.5</v>
      </c>
      <c r="J58" s="90"/>
      <c r="K58" s="90">
        <v>1006.2072662360001</v>
      </c>
      <c r="L58" s="91">
        <v>7.2945836003054503E-5</v>
      </c>
      <c r="M58" s="91">
        <f t="shared" si="0"/>
        <v>8.4553896217143664E-3</v>
      </c>
      <c r="N58" s="91">
        <f>K58/'סכום נכסי הקרן'!$C$42</f>
        <v>5.1083488361142258E-4</v>
      </c>
    </row>
    <row r="59" spans="2:14">
      <c r="B59" s="86" t="s">
        <v>1324</v>
      </c>
      <c r="C59" s="87" t="s">
        <v>1325</v>
      </c>
      <c r="D59" s="88" t="s">
        <v>26</v>
      </c>
      <c r="E59" s="87"/>
      <c r="F59" s="88" t="s">
        <v>1240</v>
      </c>
      <c r="G59" s="88" t="s">
        <v>132</v>
      </c>
      <c r="H59" s="90">
        <v>48253.926501000002</v>
      </c>
      <c r="I59" s="98">
        <v>644.1</v>
      </c>
      <c r="J59" s="90"/>
      <c r="K59" s="90">
        <v>1222.1416822930005</v>
      </c>
      <c r="L59" s="91">
        <v>2.7069161583753568E-4</v>
      </c>
      <c r="M59" s="91">
        <f t="shared" si="0"/>
        <v>1.0269935870549623E-2</v>
      </c>
      <c r="N59" s="91">
        <f>K59/'סכום נכסי הקרן'!$C$42</f>
        <v>6.2046123595015275E-4</v>
      </c>
    </row>
    <row r="60" spans="2:14">
      <c r="B60" s="86" t="s">
        <v>1326</v>
      </c>
      <c r="C60" s="87" t="s">
        <v>1327</v>
      </c>
      <c r="D60" s="88" t="s">
        <v>119</v>
      </c>
      <c r="E60" s="87"/>
      <c r="F60" s="88" t="s">
        <v>1240</v>
      </c>
      <c r="G60" s="88" t="s">
        <v>130</v>
      </c>
      <c r="H60" s="90">
        <v>80624.001523000014</v>
      </c>
      <c r="I60" s="98">
        <v>994.25</v>
      </c>
      <c r="J60" s="90"/>
      <c r="K60" s="90">
        <v>2897.7989485279995</v>
      </c>
      <c r="L60" s="91">
        <v>3.4360045600276669E-4</v>
      </c>
      <c r="M60" s="91">
        <f t="shared" si="0"/>
        <v>2.4350866841635035E-2</v>
      </c>
      <c r="N60" s="91">
        <f>K60/'סכום נכסי הקרן'!$C$42</f>
        <v>1.471164876534899E-3</v>
      </c>
    </row>
    <row r="61" spans="2:14">
      <c r="B61" s="86" t="s">
        <v>1328</v>
      </c>
      <c r="C61" s="87" t="s">
        <v>1329</v>
      </c>
      <c r="D61" s="88" t="s">
        <v>1103</v>
      </c>
      <c r="E61" s="87"/>
      <c r="F61" s="88" t="s">
        <v>1240</v>
      </c>
      <c r="G61" s="88" t="s">
        <v>130</v>
      </c>
      <c r="H61" s="90">
        <v>3160.7619720000007</v>
      </c>
      <c r="I61" s="98">
        <v>30470</v>
      </c>
      <c r="J61" s="90"/>
      <c r="K61" s="90">
        <v>3481.5492851280001</v>
      </c>
      <c r="L61" s="91">
        <v>1.7958874840909094E-4</v>
      </c>
      <c r="M61" s="91">
        <f t="shared" si="0"/>
        <v>2.9256254333243786E-2</v>
      </c>
      <c r="N61" s="91">
        <f>K61/'סכום נכסי הקרן'!$C$42</f>
        <v>1.767525323593377E-3</v>
      </c>
    </row>
    <row r="62" spans="2:14">
      <c r="B62" s="86" t="s">
        <v>1330</v>
      </c>
      <c r="C62" s="87" t="s">
        <v>1331</v>
      </c>
      <c r="D62" s="88" t="s">
        <v>26</v>
      </c>
      <c r="E62" s="87"/>
      <c r="F62" s="88" t="s">
        <v>1240</v>
      </c>
      <c r="G62" s="88" t="s">
        <v>130</v>
      </c>
      <c r="H62" s="90">
        <v>31923.440007000001</v>
      </c>
      <c r="I62" s="98">
        <v>653.42999999999995</v>
      </c>
      <c r="J62" s="90"/>
      <c r="K62" s="90">
        <v>754.07936258199982</v>
      </c>
      <c r="L62" s="91">
        <v>8.9174933552978002E-5</v>
      </c>
      <c r="M62" s="91">
        <f t="shared" si="0"/>
        <v>6.3367012247647235E-3</v>
      </c>
      <c r="N62" s="91">
        <f>K62/'סכום נכסי הקרן'!$C$42</f>
        <v>3.8283369276325899E-4</v>
      </c>
    </row>
    <row r="63" spans="2:14">
      <c r="B63" s="86" t="s">
        <v>1332</v>
      </c>
      <c r="C63" s="87" t="s">
        <v>1333</v>
      </c>
      <c r="D63" s="88" t="s">
        <v>1103</v>
      </c>
      <c r="E63" s="87"/>
      <c r="F63" s="88" t="s">
        <v>1240</v>
      </c>
      <c r="G63" s="88" t="s">
        <v>130</v>
      </c>
      <c r="H63" s="90">
        <v>2013.3534850000003</v>
      </c>
      <c r="I63" s="98">
        <v>11508</v>
      </c>
      <c r="J63" s="90"/>
      <c r="K63" s="90">
        <v>837.58363937999991</v>
      </c>
      <c r="L63" s="91">
        <v>3.9750315597235937E-5</v>
      </c>
      <c r="M63" s="91">
        <f t="shared" si="0"/>
        <v>7.0384067471744288E-3</v>
      </c>
      <c r="N63" s="91">
        <f>K63/'סכום נכסי הקרן'!$C$42</f>
        <v>4.2522744100037161E-4</v>
      </c>
    </row>
    <row r="64" spans="2:14">
      <c r="B64" s="86" t="s">
        <v>1334</v>
      </c>
      <c r="C64" s="87" t="s">
        <v>1335</v>
      </c>
      <c r="D64" s="88" t="s">
        <v>26</v>
      </c>
      <c r="E64" s="87"/>
      <c r="F64" s="88" t="s">
        <v>1240</v>
      </c>
      <c r="G64" s="88" t="s">
        <v>132</v>
      </c>
      <c r="H64" s="90">
        <v>15329.503714000006</v>
      </c>
      <c r="I64" s="98">
        <v>20348</v>
      </c>
      <c r="J64" s="90"/>
      <c r="K64" s="90">
        <v>12265.504688160001</v>
      </c>
      <c r="L64" s="91">
        <v>5.6492570853761592E-4</v>
      </c>
      <c r="M64" s="91">
        <f t="shared" si="0"/>
        <v>0.10306983911308039</v>
      </c>
      <c r="N64" s="91">
        <f>K64/'סכום נכסי הקרן'!$C$42</f>
        <v>6.2269950437249177E-3</v>
      </c>
    </row>
    <row r="65" spans="2:14">
      <c r="B65" s="86" t="s">
        <v>1336</v>
      </c>
      <c r="C65" s="87" t="s">
        <v>1337</v>
      </c>
      <c r="D65" s="88" t="s">
        <v>26</v>
      </c>
      <c r="E65" s="87"/>
      <c r="F65" s="88" t="s">
        <v>1240</v>
      </c>
      <c r="G65" s="88" t="s">
        <v>132</v>
      </c>
      <c r="H65" s="90">
        <v>4161.0126219999993</v>
      </c>
      <c r="I65" s="98">
        <v>5431.8</v>
      </c>
      <c r="J65" s="90"/>
      <c r="K65" s="90">
        <v>888.74752201199976</v>
      </c>
      <c r="L65" s="91">
        <v>6.4993358889083952E-4</v>
      </c>
      <c r="M65" s="91">
        <f t="shared" si="0"/>
        <v>7.4683485461752687E-3</v>
      </c>
      <c r="N65" s="91">
        <f>K65/'סכום נכסי הקרן'!$C$42</f>
        <v>4.5120250290505879E-4</v>
      </c>
    </row>
    <row r="66" spans="2:14">
      <c r="B66" s="86" t="s">
        <v>1338</v>
      </c>
      <c r="C66" s="87" t="s">
        <v>1339</v>
      </c>
      <c r="D66" s="88" t="s">
        <v>26</v>
      </c>
      <c r="E66" s="87"/>
      <c r="F66" s="88" t="s">
        <v>1240</v>
      </c>
      <c r="G66" s="88" t="s">
        <v>132</v>
      </c>
      <c r="H66" s="90">
        <v>5341.2104850000023</v>
      </c>
      <c r="I66" s="98">
        <v>8980</v>
      </c>
      <c r="J66" s="90"/>
      <c r="K66" s="90">
        <v>1886.0431666469997</v>
      </c>
      <c r="L66" s="91">
        <v>9.5232882292089051E-4</v>
      </c>
      <c r="M66" s="91">
        <f t="shared" si="0"/>
        <v>1.5848851774870814E-2</v>
      </c>
      <c r="N66" s="91">
        <f>K66/'סכום נכסי הקרן'!$C$42</f>
        <v>9.5751310276690621E-4</v>
      </c>
    </row>
    <row r="67" spans="2:14">
      <c r="B67" s="86" t="s">
        <v>1340</v>
      </c>
      <c r="C67" s="87" t="s">
        <v>1341</v>
      </c>
      <c r="D67" s="88" t="s">
        <v>26</v>
      </c>
      <c r="E67" s="87"/>
      <c r="F67" s="88" t="s">
        <v>1240</v>
      </c>
      <c r="G67" s="88" t="s">
        <v>132</v>
      </c>
      <c r="H67" s="90">
        <v>5712.5959980000016</v>
      </c>
      <c r="I67" s="98">
        <v>2119.9</v>
      </c>
      <c r="J67" s="90"/>
      <c r="K67" s="90">
        <v>476.19462056899999</v>
      </c>
      <c r="L67" s="91">
        <v>1.5943508703586092E-4</v>
      </c>
      <c r="M67" s="91">
        <f t="shared" si="0"/>
        <v>4.0015722284905079E-3</v>
      </c>
      <c r="N67" s="91">
        <f>K67/'סכום נכסי הקרן'!$C$42</f>
        <v>2.4175617860992086E-4</v>
      </c>
    </row>
    <row r="68" spans="2:14">
      <c r="B68" s="86" t="s">
        <v>1342</v>
      </c>
      <c r="C68" s="87" t="s">
        <v>1343</v>
      </c>
      <c r="D68" s="88" t="s">
        <v>120</v>
      </c>
      <c r="E68" s="87"/>
      <c r="F68" s="88" t="s">
        <v>1240</v>
      </c>
      <c r="G68" s="88" t="s">
        <v>139</v>
      </c>
      <c r="H68" s="90">
        <v>23381.054055000001</v>
      </c>
      <c r="I68" s="98">
        <v>211900</v>
      </c>
      <c r="J68" s="90"/>
      <c r="K68" s="90">
        <v>1341.069268468</v>
      </c>
      <c r="L68" s="91">
        <v>2.9173918843772418E-6</v>
      </c>
      <c r="M68" s="91">
        <f t="shared" si="0"/>
        <v>1.1269311557470751E-2</v>
      </c>
      <c r="N68" s="91">
        <f>K68/'סכום נכסי הקרן'!$C$42</f>
        <v>6.8083881587874392E-4</v>
      </c>
    </row>
    <row r="69" spans="2:14">
      <c r="B69" s="86" t="s">
        <v>1344</v>
      </c>
      <c r="C69" s="87" t="s">
        <v>1345</v>
      </c>
      <c r="D69" s="88" t="s">
        <v>120</v>
      </c>
      <c r="E69" s="87"/>
      <c r="F69" s="88" t="s">
        <v>1240</v>
      </c>
      <c r="G69" s="88" t="s">
        <v>139</v>
      </c>
      <c r="H69" s="90">
        <v>153081.42199999999</v>
      </c>
      <c r="I69" s="98">
        <v>20000</v>
      </c>
      <c r="J69" s="90"/>
      <c r="K69" s="90">
        <v>828.72158613900001</v>
      </c>
      <c r="L69" s="91">
        <v>4.0675740857974349E-4</v>
      </c>
      <c r="M69" s="91">
        <f t="shared" si="0"/>
        <v>6.9639368884132852E-3</v>
      </c>
      <c r="N69" s="91">
        <f>K69/'סכום נכסי הקרן'!$C$42</f>
        <v>4.2072832229209686E-4</v>
      </c>
    </row>
    <row r="70" spans="2:14">
      <c r="B70" s="86" t="s">
        <v>1346</v>
      </c>
      <c r="C70" s="87" t="s">
        <v>1347</v>
      </c>
      <c r="D70" s="88" t="s">
        <v>1085</v>
      </c>
      <c r="E70" s="87"/>
      <c r="F70" s="88" t="s">
        <v>1240</v>
      </c>
      <c r="G70" s="88" t="s">
        <v>130</v>
      </c>
      <c r="H70" s="90">
        <v>377.73506400000008</v>
      </c>
      <c r="I70" s="98">
        <v>32093</v>
      </c>
      <c r="J70" s="90">
        <v>0.64483585500000007</v>
      </c>
      <c r="K70" s="90">
        <v>438.878684873</v>
      </c>
      <c r="L70" s="91">
        <v>7.0256684460150675E-7</v>
      </c>
      <c r="M70" s="91">
        <f t="shared" si="0"/>
        <v>3.6879978924704428E-3</v>
      </c>
      <c r="N70" s="91">
        <f>K70/'סכום נכסי הקרן'!$C$42</f>
        <v>2.2281149165747488E-4</v>
      </c>
    </row>
    <row r="71" spans="2:14">
      <c r="B71" s="86" t="s">
        <v>1348</v>
      </c>
      <c r="C71" s="87" t="s">
        <v>1349</v>
      </c>
      <c r="D71" s="88" t="s">
        <v>119</v>
      </c>
      <c r="E71" s="87"/>
      <c r="F71" s="88" t="s">
        <v>1240</v>
      </c>
      <c r="G71" s="88" t="s">
        <v>130</v>
      </c>
      <c r="H71" s="90">
        <v>195.22873100000001</v>
      </c>
      <c r="I71" s="98">
        <v>78531</v>
      </c>
      <c r="J71" s="90"/>
      <c r="K71" s="90">
        <v>554.23399492999988</v>
      </c>
      <c r="L71" s="91">
        <v>1.256237996070201E-5</v>
      </c>
      <c r="M71" s="91">
        <f t="shared" si="0"/>
        <v>4.6573549267465509E-3</v>
      </c>
      <c r="N71" s="91">
        <f>K71/'סכום נכסי הקרן'!$C$42</f>
        <v>2.8137548574128026E-4</v>
      </c>
    </row>
    <row r="72" spans="2:14">
      <c r="B72" s="86" t="s">
        <v>1350</v>
      </c>
      <c r="C72" s="87" t="s">
        <v>1351</v>
      </c>
      <c r="D72" s="88" t="s">
        <v>1103</v>
      </c>
      <c r="E72" s="87"/>
      <c r="F72" s="88" t="s">
        <v>1240</v>
      </c>
      <c r="G72" s="88" t="s">
        <v>130</v>
      </c>
      <c r="H72" s="90">
        <v>5624.0783300000003</v>
      </c>
      <c r="I72" s="98">
        <v>5316</v>
      </c>
      <c r="J72" s="90"/>
      <c r="K72" s="90">
        <v>1080.798254543</v>
      </c>
      <c r="L72" s="91">
        <v>1.3390589361058261E-4</v>
      </c>
      <c r="M72" s="91">
        <f t="shared" si="0"/>
        <v>9.0821947438476207E-3</v>
      </c>
      <c r="N72" s="91">
        <f>K72/'סכום נכסי הקרן'!$C$42</f>
        <v>5.4870350184631634E-4</v>
      </c>
    </row>
    <row r="73" spans="2:14">
      <c r="B73" s="86" t="s">
        <v>1352</v>
      </c>
      <c r="C73" s="87" t="s">
        <v>1353</v>
      </c>
      <c r="D73" s="88" t="s">
        <v>26</v>
      </c>
      <c r="E73" s="87"/>
      <c r="F73" s="88" t="s">
        <v>1240</v>
      </c>
      <c r="G73" s="88" t="s">
        <v>132</v>
      </c>
      <c r="H73" s="90">
        <v>1038.5576129999999</v>
      </c>
      <c r="I73" s="98">
        <v>22870</v>
      </c>
      <c r="J73" s="90"/>
      <c r="K73" s="90">
        <v>933.96877502399991</v>
      </c>
      <c r="L73" s="91">
        <v>6.1544154844444436E-4</v>
      </c>
      <c r="M73" s="91">
        <f t="shared" si="0"/>
        <v>7.8483530703215929E-3</v>
      </c>
      <c r="N73" s="91">
        <f>K73/'סכום נכסי הקרן'!$C$42</f>
        <v>4.7416058946863731E-4</v>
      </c>
    </row>
    <row r="74" spans="2:14">
      <c r="B74" s="86" t="s">
        <v>1354</v>
      </c>
      <c r="C74" s="87" t="s">
        <v>1355</v>
      </c>
      <c r="D74" s="88" t="s">
        <v>26</v>
      </c>
      <c r="E74" s="87"/>
      <c r="F74" s="88" t="s">
        <v>1240</v>
      </c>
      <c r="G74" s="88" t="s">
        <v>132</v>
      </c>
      <c r="H74" s="90">
        <v>3497.5777079999998</v>
      </c>
      <c r="I74" s="98">
        <v>19450</v>
      </c>
      <c r="J74" s="90"/>
      <c r="K74" s="90">
        <v>2674.9925490660003</v>
      </c>
      <c r="L74" s="91">
        <v>1.0476494557435973E-3</v>
      </c>
      <c r="M74" s="91">
        <f t="shared" si="0"/>
        <v>2.2478573745690851E-2</v>
      </c>
      <c r="N74" s="91">
        <f>K74/'סכום נכסי הקרן'!$C$42</f>
        <v>1.3580497312201409E-3</v>
      </c>
    </row>
    <row r="75" spans="2:14">
      <c r="B75" s="86" t="s">
        <v>1356</v>
      </c>
      <c r="C75" s="87" t="s">
        <v>1357</v>
      </c>
      <c r="D75" s="88" t="s">
        <v>1103</v>
      </c>
      <c r="E75" s="87"/>
      <c r="F75" s="88" t="s">
        <v>1240</v>
      </c>
      <c r="G75" s="88" t="s">
        <v>130</v>
      </c>
      <c r="H75" s="90">
        <v>3845.6382709999998</v>
      </c>
      <c r="I75" s="98">
        <v>7621</v>
      </c>
      <c r="J75" s="90"/>
      <c r="K75" s="90">
        <v>1059.4700747710001</v>
      </c>
      <c r="L75" s="91">
        <v>4.5269432266038844E-5</v>
      </c>
      <c r="M75" s="91">
        <f t="shared" si="0"/>
        <v>8.9029691747769153E-3</v>
      </c>
      <c r="N75" s="91">
        <f>K75/'סכום נכסי הקרן'!$C$42</f>
        <v>5.3787553568360961E-4</v>
      </c>
    </row>
    <row r="76" spans="2:14">
      <c r="B76" s="86" t="s">
        <v>1358</v>
      </c>
      <c r="C76" s="87" t="s">
        <v>1359</v>
      </c>
      <c r="D76" s="88" t="s">
        <v>119</v>
      </c>
      <c r="E76" s="87"/>
      <c r="F76" s="88" t="s">
        <v>1240</v>
      </c>
      <c r="G76" s="88" t="s">
        <v>130</v>
      </c>
      <c r="H76" s="90">
        <v>9317.999600000001</v>
      </c>
      <c r="I76" s="98">
        <v>3037.125</v>
      </c>
      <c r="J76" s="90"/>
      <c r="K76" s="90">
        <v>1023.0424526959999</v>
      </c>
      <c r="L76" s="91">
        <v>4.9042103157894746E-4</v>
      </c>
      <c r="M76" s="91">
        <f t="shared" ref="M76:M80" si="1">IFERROR(K76/$K$11,0)</f>
        <v>8.5968595411336536E-3</v>
      </c>
      <c r="N76" s="91">
        <f>K76/'סכום נכסי הקרן'!$C$42</f>
        <v>5.1938183094965963E-4</v>
      </c>
    </row>
    <row r="77" spans="2:14">
      <c r="B77" s="86" t="s">
        <v>1360</v>
      </c>
      <c r="C77" s="87" t="s">
        <v>1361</v>
      </c>
      <c r="D77" s="88" t="s">
        <v>1103</v>
      </c>
      <c r="E77" s="87"/>
      <c r="F77" s="88" t="s">
        <v>1240</v>
      </c>
      <c r="G77" s="88" t="s">
        <v>130</v>
      </c>
      <c r="H77" s="90">
        <v>5201.2807540000003</v>
      </c>
      <c r="I77" s="98">
        <v>15101</v>
      </c>
      <c r="J77" s="90"/>
      <c r="K77" s="90">
        <v>2839.3851449910003</v>
      </c>
      <c r="L77" s="91">
        <v>1.8000258198572081E-5</v>
      </c>
      <c r="M77" s="91">
        <f t="shared" si="1"/>
        <v>2.3860002300337076E-2</v>
      </c>
      <c r="N77" s="91">
        <f>K77/'סכום נכסי הקרן'!$C$42</f>
        <v>1.4415091490000067E-3</v>
      </c>
    </row>
    <row r="78" spans="2:14">
      <c r="B78" s="86" t="s">
        <v>1362</v>
      </c>
      <c r="C78" s="87" t="s">
        <v>1363</v>
      </c>
      <c r="D78" s="88" t="s">
        <v>1103</v>
      </c>
      <c r="E78" s="87"/>
      <c r="F78" s="88" t="s">
        <v>1240</v>
      </c>
      <c r="G78" s="88" t="s">
        <v>130</v>
      </c>
      <c r="H78" s="90">
        <v>2129.8284800000001</v>
      </c>
      <c r="I78" s="98">
        <v>6769</v>
      </c>
      <c r="J78" s="90"/>
      <c r="K78" s="90">
        <v>521.16764466799998</v>
      </c>
      <c r="L78" s="91">
        <v>9.3077080671901085E-6</v>
      </c>
      <c r="M78" s="91">
        <f t="shared" si="1"/>
        <v>4.3794908283494418E-3</v>
      </c>
      <c r="N78" s="91">
        <f>K78/'סכום נכסי הקרן'!$C$42</f>
        <v>2.6458824343609356E-4</v>
      </c>
    </row>
    <row r="79" spans="2:14">
      <c r="B79" s="86" t="s">
        <v>1364</v>
      </c>
      <c r="C79" s="87" t="s">
        <v>1365</v>
      </c>
      <c r="D79" s="88" t="s">
        <v>121</v>
      </c>
      <c r="E79" s="87"/>
      <c r="F79" s="88" t="s">
        <v>1240</v>
      </c>
      <c r="G79" s="88" t="s">
        <v>134</v>
      </c>
      <c r="H79" s="90">
        <v>12121.279846000001</v>
      </c>
      <c r="I79" s="98">
        <v>8978</v>
      </c>
      <c r="J79" s="90"/>
      <c r="K79" s="90">
        <v>2629.0995620620001</v>
      </c>
      <c r="L79" s="91">
        <v>9.0103199313747785E-5</v>
      </c>
      <c r="M79" s="91">
        <f t="shared" si="1"/>
        <v>2.2092924487288376E-2</v>
      </c>
      <c r="N79" s="91">
        <f>K79/'סכום נכסי הקרן'!$C$42</f>
        <v>1.3347506163544067E-3</v>
      </c>
    </row>
    <row r="80" spans="2:14">
      <c r="B80" s="86" t="s">
        <v>1366</v>
      </c>
      <c r="C80" s="87" t="s">
        <v>1367</v>
      </c>
      <c r="D80" s="88" t="s">
        <v>1103</v>
      </c>
      <c r="E80" s="87"/>
      <c r="F80" s="88" t="s">
        <v>1240</v>
      </c>
      <c r="G80" s="88" t="s">
        <v>130</v>
      </c>
      <c r="H80" s="90">
        <v>6865.8681740000002</v>
      </c>
      <c r="I80" s="98">
        <v>2784</v>
      </c>
      <c r="J80" s="90"/>
      <c r="K80" s="90">
        <v>690.99195797499999</v>
      </c>
      <c r="L80" s="91">
        <v>8.7911244225352119E-5</v>
      </c>
      <c r="M80" s="91">
        <f t="shared" si="1"/>
        <v>5.8065633455478896E-3</v>
      </c>
      <c r="N80" s="91">
        <f>K80/'סכום נכסי הקרן'!$C$42</f>
        <v>3.5080525481496377E-4</v>
      </c>
    </row>
    <row r="81" spans="2:14">
      <c r="B81" s="93"/>
      <c r="C81" s="93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</row>
    <row r="82" spans="2:14">
      <c r="B82" s="93"/>
      <c r="C82" s="93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</row>
    <row r="83" spans="2:14">
      <c r="B83" s="93"/>
      <c r="C83" s="93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</row>
    <row r="84" spans="2:14">
      <c r="B84" s="107" t="s">
        <v>217</v>
      </c>
      <c r="C84" s="93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</row>
    <row r="85" spans="2:14">
      <c r="B85" s="107" t="s">
        <v>110</v>
      </c>
      <c r="C85" s="93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</row>
    <row r="86" spans="2:14">
      <c r="B86" s="107" t="s">
        <v>200</v>
      </c>
      <c r="C86" s="93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</row>
    <row r="87" spans="2:14">
      <c r="B87" s="107" t="s">
        <v>208</v>
      </c>
      <c r="C87" s="93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</row>
    <row r="88" spans="2:14">
      <c r="B88" s="107" t="s">
        <v>215</v>
      </c>
      <c r="C88" s="93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</row>
    <row r="89" spans="2:14">
      <c r="B89" s="93"/>
      <c r="C89" s="93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</row>
    <row r="90" spans="2:14">
      <c r="B90" s="93"/>
      <c r="C90" s="93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</row>
    <row r="91" spans="2:14">
      <c r="B91" s="93"/>
      <c r="C91" s="93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  <row r="92" spans="2:14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</row>
    <row r="93" spans="2:14">
      <c r="B93" s="93"/>
      <c r="C93" s="93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</row>
    <row r="94" spans="2:14"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</row>
    <row r="95" spans="2:14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</row>
    <row r="96" spans="2:14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</row>
    <row r="97" spans="2:14">
      <c r="B97" s="93"/>
      <c r="C97" s="93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</row>
    <row r="98" spans="2:14">
      <c r="B98" s="93"/>
      <c r="C98" s="93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</row>
    <row r="99" spans="2:14">
      <c r="B99" s="93"/>
      <c r="C99" s="93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</row>
    <row r="100" spans="2:14">
      <c r="B100" s="93"/>
      <c r="C100" s="93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</row>
    <row r="101" spans="2:14">
      <c r="B101" s="93"/>
      <c r="C101" s="93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</row>
    <row r="102" spans="2:14">
      <c r="B102" s="93"/>
      <c r="C102" s="93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</row>
    <row r="103" spans="2:14"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</row>
    <row r="104" spans="2:14">
      <c r="B104" s="93"/>
      <c r="C104" s="93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</row>
    <row r="105" spans="2:14">
      <c r="B105" s="93"/>
      <c r="C105" s="93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</row>
    <row r="106" spans="2:14">
      <c r="B106" s="93"/>
      <c r="C106" s="93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</row>
    <row r="107" spans="2:14">
      <c r="B107" s="93"/>
      <c r="C107" s="93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</row>
    <row r="108" spans="2:14">
      <c r="B108" s="93"/>
      <c r="C108" s="93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</row>
    <row r="109" spans="2:14">
      <c r="B109" s="93"/>
      <c r="C109" s="93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</row>
    <row r="110" spans="2:14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</row>
    <row r="111" spans="2:14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</row>
    <row r="112" spans="2:14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</row>
    <row r="113" spans="2:14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</row>
    <row r="114" spans="2:14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</row>
    <row r="115" spans="2:14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</row>
    <row r="116" spans="2:14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</row>
    <row r="117" spans="2:14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</row>
    <row r="118" spans="2:14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</row>
    <row r="119" spans="2:14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</row>
    <row r="120" spans="2:14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</row>
    <row r="121" spans="2:14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</row>
    <row r="122" spans="2:14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</row>
    <row r="123" spans="2:14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</row>
    <row r="124" spans="2:14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</row>
    <row r="125" spans="2:14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</row>
    <row r="126" spans="2:14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</row>
    <row r="127" spans="2:14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</row>
    <row r="128" spans="2:14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</row>
    <row r="129" spans="2:14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</row>
    <row r="130" spans="2:14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</row>
    <row r="131" spans="2:14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</row>
    <row r="132" spans="2:14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</row>
    <row r="133" spans="2:14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</row>
    <row r="134" spans="2:14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</row>
    <row r="135" spans="2:14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</row>
    <row r="136" spans="2:14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</row>
    <row r="137" spans="2:14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</row>
    <row r="138" spans="2:14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</row>
    <row r="139" spans="2:14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</row>
    <row r="140" spans="2:14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</row>
    <row r="141" spans="2:14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</row>
    <row r="142" spans="2:14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</row>
    <row r="143" spans="2:14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</row>
    <row r="144" spans="2:14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</row>
    <row r="145" spans="2:14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</row>
    <row r="146" spans="2:14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</row>
    <row r="147" spans="2:14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</row>
    <row r="148" spans="2:14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</row>
    <row r="149" spans="2:14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</row>
    <row r="150" spans="2:14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</row>
    <row r="151" spans="2:14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</row>
    <row r="152" spans="2:14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</row>
    <row r="153" spans="2:14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</row>
    <row r="154" spans="2:14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</row>
    <row r="155" spans="2:14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</row>
    <row r="156" spans="2:14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</row>
    <row r="157" spans="2:14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</row>
    <row r="158" spans="2:14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</row>
    <row r="159" spans="2:14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</row>
    <row r="160" spans="2:14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</row>
    <row r="161" spans="2:14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</row>
    <row r="162" spans="2:14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</row>
    <row r="163" spans="2:14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</row>
    <row r="164" spans="2:14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</row>
    <row r="165" spans="2:14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</row>
    <row r="166" spans="2:14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</row>
    <row r="167" spans="2:14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</row>
    <row r="168" spans="2:14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</row>
    <row r="169" spans="2:14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</row>
    <row r="170" spans="2:14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</row>
    <row r="171" spans="2:14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</row>
    <row r="172" spans="2:14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</row>
    <row r="173" spans="2:14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</row>
    <row r="174" spans="2:14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</row>
    <row r="175" spans="2:14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</row>
    <row r="176" spans="2:14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</row>
    <row r="177" spans="2:14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</row>
    <row r="178" spans="2:14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</row>
    <row r="179" spans="2:14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</row>
    <row r="180" spans="2:14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</row>
    <row r="181" spans="2:14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</row>
    <row r="182" spans="2:14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</row>
    <row r="183" spans="2:14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</row>
    <row r="184" spans="2:14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</row>
    <row r="185" spans="2:14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</row>
    <row r="186" spans="2:14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</row>
    <row r="187" spans="2:14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</row>
    <row r="188" spans="2:14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</row>
    <row r="189" spans="2:14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</row>
    <row r="190" spans="2:14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</row>
    <row r="191" spans="2:14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</row>
    <row r="192" spans="2:14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</row>
    <row r="193" spans="2:14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</row>
    <row r="194" spans="2:14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</row>
    <row r="195" spans="2:14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</row>
    <row r="196" spans="2:14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</row>
    <row r="197" spans="2:14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</row>
    <row r="198" spans="2:14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</row>
    <row r="199" spans="2:14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</row>
    <row r="200" spans="2:14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</row>
    <row r="201" spans="2:14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</row>
    <row r="202" spans="2:14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</row>
    <row r="203" spans="2:14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</row>
    <row r="204" spans="2:14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</row>
    <row r="205" spans="2:14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</row>
    <row r="206" spans="2:14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</row>
    <row r="207" spans="2:14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</row>
    <row r="208" spans="2:14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</row>
    <row r="209" spans="2:14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</row>
    <row r="210" spans="2:14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</row>
    <row r="211" spans="2:14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</row>
    <row r="212" spans="2:14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</row>
    <row r="213" spans="2:14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</row>
    <row r="214" spans="2:14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</row>
    <row r="215" spans="2:14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</row>
    <row r="216" spans="2:14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</row>
    <row r="217" spans="2:14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</row>
    <row r="218" spans="2:14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</row>
    <row r="219" spans="2:14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</row>
    <row r="220" spans="2:14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</row>
    <row r="221" spans="2:14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</row>
    <row r="222" spans="2:14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</row>
    <row r="223" spans="2:14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</row>
    <row r="224" spans="2:14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</row>
    <row r="225" spans="2:14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</row>
    <row r="226" spans="2:14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</row>
    <row r="227" spans="2:14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</row>
    <row r="228" spans="2:14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</row>
    <row r="229" spans="2:14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</row>
    <row r="230" spans="2:14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</row>
    <row r="231" spans="2:14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</row>
    <row r="232" spans="2:14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</row>
    <row r="233" spans="2:14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</row>
    <row r="234" spans="2:14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</row>
    <row r="235" spans="2:14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</row>
    <row r="236" spans="2:14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</row>
    <row r="237" spans="2:14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</row>
    <row r="238" spans="2:14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</row>
    <row r="239" spans="2:14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</row>
    <row r="240" spans="2:14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</row>
    <row r="241" spans="2:14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</row>
    <row r="242" spans="2:14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</row>
    <row r="243" spans="2:14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</row>
    <row r="244" spans="2:14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</row>
    <row r="245" spans="2:14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</row>
    <row r="246" spans="2:14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</row>
    <row r="247" spans="2:14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</row>
    <row r="248" spans="2:14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</row>
    <row r="249" spans="2:14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</row>
    <row r="250" spans="2:14">
      <c r="B250" s="111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</row>
    <row r="251" spans="2:14">
      <c r="B251" s="111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2:14">
      <c r="B252" s="112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</row>
    <row r="253" spans="2:14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</row>
    <row r="254" spans="2:14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</row>
    <row r="255" spans="2:14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</row>
    <row r="256" spans="2:14">
      <c r="B256" s="93"/>
      <c r="C256" s="93"/>
      <c r="D256" s="93"/>
      <c r="E256" s="93"/>
      <c r="F256" s="93"/>
      <c r="G256" s="93"/>
      <c r="H256" s="94"/>
      <c r="I256" s="94"/>
      <c r="J256" s="94"/>
      <c r="K256" s="94"/>
      <c r="L256" s="94"/>
      <c r="M256" s="94"/>
      <c r="N256" s="94"/>
    </row>
    <row r="257" spans="2:14">
      <c r="B257" s="93"/>
      <c r="C257" s="93"/>
      <c r="D257" s="93"/>
      <c r="E257" s="93"/>
      <c r="F257" s="93"/>
      <c r="G257" s="93"/>
      <c r="H257" s="94"/>
      <c r="I257" s="94"/>
      <c r="J257" s="94"/>
      <c r="K257" s="94"/>
      <c r="L257" s="94"/>
      <c r="M257" s="94"/>
      <c r="N257" s="94"/>
    </row>
    <row r="258" spans="2:14">
      <c r="B258" s="93"/>
      <c r="C258" s="93"/>
      <c r="D258" s="93"/>
      <c r="E258" s="93"/>
      <c r="F258" s="93"/>
      <c r="G258" s="93"/>
      <c r="H258" s="94"/>
      <c r="I258" s="94"/>
      <c r="J258" s="94"/>
      <c r="K258" s="94"/>
      <c r="L258" s="94"/>
      <c r="M258" s="94"/>
      <c r="N258" s="94"/>
    </row>
    <row r="259" spans="2:14">
      <c r="B259" s="93"/>
      <c r="C259" s="93"/>
      <c r="D259" s="93"/>
      <c r="E259" s="93"/>
      <c r="F259" s="93"/>
      <c r="G259" s="93"/>
      <c r="H259" s="94"/>
      <c r="I259" s="94"/>
      <c r="J259" s="94"/>
      <c r="K259" s="94"/>
      <c r="L259" s="94"/>
      <c r="M259" s="94"/>
      <c r="N259" s="94"/>
    </row>
    <row r="260" spans="2:14">
      <c r="B260" s="93"/>
      <c r="C260" s="93"/>
      <c r="D260" s="93"/>
      <c r="E260" s="93"/>
      <c r="F260" s="93"/>
      <c r="G260" s="93"/>
      <c r="H260" s="94"/>
      <c r="I260" s="94"/>
      <c r="J260" s="94"/>
      <c r="K260" s="94"/>
      <c r="L260" s="94"/>
      <c r="M260" s="94"/>
      <c r="N260" s="94"/>
    </row>
    <row r="261" spans="2:14">
      <c r="B261" s="93"/>
      <c r="C261" s="93"/>
      <c r="D261" s="93"/>
      <c r="E261" s="93"/>
      <c r="F261" s="93"/>
      <c r="G261" s="93"/>
      <c r="H261" s="94"/>
      <c r="I261" s="94"/>
      <c r="J261" s="94"/>
      <c r="K261" s="94"/>
      <c r="L261" s="94"/>
      <c r="M261" s="94"/>
      <c r="N261" s="94"/>
    </row>
    <row r="262" spans="2:14">
      <c r="B262" s="93"/>
      <c r="C262" s="93"/>
      <c r="D262" s="93"/>
      <c r="E262" s="93"/>
      <c r="F262" s="93"/>
      <c r="G262" s="93"/>
      <c r="H262" s="94"/>
      <c r="I262" s="94"/>
      <c r="J262" s="94"/>
      <c r="K262" s="94"/>
      <c r="L262" s="94"/>
      <c r="M262" s="94"/>
      <c r="N262" s="94"/>
    </row>
    <row r="263" spans="2:14">
      <c r="B263" s="93"/>
      <c r="C263" s="93"/>
      <c r="D263" s="93"/>
      <c r="E263" s="93"/>
      <c r="F263" s="93"/>
      <c r="G263" s="93"/>
      <c r="H263" s="94"/>
      <c r="I263" s="94"/>
      <c r="J263" s="94"/>
      <c r="K263" s="94"/>
      <c r="L263" s="94"/>
      <c r="M263" s="94"/>
      <c r="N263" s="94"/>
    </row>
    <row r="264" spans="2:14">
      <c r="B264" s="93"/>
      <c r="C264" s="93"/>
      <c r="D264" s="93"/>
      <c r="E264" s="93"/>
      <c r="F264" s="93"/>
      <c r="G264" s="93"/>
      <c r="H264" s="94"/>
      <c r="I264" s="94"/>
      <c r="J264" s="94"/>
      <c r="K264" s="94"/>
      <c r="L264" s="94"/>
      <c r="M264" s="94"/>
      <c r="N264" s="94"/>
    </row>
    <row r="265" spans="2:14">
      <c r="B265" s="93"/>
      <c r="C265" s="93"/>
      <c r="D265" s="93"/>
      <c r="E265" s="93"/>
      <c r="F265" s="93"/>
      <c r="G265" s="93"/>
      <c r="H265" s="94"/>
      <c r="I265" s="94"/>
      <c r="J265" s="94"/>
      <c r="K265" s="94"/>
      <c r="L265" s="94"/>
      <c r="M265" s="94"/>
      <c r="N265" s="94"/>
    </row>
    <row r="266" spans="2:14">
      <c r="B266" s="93"/>
      <c r="C266" s="93"/>
      <c r="D266" s="93"/>
      <c r="E266" s="93"/>
      <c r="F266" s="93"/>
      <c r="G266" s="93"/>
      <c r="H266" s="94"/>
      <c r="I266" s="94"/>
      <c r="J266" s="94"/>
      <c r="K266" s="94"/>
      <c r="L266" s="94"/>
      <c r="M266" s="94"/>
      <c r="N266" s="94"/>
    </row>
    <row r="267" spans="2:14">
      <c r="B267" s="93"/>
      <c r="C267" s="93"/>
      <c r="D267" s="93"/>
      <c r="E267" s="93"/>
      <c r="F267" s="93"/>
      <c r="G267" s="93"/>
      <c r="H267" s="94"/>
      <c r="I267" s="94"/>
      <c r="J267" s="94"/>
      <c r="K267" s="94"/>
      <c r="L267" s="94"/>
      <c r="M267" s="94"/>
      <c r="N267" s="94"/>
    </row>
    <row r="268" spans="2:14">
      <c r="B268" s="93"/>
      <c r="C268" s="93"/>
      <c r="D268" s="93"/>
      <c r="E268" s="93"/>
      <c r="F268" s="93"/>
      <c r="G268" s="93"/>
      <c r="H268" s="94"/>
      <c r="I268" s="94"/>
      <c r="J268" s="94"/>
      <c r="K268" s="94"/>
      <c r="L268" s="94"/>
      <c r="M268" s="94"/>
      <c r="N268" s="94"/>
    </row>
    <row r="269" spans="2:14">
      <c r="B269" s="93"/>
      <c r="C269" s="93"/>
      <c r="D269" s="93"/>
      <c r="E269" s="93"/>
      <c r="F269" s="93"/>
      <c r="G269" s="93"/>
      <c r="H269" s="94"/>
      <c r="I269" s="94"/>
      <c r="J269" s="94"/>
      <c r="K269" s="94"/>
      <c r="L269" s="94"/>
      <c r="M269" s="94"/>
      <c r="N269" s="94"/>
    </row>
    <row r="270" spans="2:14">
      <c r="B270" s="93"/>
      <c r="C270" s="93"/>
      <c r="D270" s="93"/>
      <c r="E270" s="93"/>
      <c r="F270" s="93"/>
      <c r="G270" s="93"/>
      <c r="H270" s="94"/>
      <c r="I270" s="94"/>
      <c r="J270" s="94"/>
      <c r="K270" s="94"/>
      <c r="L270" s="94"/>
      <c r="M270" s="94"/>
      <c r="N270" s="94"/>
    </row>
    <row r="271" spans="2:14">
      <c r="B271" s="93"/>
      <c r="C271" s="93"/>
      <c r="D271" s="93"/>
      <c r="E271" s="93"/>
      <c r="F271" s="93"/>
      <c r="G271" s="93"/>
      <c r="H271" s="94"/>
      <c r="I271" s="94"/>
      <c r="J271" s="94"/>
      <c r="K271" s="94"/>
      <c r="L271" s="94"/>
      <c r="M271" s="94"/>
      <c r="N271" s="94"/>
    </row>
    <row r="272" spans="2:14">
      <c r="B272" s="93"/>
      <c r="C272" s="93"/>
      <c r="D272" s="93"/>
      <c r="E272" s="93"/>
      <c r="F272" s="93"/>
      <c r="G272" s="93"/>
      <c r="H272" s="94"/>
      <c r="I272" s="94"/>
      <c r="J272" s="94"/>
      <c r="K272" s="94"/>
      <c r="L272" s="94"/>
      <c r="M272" s="94"/>
      <c r="N272" s="94"/>
    </row>
    <row r="273" spans="2:14">
      <c r="B273" s="93"/>
      <c r="C273" s="93"/>
      <c r="D273" s="93"/>
      <c r="E273" s="93"/>
      <c r="F273" s="93"/>
      <c r="G273" s="93"/>
      <c r="H273" s="94"/>
      <c r="I273" s="94"/>
      <c r="J273" s="94"/>
      <c r="K273" s="94"/>
      <c r="L273" s="94"/>
      <c r="M273" s="94"/>
      <c r="N273" s="94"/>
    </row>
    <row r="274" spans="2:14">
      <c r="B274" s="93"/>
      <c r="C274" s="93"/>
      <c r="D274" s="93"/>
      <c r="E274" s="93"/>
      <c r="F274" s="93"/>
      <c r="G274" s="93"/>
      <c r="H274" s="94"/>
      <c r="I274" s="94"/>
      <c r="J274" s="94"/>
      <c r="K274" s="94"/>
      <c r="L274" s="94"/>
      <c r="M274" s="94"/>
      <c r="N274" s="94"/>
    </row>
    <row r="275" spans="2:14">
      <c r="B275" s="93"/>
      <c r="C275" s="93"/>
      <c r="D275" s="93"/>
      <c r="E275" s="93"/>
      <c r="F275" s="93"/>
      <c r="G275" s="93"/>
      <c r="H275" s="94"/>
      <c r="I275" s="94"/>
      <c r="J275" s="94"/>
      <c r="K275" s="94"/>
      <c r="L275" s="94"/>
      <c r="M275" s="94"/>
      <c r="N275" s="94"/>
    </row>
    <row r="276" spans="2:14">
      <c r="B276" s="93"/>
      <c r="C276" s="93"/>
      <c r="D276" s="93"/>
      <c r="E276" s="93"/>
      <c r="F276" s="93"/>
      <c r="G276" s="93"/>
      <c r="H276" s="94"/>
      <c r="I276" s="94"/>
      <c r="J276" s="94"/>
      <c r="K276" s="94"/>
      <c r="L276" s="94"/>
      <c r="M276" s="94"/>
      <c r="N276" s="94"/>
    </row>
    <row r="277" spans="2:14">
      <c r="B277" s="93"/>
      <c r="C277" s="93"/>
      <c r="D277" s="93"/>
      <c r="E277" s="93"/>
      <c r="F277" s="93"/>
      <c r="G277" s="93"/>
      <c r="H277" s="94"/>
      <c r="I277" s="94"/>
      <c r="J277" s="94"/>
      <c r="K277" s="94"/>
      <c r="L277" s="94"/>
      <c r="M277" s="94"/>
      <c r="N277" s="94"/>
    </row>
    <row r="278" spans="2:14">
      <c r="B278" s="93"/>
      <c r="C278" s="93"/>
      <c r="D278" s="93"/>
      <c r="E278" s="93"/>
      <c r="F278" s="93"/>
      <c r="G278" s="93"/>
      <c r="H278" s="94"/>
      <c r="I278" s="94"/>
      <c r="J278" s="94"/>
      <c r="K278" s="94"/>
      <c r="L278" s="94"/>
      <c r="M278" s="94"/>
      <c r="N278" s="94"/>
    </row>
    <row r="279" spans="2:14">
      <c r="B279" s="93"/>
      <c r="C279" s="93"/>
      <c r="D279" s="93"/>
      <c r="E279" s="93"/>
      <c r="F279" s="93"/>
      <c r="G279" s="93"/>
      <c r="H279" s="94"/>
      <c r="I279" s="94"/>
      <c r="J279" s="94"/>
      <c r="K279" s="94"/>
      <c r="L279" s="94"/>
      <c r="M279" s="94"/>
      <c r="N279" s="94"/>
    </row>
    <row r="280" spans="2:14">
      <c r="B280" s="93"/>
      <c r="C280" s="93"/>
      <c r="D280" s="93"/>
      <c r="E280" s="93"/>
      <c r="F280" s="93"/>
      <c r="G280" s="93"/>
      <c r="H280" s="94"/>
      <c r="I280" s="94"/>
      <c r="J280" s="94"/>
      <c r="K280" s="94"/>
      <c r="L280" s="94"/>
      <c r="M280" s="94"/>
      <c r="N280" s="94"/>
    </row>
    <row r="281" spans="2:14">
      <c r="B281" s="93"/>
      <c r="C281" s="93"/>
      <c r="D281" s="93"/>
      <c r="E281" s="93"/>
      <c r="F281" s="93"/>
      <c r="G281" s="93"/>
      <c r="H281" s="94"/>
      <c r="I281" s="94"/>
      <c r="J281" s="94"/>
      <c r="K281" s="94"/>
      <c r="L281" s="94"/>
      <c r="M281" s="94"/>
      <c r="N281" s="94"/>
    </row>
    <row r="282" spans="2:14">
      <c r="B282" s="93"/>
      <c r="C282" s="93"/>
      <c r="D282" s="93"/>
      <c r="E282" s="93"/>
      <c r="F282" s="93"/>
      <c r="G282" s="93"/>
      <c r="H282" s="94"/>
      <c r="I282" s="94"/>
      <c r="J282" s="94"/>
      <c r="K282" s="94"/>
      <c r="L282" s="94"/>
      <c r="M282" s="94"/>
      <c r="N282" s="94"/>
    </row>
    <row r="283" spans="2:14">
      <c r="B283" s="93"/>
      <c r="C283" s="93"/>
      <c r="D283" s="93"/>
      <c r="E283" s="93"/>
      <c r="F283" s="93"/>
      <c r="G283" s="93"/>
      <c r="H283" s="94"/>
      <c r="I283" s="94"/>
      <c r="J283" s="94"/>
      <c r="K283" s="94"/>
      <c r="L283" s="94"/>
      <c r="M283" s="94"/>
      <c r="N283" s="94"/>
    </row>
    <row r="284" spans="2:14">
      <c r="B284" s="93"/>
      <c r="C284" s="93"/>
      <c r="D284" s="93"/>
      <c r="E284" s="93"/>
      <c r="F284" s="93"/>
      <c r="G284" s="93"/>
      <c r="H284" s="94"/>
      <c r="I284" s="94"/>
      <c r="J284" s="94"/>
      <c r="K284" s="94"/>
      <c r="L284" s="94"/>
      <c r="M284" s="94"/>
      <c r="N284" s="94"/>
    </row>
    <row r="285" spans="2:14">
      <c r="B285" s="93"/>
      <c r="C285" s="93"/>
      <c r="D285" s="93"/>
      <c r="E285" s="93"/>
      <c r="F285" s="93"/>
      <c r="G285" s="93"/>
      <c r="H285" s="94"/>
      <c r="I285" s="94"/>
      <c r="J285" s="94"/>
      <c r="K285" s="94"/>
      <c r="L285" s="94"/>
      <c r="M285" s="94"/>
      <c r="N285" s="94"/>
    </row>
    <row r="286" spans="2:14">
      <c r="B286" s="93"/>
      <c r="C286" s="93"/>
      <c r="D286" s="93"/>
      <c r="E286" s="93"/>
      <c r="F286" s="93"/>
      <c r="G286" s="93"/>
      <c r="H286" s="94"/>
      <c r="I286" s="94"/>
      <c r="J286" s="94"/>
      <c r="K286" s="94"/>
      <c r="L286" s="94"/>
      <c r="M286" s="94"/>
      <c r="N286" s="94"/>
    </row>
    <row r="287" spans="2:14">
      <c r="B287" s="93"/>
      <c r="C287" s="93"/>
      <c r="D287" s="93"/>
      <c r="E287" s="93"/>
      <c r="F287" s="93"/>
      <c r="G287" s="93"/>
      <c r="H287" s="94"/>
      <c r="I287" s="94"/>
      <c r="J287" s="94"/>
      <c r="K287" s="94"/>
      <c r="L287" s="94"/>
      <c r="M287" s="94"/>
      <c r="N287" s="94"/>
    </row>
    <row r="288" spans="2:14">
      <c r="B288" s="93"/>
      <c r="C288" s="93"/>
      <c r="D288" s="93"/>
      <c r="E288" s="93"/>
      <c r="F288" s="93"/>
      <c r="G288" s="93"/>
      <c r="H288" s="94"/>
      <c r="I288" s="94"/>
      <c r="J288" s="94"/>
      <c r="K288" s="94"/>
      <c r="L288" s="94"/>
      <c r="M288" s="94"/>
      <c r="N288" s="94"/>
    </row>
    <row r="289" spans="2:14">
      <c r="B289" s="93"/>
      <c r="C289" s="93"/>
      <c r="D289" s="93"/>
      <c r="E289" s="93"/>
      <c r="F289" s="93"/>
      <c r="G289" s="93"/>
      <c r="H289" s="94"/>
      <c r="I289" s="94"/>
      <c r="J289" s="94"/>
      <c r="K289" s="94"/>
      <c r="L289" s="94"/>
      <c r="M289" s="94"/>
      <c r="N289" s="94"/>
    </row>
    <row r="290" spans="2:14">
      <c r="B290" s="93"/>
      <c r="C290" s="93"/>
      <c r="D290" s="93"/>
      <c r="E290" s="93"/>
      <c r="F290" s="93"/>
      <c r="G290" s="93"/>
      <c r="H290" s="94"/>
      <c r="I290" s="94"/>
      <c r="J290" s="94"/>
      <c r="K290" s="94"/>
      <c r="L290" s="94"/>
      <c r="M290" s="94"/>
      <c r="N290" s="94"/>
    </row>
    <row r="291" spans="2:14">
      <c r="B291" s="93"/>
      <c r="C291" s="93"/>
      <c r="D291" s="93"/>
      <c r="E291" s="93"/>
      <c r="F291" s="93"/>
      <c r="G291" s="93"/>
      <c r="H291" s="94"/>
      <c r="I291" s="94"/>
      <c r="J291" s="94"/>
      <c r="K291" s="94"/>
      <c r="L291" s="94"/>
      <c r="M291" s="94"/>
      <c r="N291" s="94"/>
    </row>
    <row r="292" spans="2:14">
      <c r="B292" s="93"/>
      <c r="C292" s="93"/>
      <c r="D292" s="93"/>
      <c r="E292" s="93"/>
      <c r="F292" s="93"/>
      <c r="G292" s="93"/>
      <c r="H292" s="94"/>
      <c r="I292" s="94"/>
      <c r="J292" s="94"/>
      <c r="K292" s="94"/>
      <c r="L292" s="94"/>
      <c r="M292" s="94"/>
      <c r="N292" s="94"/>
    </row>
    <row r="293" spans="2:14">
      <c r="B293" s="93"/>
      <c r="C293" s="93"/>
      <c r="D293" s="93"/>
      <c r="E293" s="93"/>
      <c r="F293" s="93"/>
      <c r="G293" s="93"/>
      <c r="H293" s="94"/>
      <c r="I293" s="94"/>
      <c r="J293" s="94"/>
      <c r="K293" s="94"/>
      <c r="L293" s="94"/>
      <c r="M293" s="94"/>
      <c r="N293" s="94"/>
    </row>
    <row r="294" spans="2:14">
      <c r="B294" s="93"/>
      <c r="C294" s="93"/>
      <c r="D294" s="93"/>
      <c r="E294" s="93"/>
      <c r="F294" s="93"/>
      <c r="G294" s="93"/>
      <c r="H294" s="94"/>
      <c r="I294" s="94"/>
      <c r="J294" s="94"/>
      <c r="K294" s="94"/>
      <c r="L294" s="94"/>
      <c r="M294" s="94"/>
      <c r="N294" s="94"/>
    </row>
    <row r="295" spans="2:14">
      <c r="B295" s="93"/>
      <c r="C295" s="93"/>
      <c r="D295" s="93"/>
      <c r="E295" s="93"/>
      <c r="F295" s="93"/>
      <c r="G295" s="93"/>
      <c r="H295" s="94"/>
      <c r="I295" s="94"/>
      <c r="J295" s="94"/>
      <c r="K295" s="94"/>
      <c r="L295" s="94"/>
      <c r="M295" s="94"/>
      <c r="N295" s="94"/>
    </row>
    <row r="296" spans="2:14">
      <c r="B296" s="93"/>
      <c r="C296" s="93"/>
      <c r="D296" s="93"/>
      <c r="E296" s="93"/>
      <c r="F296" s="93"/>
      <c r="G296" s="93"/>
      <c r="H296" s="94"/>
      <c r="I296" s="94"/>
      <c r="J296" s="94"/>
      <c r="K296" s="94"/>
      <c r="L296" s="94"/>
      <c r="M296" s="94"/>
      <c r="N296" s="94"/>
    </row>
    <row r="297" spans="2:14">
      <c r="B297" s="93"/>
      <c r="C297" s="93"/>
      <c r="D297" s="93"/>
      <c r="E297" s="93"/>
      <c r="F297" s="93"/>
      <c r="G297" s="93"/>
      <c r="H297" s="94"/>
      <c r="I297" s="94"/>
      <c r="J297" s="94"/>
      <c r="K297" s="94"/>
      <c r="L297" s="94"/>
      <c r="M297" s="94"/>
      <c r="N297" s="94"/>
    </row>
    <row r="298" spans="2:14">
      <c r="B298" s="93"/>
      <c r="C298" s="93"/>
      <c r="D298" s="93"/>
      <c r="E298" s="93"/>
      <c r="F298" s="93"/>
      <c r="G298" s="93"/>
      <c r="H298" s="94"/>
      <c r="I298" s="94"/>
      <c r="J298" s="94"/>
      <c r="K298" s="94"/>
      <c r="L298" s="94"/>
      <c r="M298" s="94"/>
      <c r="N298" s="94"/>
    </row>
    <row r="299" spans="2:14">
      <c r="B299" s="93"/>
      <c r="C299" s="93"/>
      <c r="D299" s="93"/>
      <c r="E299" s="93"/>
      <c r="F299" s="93"/>
      <c r="G299" s="93"/>
      <c r="H299" s="94"/>
      <c r="I299" s="94"/>
      <c r="J299" s="94"/>
      <c r="K299" s="94"/>
      <c r="L299" s="94"/>
      <c r="M299" s="94"/>
      <c r="N299" s="94"/>
    </row>
    <row r="300" spans="2:14">
      <c r="B300" s="93"/>
      <c r="C300" s="93"/>
      <c r="D300" s="93"/>
      <c r="E300" s="93"/>
      <c r="F300" s="93"/>
      <c r="G300" s="93"/>
      <c r="H300" s="94"/>
      <c r="I300" s="94"/>
      <c r="J300" s="94"/>
      <c r="K300" s="94"/>
      <c r="L300" s="94"/>
      <c r="M300" s="94"/>
      <c r="N300" s="94"/>
    </row>
    <row r="301" spans="2:14">
      <c r="B301" s="93"/>
      <c r="C301" s="93"/>
      <c r="D301" s="93"/>
      <c r="E301" s="93"/>
      <c r="F301" s="93"/>
      <c r="G301" s="93"/>
      <c r="H301" s="94"/>
      <c r="I301" s="94"/>
      <c r="J301" s="94"/>
      <c r="K301" s="94"/>
      <c r="L301" s="94"/>
      <c r="M301" s="94"/>
      <c r="N301" s="94"/>
    </row>
    <row r="302" spans="2:14">
      <c r="B302" s="93"/>
      <c r="C302" s="93"/>
      <c r="D302" s="93"/>
      <c r="E302" s="93"/>
      <c r="F302" s="93"/>
      <c r="G302" s="93"/>
      <c r="H302" s="94"/>
      <c r="I302" s="94"/>
      <c r="J302" s="94"/>
      <c r="K302" s="94"/>
      <c r="L302" s="94"/>
      <c r="M302" s="94"/>
      <c r="N302" s="94"/>
    </row>
    <row r="303" spans="2:14">
      <c r="B303" s="93"/>
      <c r="C303" s="93"/>
      <c r="D303" s="93"/>
      <c r="E303" s="93"/>
      <c r="F303" s="93"/>
      <c r="G303" s="93"/>
      <c r="H303" s="94"/>
      <c r="I303" s="94"/>
      <c r="J303" s="94"/>
      <c r="K303" s="94"/>
      <c r="L303" s="94"/>
      <c r="M303" s="94"/>
      <c r="N303" s="94"/>
    </row>
    <row r="304" spans="2:14">
      <c r="B304" s="93"/>
      <c r="C304" s="93"/>
      <c r="D304" s="93"/>
      <c r="E304" s="93"/>
      <c r="F304" s="93"/>
      <c r="G304" s="93"/>
      <c r="H304" s="94"/>
      <c r="I304" s="94"/>
      <c r="J304" s="94"/>
      <c r="K304" s="94"/>
      <c r="L304" s="94"/>
      <c r="M304" s="94"/>
      <c r="N304" s="94"/>
    </row>
    <row r="305" spans="2:14">
      <c r="B305" s="93"/>
      <c r="C305" s="93"/>
      <c r="D305" s="93"/>
      <c r="E305" s="93"/>
      <c r="F305" s="93"/>
      <c r="G305" s="93"/>
      <c r="H305" s="94"/>
      <c r="I305" s="94"/>
      <c r="J305" s="94"/>
      <c r="K305" s="94"/>
      <c r="L305" s="94"/>
      <c r="M305" s="94"/>
      <c r="N305" s="94"/>
    </row>
    <row r="306" spans="2:14">
      <c r="B306" s="93"/>
      <c r="C306" s="93"/>
      <c r="D306" s="93"/>
      <c r="E306" s="93"/>
      <c r="F306" s="93"/>
      <c r="G306" s="93"/>
      <c r="H306" s="94"/>
      <c r="I306" s="94"/>
      <c r="J306" s="94"/>
      <c r="K306" s="94"/>
      <c r="L306" s="94"/>
      <c r="M306" s="94"/>
      <c r="N306" s="94"/>
    </row>
    <row r="307" spans="2:14">
      <c r="B307" s="93"/>
      <c r="C307" s="93"/>
      <c r="D307" s="93"/>
      <c r="E307" s="93"/>
      <c r="F307" s="93"/>
      <c r="G307" s="93"/>
      <c r="H307" s="94"/>
      <c r="I307" s="94"/>
      <c r="J307" s="94"/>
      <c r="K307" s="94"/>
      <c r="L307" s="94"/>
      <c r="M307" s="94"/>
      <c r="N307" s="94"/>
    </row>
    <row r="308" spans="2:14">
      <c r="B308" s="93"/>
      <c r="C308" s="93"/>
      <c r="D308" s="93"/>
      <c r="E308" s="93"/>
      <c r="F308" s="93"/>
      <c r="G308" s="93"/>
      <c r="H308" s="94"/>
      <c r="I308" s="94"/>
      <c r="J308" s="94"/>
      <c r="K308" s="94"/>
      <c r="L308" s="94"/>
      <c r="M308" s="94"/>
      <c r="N308" s="94"/>
    </row>
    <row r="309" spans="2:14">
      <c r="B309" s="93"/>
      <c r="C309" s="93"/>
      <c r="D309" s="93"/>
      <c r="E309" s="93"/>
      <c r="F309" s="93"/>
      <c r="G309" s="93"/>
      <c r="H309" s="94"/>
      <c r="I309" s="94"/>
      <c r="J309" s="94"/>
      <c r="K309" s="94"/>
      <c r="L309" s="94"/>
      <c r="M309" s="94"/>
      <c r="N309" s="94"/>
    </row>
    <row r="310" spans="2:14">
      <c r="B310" s="93"/>
      <c r="C310" s="93"/>
      <c r="D310" s="93"/>
      <c r="E310" s="93"/>
      <c r="F310" s="93"/>
      <c r="G310" s="93"/>
      <c r="H310" s="94"/>
      <c r="I310" s="94"/>
      <c r="J310" s="94"/>
      <c r="K310" s="94"/>
      <c r="L310" s="94"/>
      <c r="M310" s="94"/>
      <c r="N310" s="94"/>
    </row>
    <row r="311" spans="2:14">
      <c r="B311" s="93"/>
      <c r="C311" s="93"/>
      <c r="D311" s="93"/>
      <c r="E311" s="93"/>
      <c r="F311" s="93"/>
      <c r="G311" s="93"/>
      <c r="H311" s="94"/>
      <c r="I311" s="94"/>
      <c r="J311" s="94"/>
      <c r="K311" s="94"/>
      <c r="L311" s="94"/>
      <c r="M311" s="94"/>
      <c r="N311" s="94"/>
    </row>
    <row r="312" spans="2:14">
      <c r="B312" s="93"/>
      <c r="C312" s="93"/>
      <c r="D312" s="93"/>
      <c r="E312" s="93"/>
      <c r="F312" s="93"/>
      <c r="G312" s="93"/>
      <c r="H312" s="94"/>
      <c r="I312" s="94"/>
      <c r="J312" s="94"/>
      <c r="K312" s="94"/>
      <c r="L312" s="94"/>
      <c r="M312" s="94"/>
      <c r="N312" s="94"/>
    </row>
    <row r="313" spans="2:14">
      <c r="B313" s="93"/>
      <c r="C313" s="93"/>
      <c r="D313" s="93"/>
      <c r="E313" s="93"/>
      <c r="F313" s="93"/>
      <c r="G313" s="93"/>
      <c r="H313" s="94"/>
      <c r="I313" s="94"/>
      <c r="J313" s="94"/>
      <c r="K313" s="94"/>
      <c r="L313" s="94"/>
      <c r="M313" s="94"/>
      <c r="N313" s="94"/>
    </row>
    <row r="314" spans="2:14">
      <c r="B314" s="93"/>
      <c r="C314" s="93"/>
      <c r="D314" s="93"/>
      <c r="E314" s="93"/>
      <c r="F314" s="93"/>
      <c r="G314" s="93"/>
      <c r="H314" s="94"/>
      <c r="I314" s="94"/>
      <c r="J314" s="94"/>
      <c r="K314" s="94"/>
      <c r="L314" s="94"/>
      <c r="M314" s="94"/>
      <c r="N314" s="94"/>
    </row>
    <row r="315" spans="2:14">
      <c r="B315" s="93"/>
      <c r="C315" s="93"/>
      <c r="D315" s="93"/>
      <c r="E315" s="93"/>
      <c r="F315" s="93"/>
      <c r="G315" s="93"/>
      <c r="H315" s="94"/>
      <c r="I315" s="94"/>
      <c r="J315" s="94"/>
      <c r="K315" s="94"/>
      <c r="L315" s="94"/>
      <c r="M315" s="94"/>
      <c r="N315" s="94"/>
    </row>
    <row r="316" spans="2:14">
      <c r="B316" s="93"/>
      <c r="C316" s="93"/>
      <c r="D316" s="93"/>
      <c r="E316" s="93"/>
      <c r="F316" s="93"/>
      <c r="G316" s="93"/>
      <c r="H316" s="94"/>
      <c r="I316" s="94"/>
      <c r="J316" s="94"/>
      <c r="K316" s="94"/>
      <c r="L316" s="94"/>
      <c r="M316" s="94"/>
      <c r="N316" s="94"/>
    </row>
    <row r="317" spans="2:14">
      <c r="B317" s="93"/>
      <c r="C317" s="93"/>
      <c r="D317" s="93"/>
      <c r="E317" s="93"/>
      <c r="F317" s="93"/>
      <c r="G317" s="93"/>
      <c r="H317" s="94"/>
      <c r="I317" s="94"/>
      <c r="J317" s="94"/>
      <c r="K317" s="94"/>
      <c r="L317" s="94"/>
      <c r="M317" s="94"/>
      <c r="N317" s="94"/>
    </row>
    <row r="318" spans="2:14">
      <c r="B318" s="93"/>
      <c r="C318" s="93"/>
      <c r="D318" s="93"/>
      <c r="E318" s="93"/>
      <c r="F318" s="93"/>
      <c r="G318" s="93"/>
      <c r="H318" s="94"/>
      <c r="I318" s="94"/>
      <c r="J318" s="94"/>
      <c r="K318" s="94"/>
      <c r="L318" s="94"/>
      <c r="M318" s="94"/>
      <c r="N318" s="94"/>
    </row>
    <row r="319" spans="2:14">
      <c r="B319" s="93"/>
      <c r="C319" s="93"/>
      <c r="D319" s="93"/>
      <c r="E319" s="93"/>
      <c r="F319" s="93"/>
      <c r="G319" s="93"/>
      <c r="H319" s="94"/>
      <c r="I319" s="94"/>
      <c r="J319" s="94"/>
      <c r="K319" s="94"/>
      <c r="L319" s="94"/>
      <c r="M319" s="94"/>
      <c r="N319" s="94"/>
    </row>
    <row r="320" spans="2:14">
      <c r="B320" s="93"/>
      <c r="C320" s="93"/>
      <c r="D320" s="93"/>
      <c r="E320" s="93"/>
      <c r="F320" s="93"/>
      <c r="G320" s="93"/>
      <c r="H320" s="94"/>
      <c r="I320" s="94"/>
      <c r="J320" s="94"/>
      <c r="K320" s="94"/>
      <c r="L320" s="94"/>
      <c r="M320" s="94"/>
      <c r="N320" s="94"/>
    </row>
    <row r="321" spans="2:14">
      <c r="B321" s="93"/>
      <c r="C321" s="93"/>
      <c r="D321" s="93"/>
      <c r="E321" s="93"/>
      <c r="F321" s="93"/>
      <c r="G321" s="93"/>
      <c r="H321" s="94"/>
      <c r="I321" s="94"/>
      <c r="J321" s="94"/>
      <c r="K321" s="94"/>
      <c r="L321" s="94"/>
      <c r="M321" s="94"/>
      <c r="N321" s="94"/>
    </row>
    <row r="322" spans="2:14">
      <c r="B322" s="93"/>
      <c r="C322" s="93"/>
      <c r="D322" s="93"/>
      <c r="E322" s="93"/>
      <c r="F322" s="93"/>
      <c r="G322" s="93"/>
      <c r="H322" s="94"/>
      <c r="I322" s="94"/>
      <c r="J322" s="94"/>
      <c r="K322" s="94"/>
      <c r="L322" s="94"/>
      <c r="M322" s="94"/>
      <c r="N322" s="94"/>
    </row>
    <row r="323" spans="2:14">
      <c r="B323" s="93"/>
      <c r="C323" s="93"/>
      <c r="D323" s="93"/>
      <c r="E323" s="93"/>
      <c r="F323" s="93"/>
      <c r="G323" s="93"/>
      <c r="H323" s="94"/>
      <c r="I323" s="94"/>
      <c r="J323" s="94"/>
      <c r="K323" s="94"/>
      <c r="L323" s="94"/>
      <c r="M323" s="94"/>
      <c r="N323" s="94"/>
    </row>
    <row r="324" spans="2:14">
      <c r="B324" s="93"/>
      <c r="C324" s="93"/>
      <c r="D324" s="93"/>
      <c r="E324" s="93"/>
      <c r="F324" s="93"/>
      <c r="G324" s="93"/>
      <c r="H324" s="94"/>
      <c r="I324" s="94"/>
      <c r="J324" s="94"/>
      <c r="K324" s="94"/>
      <c r="L324" s="94"/>
      <c r="M324" s="94"/>
      <c r="N324" s="94"/>
    </row>
    <row r="325" spans="2:14">
      <c r="B325" s="93"/>
      <c r="C325" s="93"/>
      <c r="D325" s="93"/>
      <c r="E325" s="93"/>
      <c r="F325" s="93"/>
      <c r="G325" s="93"/>
      <c r="H325" s="94"/>
      <c r="I325" s="94"/>
      <c r="J325" s="94"/>
      <c r="K325" s="94"/>
      <c r="L325" s="94"/>
      <c r="M325" s="94"/>
      <c r="N325" s="94"/>
    </row>
    <row r="326" spans="2:14">
      <c r="B326" s="93"/>
      <c r="C326" s="93"/>
      <c r="D326" s="93"/>
      <c r="E326" s="93"/>
      <c r="F326" s="93"/>
      <c r="G326" s="93"/>
      <c r="H326" s="94"/>
      <c r="I326" s="94"/>
      <c r="J326" s="94"/>
      <c r="K326" s="94"/>
      <c r="L326" s="94"/>
      <c r="M326" s="94"/>
      <c r="N326" s="94"/>
    </row>
    <row r="327" spans="2:14">
      <c r="B327" s="93"/>
      <c r="C327" s="93"/>
      <c r="D327" s="93"/>
      <c r="E327" s="93"/>
      <c r="F327" s="93"/>
      <c r="G327" s="93"/>
      <c r="H327" s="94"/>
      <c r="I327" s="94"/>
      <c r="J327" s="94"/>
      <c r="K327" s="94"/>
      <c r="L327" s="94"/>
      <c r="M327" s="94"/>
      <c r="N327" s="94"/>
    </row>
    <row r="328" spans="2:14">
      <c r="B328" s="93"/>
      <c r="C328" s="93"/>
      <c r="D328" s="93"/>
      <c r="E328" s="93"/>
      <c r="F328" s="93"/>
      <c r="G328" s="93"/>
      <c r="H328" s="94"/>
      <c r="I328" s="94"/>
      <c r="J328" s="94"/>
      <c r="K328" s="94"/>
      <c r="L328" s="94"/>
      <c r="M328" s="94"/>
      <c r="N328" s="94"/>
    </row>
    <row r="329" spans="2:14">
      <c r="B329" s="93"/>
      <c r="C329" s="93"/>
      <c r="D329" s="93"/>
      <c r="E329" s="93"/>
      <c r="F329" s="93"/>
      <c r="G329" s="93"/>
      <c r="H329" s="94"/>
      <c r="I329" s="94"/>
      <c r="J329" s="94"/>
      <c r="K329" s="94"/>
      <c r="L329" s="94"/>
      <c r="M329" s="94"/>
      <c r="N329" s="94"/>
    </row>
    <row r="330" spans="2:14">
      <c r="B330" s="93"/>
      <c r="C330" s="93"/>
      <c r="D330" s="93"/>
      <c r="E330" s="93"/>
      <c r="F330" s="93"/>
      <c r="G330" s="93"/>
      <c r="H330" s="94"/>
      <c r="I330" s="94"/>
      <c r="J330" s="94"/>
      <c r="K330" s="94"/>
      <c r="L330" s="94"/>
      <c r="M330" s="94"/>
      <c r="N330" s="94"/>
    </row>
    <row r="331" spans="2:14">
      <c r="B331" s="93"/>
      <c r="C331" s="93"/>
      <c r="D331" s="93"/>
      <c r="E331" s="93"/>
      <c r="F331" s="93"/>
      <c r="G331" s="93"/>
      <c r="H331" s="94"/>
      <c r="I331" s="94"/>
      <c r="J331" s="94"/>
      <c r="K331" s="94"/>
      <c r="L331" s="94"/>
      <c r="M331" s="94"/>
      <c r="N331" s="94"/>
    </row>
    <row r="332" spans="2:14">
      <c r="B332" s="93"/>
      <c r="C332" s="93"/>
      <c r="D332" s="93"/>
      <c r="E332" s="93"/>
      <c r="F332" s="93"/>
      <c r="G332" s="93"/>
      <c r="H332" s="94"/>
      <c r="I332" s="94"/>
      <c r="J332" s="94"/>
      <c r="K332" s="94"/>
      <c r="L332" s="94"/>
      <c r="M332" s="94"/>
      <c r="N332" s="94"/>
    </row>
    <row r="333" spans="2:14">
      <c r="B333" s="93"/>
      <c r="C333" s="93"/>
      <c r="D333" s="93"/>
      <c r="E333" s="93"/>
      <c r="F333" s="93"/>
      <c r="G333" s="93"/>
      <c r="H333" s="94"/>
      <c r="I333" s="94"/>
      <c r="J333" s="94"/>
      <c r="K333" s="94"/>
      <c r="L333" s="94"/>
      <c r="M333" s="94"/>
      <c r="N333" s="94"/>
    </row>
    <row r="334" spans="2:14">
      <c r="B334" s="93"/>
      <c r="C334" s="93"/>
      <c r="D334" s="93"/>
      <c r="E334" s="93"/>
      <c r="F334" s="93"/>
      <c r="G334" s="93"/>
      <c r="H334" s="94"/>
      <c r="I334" s="94"/>
      <c r="J334" s="94"/>
      <c r="K334" s="94"/>
      <c r="L334" s="94"/>
      <c r="M334" s="94"/>
      <c r="N334" s="94"/>
    </row>
    <row r="335" spans="2:14">
      <c r="B335" s="93"/>
      <c r="C335" s="93"/>
      <c r="D335" s="93"/>
      <c r="E335" s="93"/>
      <c r="F335" s="93"/>
      <c r="G335" s="93"/>
      <c r="H335" s="94"/>
      <c r="I335" s="94"/>
      <c r="J335" s="94"/>
      <c r="K335" s="94"/>
      <c r="L335" s="94"/>
      <c r="M335" s="94"/>
      <c r="N335" s="94"/>
    </row>
    <row r="336" spans="2:14">
      <c r="B336" s="93"/>
      <c r="C336" s="93"/>
      <c r="D336" s="93"/>
      <c r="E336" s="93"/>
      <c r="F336" s="93"/>
      <c r="G336" s="93"/>
      <c r="H336" s="94"/>
      <c r="I336" s="94"/>
      <c r="J336" s="94"/>
      <c r="K336" s="94"/>
      <c r="L336" s="94"/>
      <c r="M336" s="94"/>
      <c r="N336" s="94"/>
    </row>
    <row r="337" spans="2:14">
      <c r="B337" s="93"/>
      <c r="C337" s="93"/>
      <c r="D337" s="93"/>
      <c r="E337" s="93"/>
      <c r="F337" s="93"/>
      <c r="G337" s="93"/>
      <c r="H337" s="94"/>
      <c r="I337" s="94"/>
      <c r="J337" s="94"/>
      <c r="K337" s="94"/>
      <c r="L337" s="94"/>
      <c r="M337" s="94"/>
      <c r="N337" s="94"/>
    </row>
    <row r="338" spans="2:14">
      <c r="B338" s="93"/>
      <c r="C338" s="93"/>
      <c r="D338" s="93"/>
      <c r="E338" s="93"/>
      <c r="F338" s="93"/>
      <c r="G338" s="93"/>
      <c r="H338" s="94"/>
      <c r="I338" s="94"/>
      <c r="J338" s="94"/>
      <c r="K338" s="94"/>
      <c r="L338" s="94"/>
      <c r="M338" s="94"/>
      <c r="N338" s="94"/>
    </row>
    <row r="339" spans="2:14">
      <c r="B339" s="93"/>
      <c r="C339" s="93"/>
      <c r="D339" s="93"/>
      <c r="E339" s="93"/>
      <c r="F339" s="93"/>
      <c r="G339" s="93"/>
      <c r="H339" s="94"/>
      <c r="I339" s="94"/>
      <c r="J339" s="94"/>
      <c r="K339" s="94"/>
      <c r="L339" s="94"/>
      <c r="M339" s="94"/>
      <c r="N339" s="94"/>
    </row>
    <row r="340" spans="2:14">
      <c r="B340" s="93"/>
      <c r="C340" s="93"/>
      <c r="D340" s="93"/>
      <c r="E340" s="93"/>
      <c r="F340" s="93"/>
      <c r="G340" s="93"/>
      <c r="H340" s="94"/>
      <c r="I340" s="94"/>
      <c r="J340" s="94"/>
      <c r="K340" s="94"/>
      <c r="L340" s="94"/>
      <c r="M340" s="94"/>
      <c r="N340" s="94"/>
    </row>
    <row r="341" spans="2:14">
      <c r="B341" s="93"/>
      <c r="C341" s="93"/>
      <c r="D341" s="93"/>
      <c r="E341" s="93"/>
      <c r="F341" s="93"/>
      <c r="G341" s="93"/>
      <c r="H341" s="94"/>
      <c r="I341" s="94"/>
      <c r="J341" s="94"/>
      <c r="K341" s="94"/>
      <c r="L341" s="94"/>
      <c r="M341" s="94"/>
      <c r="N341" s="94"/>
    </row>
    <row r="342" spans="2:14">
      <c r="B342" s="93"/>
      <c r="C342" s="93"/>
      <c r="D342" s="93"/>
      <c r="E342" s="93"/>
      <c r="F342" s="93"/>
      <c r="G342" s="93"/>
      <c r="H342" s="94"/>
      <c r="I342" s="94"/>
      <c r="J342" s="94"/>
      <c r="K342" s="94"/>
      <c r="L342" s="94"/>
      <c r="M342" s="94"/>
      <c r="N342" s="94"/>
    </row>
    <row r="343" spans="2:14">
      <c r="B343" s="93"/>
      <c r="C343" s="93"/>
      <c r="D343" s="93"/>
      <c r="E343" s="93"/>
      <c r="F343" s="93"/>
      <c r="G343" s="93"/>
      <c r="H343" s="94"/>
      <c r="I343" s="94"/>
      <c r="J343" s="94"/>
      <c r="K343" s="94"/>
      <c r="L343" s="94"/>
      <c r="M343" s="94"/>
      <c r="N343" s="94"/>
    </row>
    <row r="344" spans="2:14">
      <c r="B344" s="93"/>
      <c r="C344" s="93"/>
      <c r="D344" s="93"/>
      <c r="E344" s="93"/>
      <c r="F344" s="93"/>
      <c r="G344" s="93"/>
      <c r="H344" s="94"/>
      <c r="I344" s="94"/>
      <c r="J344" s="94"/>
      <c r="K344" s="94"/>
      <c r="L344" s="94"/>
      <c r="M344" s="94"/>
      <c r="N344" s="94"/>
    </row>
    <row r="345" spans="2:14">
      <c r="B345" s="93"/>
      <c r="C345" s="93"/>
      <c r="D345" s="93"/>
      <c r="E345" s="93"/>
      <c r="F345" s="93"/>
      <c r="G345" s="93"/>
      <c r="H345" s="94"/>
      <c r="I345" s="94"/>
      <c r="J345" s="94"/>
      <c r="K345" s="94"/>
      <c r="L345" s="94"/>
      <c r="M345" s="94"/>
      <c r="N345" s="94"/>
    </row>
    <row r="346" spans="2:14">
      <c r="B346" s="93"/>
      <c r="C346" s="93"/>
      <c r="D346" s="93"/>
      <c r="E346" s="93"/>
      <c r="F346" s="93"/>
      <c r="G346" s="93"/>
      <c r="H346" s="94"/>
      <c r="I346" s="94"/>
      <c r="J346" s="94"/>
      <c r="K346" s="94"/>
      <c r="L346" s="94"/>
      <c r="M346" s="94"/>
      <c r="N346" s="94"/>
    </row>
    <row r="347" spans="2:14">
      <c r="B347" s="93"/>
      <c r="C347" s="93"/>
      <c r="D347" s="93"/>
      <c r="E347" s="93"/>
      <c r="F347" s="93"/>
      <c r="G347" s="93"/>
      <c r="H347" s="94"/>
      <c r="I347" s="94"/>
      <c r="J347" s="94"/>
      <c r="K347" s="94"/>
      <c r="L347" s="94"/>
      <c r="M347" s="94"/>
      <c r="N347" s="94"/>
    </row>
    <row r="348" spans="2:14">
      <c r="B348" s="93"/>
      <c r="C348" s="93"/>
      <c r="D348" s="93"/>
      <c r="E348" s="93"/>
      <c r="F348" s="93"/>
      <c r="G348" s="93"/>
      <c r="H348" s="94"/>
      <c r="I348" s="94"/>
      <c r="J348" s="94"/>
      <c r="K348" s="94"/>
      <c r="L348" s="94"/>
      <c r="M348" s="94"/>
      <c r="N348" s="94"/>
    </row>
    <row r="349" spans="2:14">
      <c r="B349" s="93"/>
      <c r="C349" s="93"/>
      <c r="D349" s="93"/>
      <c r="E349" s="93"/>
      <c r="F349" s="93"/>
      <c r="G349" s="93"/>
      <c r="H349" s="94"/>
      <c r="I349" s="94"/>
      <c r="J349" s="94"/>
      <c r="K349" s="94"/>
      <c r="L349" s="94"/>
      <c r="M349" s="94"/>
      <c r="N349" s="94"/>
    </row>
    <row r="350" spans="2:14">
      <c r="B350" s="93"/>
      <c r="C350" s="93"/>
      <c r="D350" s="93"/>
      <c r="E350" s="93"/>
      <c r="F350" s="93"/>
      <c r="G350" s="93"/>
      <c r="H350" s="94"/>
      <c r="I350" s="94"/>
      <c r="J350" s="94"/>
      <c r="K350" s="94"/>
      <c r="L350" s="94"/>
      <c r="M350" s="94"/>
      <c r="N350" s="94"/>
    </row>
    <row r="351" spans="2:14">
      <c r="B351" s="93"/>
      <c r="C351" s="93"/>
      <c r="D351" s="93"/>
      <c r="E351" s="93"/>
      <c r="F351" s="93"/>
      <c r="G351" s="93"/>
      <c r="H351" s="94"/>
      <c r="I351" s="94"/>
      <c r="J351" s="94"/>
      <c r="K351" s="94"/>
      <c r="L351" s="94"/>
      <c r="M351" s="94"/>
      <c r="N351" s="94"/>
    </row>
    <row r="352" spans="2:14">
      <c r="B352" s="93"/>
      <c r="C352" s="93"/>
      <c r="D352" s="93"/>
      <c r="E352" s="93"/>
      <c r="F352" s="93"/>
      <c r="G352" s="93"/>
      <c r="H352" s="94"/>
      <c r="I352" s="94"/>
      <c r="J352" s="94"/>
      <c r="K352" s="94"/>
      <c r="L352" s="94"/>
      <c r="M352" s="94"/>
      <c r="N352" s="94"/>
    </row>
    <row r="353" spans="2:14">
      <c r="B353" s="93"/>
      <c r="C353" s="93"/>
      <c r="D353" s="93"/>
      <c r="E353" s="93"/>
      <c r="F353" s="93"/>
      <c r="G353" s="93"/>
      <c r="H353" s="94"/>
      <c r="I353" s="94"/>
      <c r="J353" s="94"/>
      <c r="K353" s="94"/>
      <c r="L353" s="94"/>
      <c r="M353" s="94"/>
      <c r="N353" s="94"/>
    </row>
    <row r="354" spans="2:14">
      <c r="B354" s="93"/>
      <c r="C354" s="93"/>
      <c r="D354" s="93"/>
      <c r="E354" s="93"/>
      <c r="F354" s="93"/>
      <c r="G354" s="93"/>
      <c r="H354" s="94"/>
      <c r="I354" s="94"/>
      <c r="J354" s="94"/>
      <c r="K354" s="94"/>
      <c r="L354" s="94"/>
      <c r="M354" s="94"/>
      <c r="N354" s="94"/>
    </row>
    <row r="355" spans="2:14">
      <c r="B355" s="93"/>
      <c r="C355" s="93"/>
      <c r="D355" s="93"/>
      <c r="E355" s="93"/>
      <c r="F355" s="93"/>
      <c r="G355" s="93"/>
      <c r="H355" s="94"/>
      <c r="I355" s="94"/>
      <c r="J355" s="94"/>
      <c r="K355" s="94"/>
      <c r="L355" s="94"/>
      <c r="M355" s="94"/>
      <c r="N355" s="94"/>
    </row>
    <row r="356" spans="2:14">
      <c r="B356" s="93"/>
      <c r="C356" s="93"/>
      <c r="D356" s="93"/>
      <c r="E356" s="93"/>
      <c r="F356" s="93"/>
      <c r="G356" s="93"/>
      <c r="H356" s="94"/>
      <c r="I356" s="94"/>
      <c r="J356" s="94"/>
      <c r="K356" s="94"/>
      <c r="L356" s="94"/>
      <c r="M356" s="94"/>
      <c r="N356" s="94"/>
    </row>
    <row r="357" spans="2:14">
      <c r="B357" s="93"/>
      <c r="C357" s="93"/>
      <c r="D357" s="93"/>
      <c r="E357" s="93"/>
      <c r="F357" s="93"/>
      <c r="G357" s="93"/>
      <c r="H357" s="94"/>
      <c r="I357" s="94"/>
      <c r="J357" s="94"/>
      <c r="K357" s="94"/>
      <c r="L357" s="94"/>
      <c r="M357" s="94"/>
      <c r="N357" s="94"/>
    </row>
    <row r="358" spans="2:14">
      <c r="B358" s="93"/>
      <c r="C358" s="93"/>
      <c r="D358" s="93"/>
      <c r="E358" s="93"/>
      <c r="F358" s="93"/>
      <c r="G358" s="93"/>
      <c r="H358" s="94"/>
      <c r="I358" s="94"/>
      <c r="J358" s="94"/>
      <c r="K358" s="94"/>
      <c r="L358" s="94"/>
      <c r="M358" s="94"/>
      <c r="N358" s="94"/>
    </row>
    <row r="359" spans="2:14">
      <c r="B359" s="93"/>
      <c r="C359" s="93"/>
      <c r="D359" s="93"/>
      <c r="E359" s="93"/>
      <c r="F359" s="93"/>
      <c r="G359" s="93"/>
      <c r="H359" s="94"/>
      <c r="I359" s="94"/>
      <c r="J359" s="94"/>
      <c r="K359" s="94"/>
      <c r="L359" s="94"/>
      <c r="M359" s="94"/>
      <c r="N359" s="94"/>
    </row>
    <row r="360" spans="2:14">
      <c r="B360" s="93"/>
      <c r="C360" s="93"/>
      <c r="D360" s="93"/>
      <c r="E360" s="93"/>
      <c r="F360" s="93"/>
      <c r="G360" s="93"/>
      <c r="H360" s="94"/>
      <c r="I360" s="94"/>
      <c r="J360" s="94"/>
      <c r="K360" s="94"/>
      <c r="L360" s="94"/>
      <c r="M360" s="94"/>
      <c r="N360" s="94"/>
    </row>
    <row r="361" spans="2:14">
      <c r="B361" s="93"/>
      <c r="C361" s="93"/>
      <c r="D361" s="93"/>
      <c r="E361" s="93"/>
      <c r="F361" s="93"/>
      <c r="G361" s="93"/>
      <c r="H361" s="94"/>
      <c r="I361" s="94"/>
      <c r="J361" s="94"/>
      <c r="K361" s="94"/>
      <c r="L361" s="94"/>
      <c r="M361" s="94"/>
      <c r="N361" s="94"/>
    </row>
    <row r="362" spans="2:14">
      <c r="B362" s="93"/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</row>
    <row r="363" spans="2:14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</row>
    <row r="364" spans="2:14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</row>
    <row r="365" spans="2:14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</row>
    <row r="366" spans="2:14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</row>
    <row r="367" spans="2:14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</row>
    <row r="368" spans="2:14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</row>
    <row r="369" spans="2:14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</row>
    <row r="370" spans="2:14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</row>
    <row r="371" spans="2:14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</row>
    <row r="372" spans="2:14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</row>
    <row r="373" spans="2:14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</row>
    <row r="374" spans="2:14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</row>
    <row r="375" spans="2:14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</row>
    <row r="376" spans="2:14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</row>
    <row r="377" spans="2:14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</row>
    <row r="378" spans="2:14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</row>
    <row r="379" spans="2:14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</row>
    <row r="380" spans="2:14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</row>
    <row r="381" spans="2:14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</row>
    <row r="382" spans="2:14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</row>
    <row r="383" spans="2:14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</row>
    <row r="384" spans="2:14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</row>
    <row r="385" spans="2:14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</row>
    <row r="386" spans="2:14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</row>
    <row r="387" spans="2:14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</row>
    <row r="388" spans="2:14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</row>
    <row r="389" spans="2:14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</row>
    <row r="390" spans="2:14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</row>
    <row r="391" spans="2:14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</row>
    <row r="392" spans="2:14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</row>
    <row r="393" spans="2:14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</row>
    <row r="394" spans="2:14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</row>
    <row r="395" spans="2:14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</row>
    <row r="396" spans="2:14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</row>
    <row r="397" spans="2:14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</row>
    <row r="398" spans="2:14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</row>
    <row r="399" spans="2:14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</row>
    <row r="400" spans="2:14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</row>
    <row r="401" spans="2:14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</row>
    <row r="402" spans="2:14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</row>
    <row r="403" spans="2:14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</row>
    <row r="404" spans="2:14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</row>
    <row r="405" spans="2:14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</row>
    <row r="406" spans="2:14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</row>
    <row r="407" spans="2:14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</row>
    <row r="408" spans="2:14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</row>
    <row r="409" spans="2:14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</row>
    <row r="410" spans="2:14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</row>
    <row r="411" spans="2:14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</row>
    <row r="412" spans="2:14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</row>
    <row r="413" spans="2:14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</row>
    <row r="414" spans="2:14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</row>
    <row r="415" spans="2:14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</row>
    <row r="416" spans="2:14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</row>
    <row r="417" spans="2:14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</row>
    <row r="418" spans="2:14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</row>
    <row r="419" spans="2:14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</row>
    <row r="420" spans="2:14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</row>
    <row r="421" spans="2:14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</row>
    <row r="422" spans="2:14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</row>
    <row r="423" spans="2:14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</row>
    <row r="424" spans="2:14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</row>
    <row r="425" spans="2:14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</row>
    <row r="426" spans="2:14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</row>
    <row r="427" spans="2:14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</row>
    <row r="428" spans="2:14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</row>
    <row r="429" spans="2:14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</row>
    <row r="430" spans="2:14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</row>
    <row r="431" spans="2:14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</row>
    <row r="432" spans="2:14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</row>
    <row r="433" spans="2:14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</row>
    <row r="434" spans="2:14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</row>
    <row r="435" spans="2:14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</row>
    <row r="436" spans="2:14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</row>
    <row r="437" spans="2:14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</row>
    <row r="438" spans="2:14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</row>
    <row r="439" spans="2:14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</row>
    <row r="440" spans="2:14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</row>
    <row r="441" spans="2:14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</row>
    <row r="442" spans="2:14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</row>
    <row r="443" spans="2:14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</row>
    <row r="444" spans="2:14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</row>
    <row r="445" spans="2:14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</row>
    <row r="446" spans="2:14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</row>
    <row r="447" spans="2:14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</row>
    <row r="448" spans="2:14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</row>
    <row r="449" spans="2:14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</row>
    <row r="450" spans="2:14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</row>
    <row r="451" spans="2:14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</row>
    <row r="452" spans="2:14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</row>
    <row r="453" spans="2:14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</row>
    <row r="454" spans="2:14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</row>
    <row r="455" spans="2:14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</row>
    <row r="456" spans="2:14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</row>
    <row r="457" spans="2:14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</row>
    <row r="458" spans="2:14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</row>
    <row r="459" spans="2:14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</row>
    <row r="460" spans="2:14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</row>
    <row r="461" spans="2:14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</row>
    <row r="462" spans="2:14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</row>
    <row r="463" spans="2:14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</row>
    <row r="464" spans="2:14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</row>
    <row r="465" spans="2:14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</row>
    <row r="466" spans="2:14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</row>
    <row r="467" spans="2:14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</row>
    <row r="468" spans="2:14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</row>
    <row r="469" spans="2:14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</row>
    <row r="470" spans="2:14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</row>
    <row r="471" spans="2:14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</row>
    <row r="472" spans="2:14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</row>
    <row r="473" spans="2:14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</row>
    <row r="474" spans="2:14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</row>
    <row r="475" spans="2:14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</row>
    <row r="476" spans="2:14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</row>
    <row r="477" spans="2:14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</row>
    <row r="478" spans="2:14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</row>
    <row r="479" spans="2:14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</row>
    <row r="480" spans="2:14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</row>
    <row r="481" spans="2:14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</row>
    <row r="482" spans="2:14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</row>
    <row r="483" spans="2:14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</row>
    <row r="484" spans="2:14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</row>
    <row r="485" spans="2:14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</row>
    <row r="486" spans="2:14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</row>
    <row r="487" spans="2:14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</row>
    <row r="488" spans="2:14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</row>
    <row r="489" spans="2:14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</row>
    <row r="490" spans="2:14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</row>
    <row r="491" spans="2:14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</row>
    <row r="492" spans="2:14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</row>
    <row r="493" spans="2:14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</row>
    <row r="494" spans="2:14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</row>
    <row r="495" spans="2:14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</row>
    <row r="496" spans="2:14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</row>
    <row r="497" spans="2:14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</row>
    <row r="498" spans="2:14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</row>
    <row r="499" spans="2:14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</row>
    <row r="500" spans="2:14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</row>
    <row r="501" spans="2:14">
      <c r="B501" s="93"/>
      <c r="C501" s="93"/>
      <c r="D501" s="93"/>
      <c r="E501" s="93"/>
      <c r="F501" s="93"/>
      <c r="G501" s="93"/>
      <c r="H501" s="94"/>
      <c r="I501" s="94"/>
      <c r="J501" s="94"/>
      <c r="K501" s="94"/>
      <c r="L501" s="94"/>
      <c r="M501" s="94"/>
      <c r="N501" s="94"/>
    </row>
    <row r="502" spans="2:14">
      <c r="B502" s="93"/>
      <c r="C502" s="93"/>
      <c r="D502" s="93"/>
      <c r="E502" s="93"/>
      <c r="F502" s="93"/>
      <c r="G502" s="93"/>
      <c r="H502" s="94"/>
      <c r="I502" s="94"/>
      <c r="J502" s="94"/>
      <c r="K502" s="94"/>
      <c r="L502" s="94"/>
      <c r="M502" s="94"/>
      <c r="N502" s="94"/>
    </row>
    <row r="503" spans="2:14">
      <c r="B503" s="93"/>
      <c r="C503" s="93"/>
      <c r="D503" s="93"/>
      <c r="E503" s="93"/>
      <c r="F503" s="93"/>
      <c r="G503" s="93"/>
      <c r="H503" s="94"/>
      <c r="I503" s="94"/>
      <c r="J503" s="94"/>
      <c r="K503" s="94"/>
      <c r="L503" s="94"/>
      <c r="M503" s="94"/>
      <c r="N503" s="94"/>
    </row>
    <row r="504" spans="2:14">
      <c r="B504" s="93"/>
      <c r="C504" s="93"/>
      <c r="D504" s="93"/>
      <c r="E504" s="93"/>
      <c r="F504" s="93"/>
      <c r="G504" s="93"/>
      <c r="H504" s="94"/>
      <c r="I504" s="94"/>
      <c r="J504" s="94"/>
      <c r="K504" s="94"/>
      <c r="L504" s="94"/>
      <c r="M504" s="94"/>
      <c r="N504" s="94"/>
    </row>
    <row r="505" spans="2:14">
      <c r="B505" s="93"/>
      <c r="C505" s="93"/>
      <c r="D505" s="93"/>
      <c r="E505" s="93"/>
      <c r="F505" s="93"/>
      <c r="G505" s="93"/>
      <c r="H505" s="94"/>
      <c r="I505" s="94"/>
      <c r="J505" s="94"/>
      <c r="K505" s="94"/>
      <c r="L505" s="94"/>
      <c r="M505" s="94"/>
      <c r="N505" s="94"/>
    </row>
    <row r="506" spans="2:14">
      <c r="B506" s="93"/>
      <c r="C506" s="93"/>
      <c r="D506" s="93"/>
      <c r="E506" s="93"/>
      <c r="F506" s="93"/>
      <c r="G506" s="93"/>
      <c r="H506" s="94"/>
      <c r="I506" s="94"/>
      <c r="J506" s="94"/>
      <c r="K506" s="94"/>
      <c r="L506" s="94"/>
      <c r="M506" s="94"/>
      <c r="N506" s="94"/>
    </row>
    <row r="507" spans="2:14">
      <c r="B507" s="93"/>
      <c r="C507" s="93"/>
      <c r="D507" s="93"/>
      <c r="E507" s="93"/>
      <c r="F507" s="93"/>
      <c r="G507" s="93"/>
      <c r="H507" s="94"/>
      <c r="I507" s="94"/>
      <c r="J507" s="94"/>
      <c r="K507" s="94"/>
      <c r="L507" s="94"/>
      <c r="M507" s="94"/>
      <c r="N507" s="94"/>
    </row>
    <row r="508" spans="2:14">
      <c r="B508" s="93"/>
      <c r="C508" s="93"/>
      <c r="D508" s="93"/>
      <c r="E508" s="93"/>
      <c r="F508" s="93"/>
      <c r="G508" s="93"/>
      <c r="H508" s="94"/>
      <c r="I508" s="94"/>
      <c r="J508" s="94"/>
      <c r="K508" s="94"/>
      <c r="L508" s="94"/>
      <c r="M508" s="94"/>
      <c r="N508" s="94"/>
    </row>
    <row r="509" spans="2:14">
      <c r="B509" s="93"/>
      <c r="C509" s="93"/>
      <c r="D509" s="93"/>
      <c r="E509" s="93"/>
      <c r="F509" s="93"/>
      <c r="G509" s="93"/>
      <c r="H509" s="94"/>
      <c r="I509" s="94"/>
      <c r="J509" s="94"/>
      <c r="K509" s="94"/>
      <c r="L509" s="94"/>
      <c r="M509" s="94"/>
      <c r="N509" s="94"/>
    </row>
    <row r="510" spans="2:14">
      <c r="B510" s="93"/>
      <c r="C510" s="93"/>
      <c r="D510" s="93"/>
      <c r="E510" s="93"/>
      <c r="F510" s="93"/>
      <c r="G510" s="93"/>
      <c r="H510" s="94"/>
      <c r="I510" s="94"/>
      <c r="J510" s="94"/>
      <c r="K510" s="94"/>
      <c r="L510" s="94"/>
      <c r="M510" s="94"/>
      <c r="N510" s="94"/>
    </row>
    <row r="511" spans="2:14">
      <c r="B511" s="93"/>
      <c r="C511" s="93"/>
      <c r="D511" s="93"/>
      <c r="E511" s="93"/>
      <c r="F511" s="93"/>
      <c r="G511" s="93"/>
      <c r="H511" s="94"/>
      <c r="I511" s="94"/>
      <c r="J511" s="94"/>
      <c r="K511" s="94"/>
      <c r="L511" s="94"/>
      <c r="M511" s="94"/>
      <c r="N511" s="94"/>
    </row>
    <row r="512" spans="2:14">
      <c r="B512" s="93"/>
      <c r="C512" s="93"/>
      <c r="D512" s="93"/>
      <c r="E512" s="93"/>
      <c r="F512" s="93"/>
      <c r="G512" s="93"/>
      <c r="H512" s="94"/>
      <c r="I512" s="94"/>
      <c r="J512" s="94"/>
      <c r="K512" s="94"/>
      <c r="L512" s="94"/>
      <c r="M512" s="94"/>
      <c r="N512" s="94"/>
    </row>
    <row r="513" spans="2:14">
      <c r="B513" s="93"/>
      <c r="C513" s="93"/>
      <c r="D513" s="93"/>
      <c r="E513" s="93"/>
      <c r="F513" s="93"/>
      <c r="G513" s="93"/>
      <c r="H513" s="94"/>
      <c r="I513" s="94"/>
      <c r="J513" s="94"/>
      <c r="K513" s="94"/>
      <c r="L513" s="94"/>
      <c r="M513" s="94"/>
      <c r="N513" s="94"/>
    </row>
    <row r="514" spans="2:14">
      <c r="B514" s="93"/>
      <c r="C514" s="93"/>
      <c r="D514" s="93"/>
      <c r="E514" s="93"/>
      <c r="F514" s="93"/>
      <c r="G514" s="93"/>
      <c r="H514" s="94"/>
      <c r="I514" s="94"/>
      <c r="J514" s="94"/>
      <c r="K514" s="94"/>
      <c r="L514" s="94"/>
      <c r="M514" s="94"/>
      <c r="N514" s="94"/>
    </row>
    <row r="515" spans="2:14">
      <c r="B515" s="93"/>
      <c r="C515" s="93"/>
      <c r="D515" s="93"/>
      <c r="E515" s="93"/>
      <c r="F515" s="93"/>
      <c r="G515" s="93"/>
      <c r="H515" s="94"/>
      <c r="I515" s="94"/>
      <c r="J515" s="94"/>
      <c r="K515" s="94"/>
      <c r="L515" s="94"/>
      <c r="M515" s="94"/>
      <c r="N515" s="94"/>
    </row>
    <row r="516" spans="2:14">
      <c r="B516" s="93"/>
      <c r="C516" s="93"/>
      <c r="D516" s="93"/>
      <c r="E516" s="93"/>
      <c r="F516" s="93"/>
      <c r="G516" s="93"/>
      <c r="H516" s="94"/>
      <c r="I516" s="94"/>
      <c r="J516" s="94"/>
      <c r="K516" s="94"/>
      <c r="L516" s="94"/>
      <c r="M516" s="94"/>
      <c r="N516" s="94"/>
    </row>
    <row r="517" spans="2:14">
      <c r="B517" s="93"/>
      <c r="C517" s="93"/>
      <c r="D517" s="93"/>
      <c r="E517" s="93"/>
      <c r="F517" s="93"/>
      <c r="G517" s="93"/>
      <c r="H517" s="94"/>
      <c r="I517" s="94"/>
      <c r="J517" s="94"/>
      <c r="K517" s="94"/>
      <c r="L517" s="94"/>
      <c r="M517" s="94"/>
      <c r="N517" s="94"/>
    </row>
    <row r="518" spans="2:14">
      <c r="B518" s="93"/>
      <c r="C518" s="93"/>
      <c r="D518" s="93"/>
      <c r="E518" s="93"/>
      <c r="F518" s="93"/>
      <c r="G518" s="93"/>
      <c r="H518" s="94"/>
      <c r="I518" s="94"/>
      <c r="J518" s="94"/>
      <c r="K518" s="94"/>
      <c r="L518" s="94"/>
      <c r="M518" s="94"/>
      <c r="N518" s="94"/>
    </row>
    <row r="519" spans="2:14">
      <c r="B519" s="93"/>
      <c r="C519" s="93"/>
      <c r="D519" s="93"/>
      <c r="E519" s="93"/>
      <c r="F519" s="93"/>
      <c r="G519" s="93"/>
      <c r="H519" s="94"/>
      <c r="I519" s="94"/>
      <c r="J519" s="94"/>
      <c r="K519" s="94"/>
      <c r="L519" s="94"/>
      <c r="M519" s="94"/>
      <c r="N519" s="94"/>
    </row>
    <row r="520" spans="2:14">
      <c r="B520" s="93"/>
      <c r="C520" s="93"/>
      <c r="D520" s="93"/>
      <c r="E520" s="93"/>
      <c r="F520" s="93"/>
      <c r="G520" s="93"/>
      <c r="H520" s="94"/>
      <c r="I520" s="94"/>
      <c r="J520" s="94"/>
      <c r="K520" s="94"/>
      <c r="L520" s="94"/>
      <c r="M520" s="94"/>
      <c r="N520" s="94"/>
    </row>
    <row r="521" spans="2:14">
      <c r="B521" s="93"/>
      <c r="C521" s="93"/>
      <c r="D521" s="93"/>
      <c r="E521" s="93"/>
      <c r="F521" s="93"/>
      <c r="G521" s="93"/>
      <c r="H521" s="94"/>
      <c r="I521" s="94"/>
      <c r="J521" s="94"/>
      <c r="K521" s="94"/>
      <c r="L521" s="94"/>
      <c r="M521" s="94"/>
      <c r="N521" s="94"/>
    </row>
    <row r="522" spans="2:14">
      <c r="B522" s="93"/>
      <c r="C522" s="93"/>
      <c r="D522" s="93"/>
      <c r="E522" s="93"/>
      <c r="F522" s="93"/>
      <c r="G522" s="93"/>
      <c r="H522" s="94"/>
      <c r="I522" s="94"/>
      <c r="J522" s="94"/>
      <c r="K522" s="94"/>
      <c r="L522" s="94"/>
      <c r="M522" s="94"/>
      <c r="N522" s="94"/>
    </row>
    <row r="523" spans="2:14">
      <c r="B523" s="93"/>
      <c r="C523" s="93"/>
      <c r="D523" s="93"/>
      <c r="E523" s="93"/>
      <c r="F523" s="93"/>
      <c r="G523" s="93"/>
      <c r="H523" s="94"/>
      <c r="I523" s="94"/>
      <c r="J523" s="94"/>
      <c r="K523" s="94"/>
      <c r="L523" s="94"/>
      <c r="M523" s="94"/>
      <c r="N523" s="94"/>
    </row>
    <row r="524" spans="2:14">
      <c r="B524" s="93"/>
      <c r="C524" s="93"/>
      <c r="D524" s="93"/>
      <c r="E524" s="93"/>
      <c r="F524" s="93"/>
      <c r="G524" s="93"/>
      <c r="H524" s="94"/>
      <c r="I524" s="94"/>
      <c r="J524" s="94"/>
      <c r="K524" s="94"/>
      <c r="L524" s="94"/>
      <c r="M524" s="94"/>
      <c r="N524" s="94"/>
    </row>
    <row r="525" spans="2:14">
      <c r="B525" s="93"/>
      <c r="C525" s="93"/>
      <c r="D525" s="93"/>
      <c r="E525" s="93"/>
      <c r="F525" s="93"/>
      <c r="G525" s="93"/>
      <c r="H525" s="94"/>
      <c r="I525" s="94"/>
      <c r="J525" s="94"/>
      <c r="K525" s="94"/>
      <c r="L525" s="94"/>
      <c r="M525" s="94"/>
      <c r="N525" s="94"/>
    </row>
    <row r="526" spans="2:14">
      <c r="B526" s="93"/>
      <c r="C526" s="93"/>
      <c r="D526" s="93"/>
      <c r="E526" s="93"/>
      <c r="F526" s="93"/>
      <c r="G526" s="93"/>
      <c r="H526" s="94"/>
      <c r="I526" s="94"/>
      <c r="J526" s="94"/>
      <c r="K526" s="94"/>
      <c r="L526" s="94"/>
      <c r="M526" s="94"/>
      <c r="N526" s="94"/>
    </row>
    <row r="527" spans="2:14">
      <c r="B527" s="93"/>
      <c r="C527" s="93"/>
      <c r="D527" s="93"/>
      <c r="E527" s="93"/>
      <c r="F527" s="93"/>
      <c r="G527" s="93"/>
      <c r="H527" s="94"/>
      <c r="I527" s="94"/>
      <c r="J527" s="94"/>
      <c r="K527" s="94"/>
      <c r="L527" s="94"/>
      <c r="M527" s="94"/>
      <c r="N527" s="94"/>
    </row>
    <row r="528" spans="2:14">
      <c r="B528" s="93"/>
      <c r="C528" s="93"/>
      <c r="D528" s="93"/>
      <c r="E528" s="93"/>
      <c r="F528" s="93"/>
      <c r="G528" s="93"/>
      <c r="H528" s="94"/>
      <c r="I528" s="94"/>
      <c r="J528" s="94"/>
      <c r="K528" s="94"/>
      <c r="L528" s="94"/>
      <c r="M528" s="94"/>
      <c r="N528" s="94"/>
    </row>
    <row r="529" spans="2:14">
      <c r="B529" s="93"/>
      <c r="C529" s="93"/>
      <c r="D529" s="93"/>
      <c r="E529" s="93"/>
      <c r="F529" s="93"/>
      <c r="G529" s="93"/>
      <c r="H529" s="94"/>
      <c r="I529" s="94"/>
      <c r="J529" s="94"/>
      <c r="K529" s="94"/>
      <c r="L529" s="94"/>
      <c r="M529" s="94"/>
      <c r="N529" s="94"/>
    </row>
    <row r="530" spans="2:14">
      <c r="B530" s="93"/>
      <c r="C530" s="93"/>
      <c r="D530" s="93"/>
      <c r="E530" s="93"/>
      <c r="F530" s="93"/>
      <c r="G530" s="93"/>
      <c r="H530" s="94"/>
      <c r="I530" s="94"/>
      <c r="J530" s="94"/>
      <c r="K530" s="94"/>
      <c r="L530" s="94"/>
      <c r="M530" s="94"/>
      <c r="N530" s="94"/>
    </row>
    <row r="531" spans="2:14">
      <c r="B531" s="93"/>
      <c r="C531" s="93"/>
      <c r="D531" s="93"/>
      <c r="E531" s="93"/>
      <c r="F531" s="93"/>
      <c r="G531" s="93"/>
      <c r="H531" s="94"/>
      <c r="I531" s="94"/>
      <c r="J531" s="94"/>
      <c r="K531" s="94"/>
      <c r="L531" s="94"/>
      <c r="M531" s="94"/>
      <c r="N531" s="94"/>
    </row>
    <row r="532" spans="2:14">
      <c r="B532" s="93"/>
      <c r="C532" s="93"/>
      <c r="D532" s="93"/>
      <c r="E532" s="93"/>
      <c r="F532" s="93"/>
      <c r="G532" s="93"/>
      <c r="H532" s="94"/>
      <c r="I532" s="94"/>
      <c r="J532" s="94"/>
      <c r="K532" s="94"/>
      <c r="L532" s="94"/>
      <c r="M532" s="94"/>
      <c r="N532" s="94"/>
    </row>
    <row r="533" spans="2:14">
      <c r="B533" s="93"/>
      <c r="C533" s="93"/>
      <c r="D533" s="93"/>
      <c r="E533" s="93"/>
      <c r="F533" s="93"/>
      <c r="G533" s="93"/>
      <c r="H533" s="94"/>
      <c r="I533" s="94"/>
      <c r="J533" s="94"/>
      <c r="K533" s="94"/>
      <c r="L533" s="94"/>
      <c r="M533" s="94"/>
      <c r="N533" s="94"/>
    </row>
    <row r="534" spans="2:14">
      <c r="B534" s="93"/>
      <c r="C534" s="93"/>
      <c r="D534" s="93"/>
      <c r="E534" s="93"/>
      <c r="F534" s="93"/>
      <c r="G534" s="93"/>
      <c r="H534" s="94"/>
      <c r="I534" s="94"/>
      <c r="J534" s="94"/>
      <c r="K534" s="94"/>
      <c r="L534" s="94"/>
      <c r="M534" s="94"/>
      <c r="N534" s="94"/>
    </row>
    <row r="535" spans="2:14">
      <c r="B535" s="93"/>
      <c r="C535" s="93"/>
      <c r="D535" s="93"/>
      <c r="E535" s="93"/>
      <c r="F535" s="93"/>
      <c r="G535" s="93"/>
      <c r="H535" s="94"/>
      <c r="I535" s="94"/>
      <c r="J535" s="94"/>
      <c r="K535" s="94"/>
      <c r="L535" s="94"/>
      <c r="M535" s="94"/>
      <c r="N535" s="94"/>
    </row>
    <row r="536" spans="2:14">
      <c r="B536" s="93"/>
      <c r="C536" s="93"/>
      <c r="D536" s="93"/>
      <c r="E536" s="93"/>
      <c r="F536" s="93"/>
      <c r="G536" s="93"/>
      <c r="H536" s="94"/>
      <c r="I536" s="94"/>
      <c r="J536" s="94"/>
      <c r="K536" s="94"/>
      <c r="L536" s="94"/>
      <c r="M536" s="94"/>
      <c r="N536" s="94"/>
    </row>
    <row r="537" spans="2:14">
      <c r="B537" s="93"/>
      <c r="C537" s="93"/>
      <c r="D537" s="93"/>
      <c r="E537" s="93"/>
      <c r="F537" s="93"/>
      <c r="G537" s="93"/>
      <c r="H537" s="94"/>
      <c r="I537" s="94"/>
      <c r="J537" s="94"/>
      <c r="K537" s="94"/>
      <c r="L537" s="94"/>
      <c r="M537" s="94"/>
      <c r="N537" s="94"/>
    </row>
    <row r="538" spans="2:14">
      <c r="B538" s="93"/>
      <c r="C538" s="93"/>
      <c r="D538" s="93"/>
      <c r="E538" s="93"/>
      <c r="F538" s="93"/>
      <c r="G538" s="93"/>
      <c r="H538" s="94"/>
      <c r="I538" s="94"/>
      <c r="J538" s="94"/>
      <c r="K538" s="94"/>
      <c r="L538" s="94"/>
      <c r="M538" s="94"/>
      <c r="N538" s="94"/>
    </row>
    <row r="539" spans="2:14">
      <c r="B539" s="93"/>
      <c r="C539" s="93"/>
      <c r="D539" s="93"/>
      <c r="E539" s="93"/>
      <c r="F539" s="93"/>
      <c r="G539" s="93"/>
      <c r="H539" s="94"/>
      <c r="I539" s="94"/>
      <c r="J539" s="94"/>
      <c r="K539" s="94"/>
      <c r="L539" s="94"/>
      <c r="M539" s="94"/>
      <c r="N539" s="94"/>
    </row>
    <row r="540" spans="2:14">
      <c r="B540" s="93"/>
      <c r="C540" s="93"/>
      <c r="D540" s="93"/>
      <c r="E540" s="93"/>
      <c r="F540" s="93"/>
      <c r="G540" s="93"/>
      <c r="H540" s="94"/>
      <c r="I540" s="94"/>
      <c r="J540" s="94"/>
      <c r="K540" s="94"/>
      <c r="L540" s="94"/>
      <c r="M540" s="94"/>
      <c r="N540" s="94"/>
    </row>
    <row r="541" spans="2:14">
      <c r="B541" s="93"/>
      <c r="C541" s="93"/>
      <c r="D541" s="93"/>
      <c r="E541" s="93"/>
      <c r="F541" s="93"/>
      <c r="G541" s="93"/>
      <c r="H541" s="94"/>
      <c r="I541" s="94"/>
      <c r="J541" s="94"/>
      <c r="K541" s="94"/>
      <c r="L541" s="94"/>
      <c r="M541" s="94"/>
      <c r="N541" s="94"/>
    </row>
    <row r="542" spans="2:14">
      <c r="B542" s="93"/>
      <c r="C542" s="93"/>
      <c r="D542" s="93"/>
      <c r="E542" s="93"/>
      <c r="F542" s="93"/>
      <c r="G542" s="93"/>
      <c r="H542" s="94"/>
      <c r="I542" s="94"/>
      <c r="J542" s="94"/>
      <c r="K542" s="94"/>
      <c r="L542" s="94"/>
      <c r="M542" s="94"/>
      <c r="N542" s="94"/>
    </row>
    <row r="543" spans="2:14">
      <c r="B543" s="93"/>
      <c r="C543" s="93"/>
      <c r="D543" s="93"/>
      <c r="E543" s="93"/>
      <c r="F543" s="93"/>
      <c r="G543" s="93"/>
      <c r="H543" s="94"/>
      <c r="I543" s="94"/>
      <c r="J543" s="94"/>
      <c r="K543" s="94"/>
      <c r="L543" s="94"/>
      <c r="M543" s="94"/>
      <c r="N543" s="94"/>
    </row>
    <row r="544" spans="2:14">
      <c r="B544" s="93"/>
      <c r="C544" s="93"/>
      <c r="D544" s="93"/>
      <c r="E544" s="93"/>
      <c r="F544" s="93"/>
      <c r="G544" s="93"/>
      <c r="H544" s="94"/>
      <c r="I544" s="94"/>
      <c r="J544" s="94"/>
      <c r="K544" s="94"/>
      <c r="L544" s="94"/>
      <c r="M544" s="94"/>
      <c r="N544" s="94"/>
    </row>
    <row r="545" spans="2:14">
      <c r="B545" s="93"/>
      <c r="C545" s="93"/>
      <c r="D545" s="93"/>
      <c r="E545" s="93"/>
      <c r="F545" s="93"/>
      <c r="G545" s="93"/>
      <c r="H545" s="94"/>
      <c r="I545" s="94"/>
      <c r="J545" s="94"/>
      <c r="K545" s="94"/>
      <c r="L545" s="94"/>
      <c r="M545" s="94"/>
      <c r="N545" s="94"/>
    </row>
    <row r="546" spans="2:14">
      <c r="B546" s="93"/>
      <c r="C546" s="93"/>
      <c r="D546" s="93"/>
      <c r="E546" s="93"/>
      <c r="F546" s="93"/>
      <c r="G546" s="93"/>
      <c r="H546" s="94"/>
      <c r="I546" s="94"/>
      <c r="J546" s="94"/>
      <c r="K546" s="94"/>
      <c r="L546" s="94"/>
      <c r="M546" s="94"/>
      <c r="N546" s="94"/>
    </row>
    <row r="547" spans="2:14">
      <c r="B547" s="93"/>
      <c r="C547" s="93"/>
      <c r="D547" s="93"/>
      <c r="E547" s="93"/>
      <c r="F547" s="93"/>
      <c r="G547" s="93"/>
      <c r="H547" s="94"/>
      <c r="I547" s="94"/>
      <c r="J547" s="94"/>
      <c r="K547" s="94"/>
      <c r="L547" s="94"/>
      <c r="M547" s="94"/>
      <c r="N547" s="94"/>
    </row>
    <row r="548" spans="2:14">
      <c r="B548" s="93"/>
      <c r="C548" s="93"/>
      <c r="D548" s="93"/>
      <c r="E548" s="93"/>
      <c r="F548" s="93"/>
      <c r="G548" s="93"/>
      <c r="H548" s="94"/>
      <c r="I548" s="94"/>
      <c r="J548" s="94"/>
      <c r="K548" s="94"/>
      <c r="L548" s="94"/>
      <c r="M548" s="94"/>
      <c r="N548" s="94"/>
    </row>
    <row r="549" spans="2:14">
      <c r="B549" s="93"/>
      <c r="C549" s="93"/>
      <c r="D549" s="93"/>
      <c r="E549" s="93"/>
      <c r="F549" s="93"/>
      <c r="G549" s="93"/>
      <c r="H549" s="94"/>
      <c r="I549" s="94"/>
      <c r="J549" s="94"/>
      <c r="K549" s="94"/>
      <c r="L549" s="94"/>
      <c r="M549" s="94"/>
      <c r="N549" s="94"/>
    </row>
    <row r="550" spans="2:14">
      <c r="B550" s="93"/>
      <c r="C550" s="93"/>
      <c r="D550" s="93"/>
      <c r="E550" s="93"/>
      <c r="F550" s="93"/>
      <c r="G550" s="93"/>
      <c r="H550" s="94"/>
      <c r="I550" s="94"/>
      <c r="J550" s="94"/>
      <c r="K550" s="94"/>
      <c r="L550" s="94"/>
      <c r="M550" s="94"/>
      <c r="N550" s="94"/>
    </row>
    <row r="551" spans="2:14">
      <c r="B551" s="93"/>
      <c r="C551" s="93"/>
      <c r="D551" s="93"/>
      <c r="E551" s="93"/>
      <c r="F551" s="93"/>
      <c r="G551" s="93"/>
      <c r="H551" s="94"/>
      <c r="I551" s="94"/>
      <c r="J551" s="94"/>
      <c r="K551" s="94"/>
      <c r="L551" s="94"/>
      <c r="M551" s="94"/>
      <c r="N551" s="94"/>
    </row>
    <row r="552" spans="2:14">
      <c r="B552" s="93"/>
      <c r="C552" s="93"/>
      <c r="D552" s="93"/>
      <c r="E552" s="93"/>
      <c r="F552" s="93"/>
      <c r="G552" s="93"/>
      <c r="H552" s="94"/>
      <c r="I552" s="94"/>
      <c r="J552" s="94"/>
      <c r="K552" s="94"/>
      <c r="L552" s="94"/>
      <c r="M552" s="94"/>
      <c r="N552" s="94"/>
    </row>
    <row r="553" spans="2:14">
      <c r="B553" s="93"/>
      <c r="C553" s="93"/>
      <c r="D553" s="93"/>
      <c r="E553" s="93"/>
      <c r="F553" s="93"/>
      <c r="G553" s="93"/>
      <c r="H553" s="94"/>
      <c r="I553" s="94"/>
      <c r="J553" s="94"/>
      <c r="K553" s="94"/>
      <c r="L553" s="94"/>
      <c r="M553" s="94"/>
      <c r="N553" s="94"/>
    </row>
    <row r="554" spans="2:14">
      <c r="B554" s="93"/>
      <c r="C554" s="93"/>
      <c r="D554" s="93"/>
      <c r="E554" s="93"/>
      <c r="F554" s="93"/>
      <c r="G554" s="93"/>
      <c r="H554" s="94"/>
      <c r="I554" s="94"/>
      <c r="J554" s="94"/>
      <c r="K554" s="94"/>
      <c r="L554" s="94"/>
      <c r="M554" s="94"/>
      <c r="N554" s="94"/>
    </row>
    <row r="555" spans="2:14">
      <c r="B555" s="93"/>
      <c r="C555" s="93"/>
      <c r="D555" s="93"/>
      <c r="E555" s="93"/>
      <c r="F555" s="93"/>
      <c r="G555" s="93"/>
      <c r="H555" s="94"/>
      <c r="I555" s="94"/>
      <c r="J555" s="94"/>
      <c r="K555" s="94"/>
      <c r="L555" s="94"/>
      <c r="M555" s="94"/>
      <c r="N555" s="94"/>
    </row>
    <row r="556" spans="2:14">
      <c r="B556" s="93"/>
      <c r="C556" s="93"/>
      <c r="D556" s="93"/>
      <c r="E556" s="93"/>
      <c r="F556" s="93"/>
      <c r="G556" s="93"/>
      <c r="H556" s="94"/>
      <c r="I556" s="94"/>
      <c r="J556" s="94"/>
      <c r="K556" s="94"/>
      <c r="L556" s="94"/>
      <c r="M556" s="94"/>
      <c r="N556" s="94"/>
    </row>
    <row r="557" spans="2:14">
      <c r="B557" s="93"/>
      <c r="C557" s="93"/>
      <c r="D557" s="93"/>
      <c r="E557" s="93"/>
      <c r="F557" s="93"/>
      <c r="G557" s="93"/>
      <c r="H557" s="94"/>
      <c r="I557" s="94"/>
      <c r="J557" s="94"/>
      <c r="K557" s="94"/>
      <c r="L557" s="94"/>
      <c r="M557" s="94"/>
      <c r="N557" s="94"/>
    </row>
    <row r="558" spans="2:14">
      <c r="B558" s="93"/>
      <c r="C558" s="93"/>
      <c r="D558" s="93"/>
      <c r="E558" s="93"/>
      <c r="F558" s="93"/>
      <c r="G558" s="93"/>
      <c r="H558" s="94"/>
      <c r="I558" s="94"/>
      <c r="J558" s="94"/>
      <c r="K558" s="94"/>
      <c r="L558" s="94"/>
      <c r="M558" s="94"/>
      <c r="N558" s="94"/>
    </row>
    <row r="559" spans="2:14">
      <c r="B559" s="93"/>
      <c r="C559" s="93"/>
      <c r="D559" s="93"/>
      <c r="E559" s="93"/>
      <c r="F559" s="93"/>
      <c r="G559" s="93"/>
      <c r="H559" s="94"/>
      <c r="I559" s="94"/>
      <c r="J559" s="94"/>
      <c r="K559" s="94"/>
      <c r="L559" s="94"/>
      <c r="M559" s="94"/>
      <c r="N559" s="94"/>
    </row>
    <row r="560" spans="2:14">
      <c r="B560" s="93"/>
      <c r="C560" s="93"/>
      <c r="D560" s="93"/>
      <c r="E560" s="93"/>
      <c r="F560" s="93"/>
      <c r="G560" s="93"/>
      <c r="H560" s="94"/>
      <c r="I560" s="94"/>
      <c r="J560" s="94"/>
      <c r="K560" s="94"/>
      <c r="L560" s="94"/>
      <c r="M560" s="94"/>
      <c r="N560" s="94"/>
    </row>
    <row r="561" spans="2:14">
      <c r="B561" s="93"/>
      <c r="C561" s="93"/>
      <c r="D561" s="93"/>
      <c r="E561" s="93"/>
      <c r="F561" s="93"/>
      <c r="G561" s="93"/>
      <c r="H561" s="94"/>
      <c r="I561" s="94"/>
      <c r="J561" s="94"/>
      <c r="K561" s="94"/>
      <c r="L561" s="94"/>
      <c r="M561" s="94"/>
      <c r="N561" s="94"/>
    </row>
    <row r="562" spans="2:14">
      <c r="B562" s="93"/>
      <c r="C562" s="93"/>
      <c r="D562" s="93"/>
      <c r="E562" s="93"/>
      <c r="F562" s="93"/>
      <c r="G562" s="93"/>
      <c r="H562" s="94"/>
      <c r="I562" s="94"/>
      <c r="J562" s="94"/>
      <c r="K562" s="94"/>
      <c r="L562" s="94"/>
      <c r="M562" s="94"/>
      <c r="N562" s="94"/>
    </row>
    <row r="563" spans="2:14">
      <c r="B563" s="93"/>
      <c r="C563" s="93"/>
      <c r="D563" s="93"/>
      <c r="E563" s="93"/>
      <c r="F563" s="93"/>
      <c r="G563" s="93"/>
      <c r="H563" s="94"/>
      <c r="I563" s="94"/>
      <c r="J563" s="94"/>
      <c r="K563" s="94"/>
      <c r="L563" s="94"/>
      <c r="M563" s="94"/>
      <c r="N563" s="94"/>
    </row>
    <row r="564" spans="2:14">
      <c r="B564" s="93"/>
      <c r="C564" s="93"/>
      <c r="D564" s="93"/>
      <c r="E564" s="93"/>
      <c r="F564" s="93"/>
      <c r="G564" s="93"/>
      <c r="H564" s="94"/>
      <c r="I564" s="94"/>
      <c r="J564" s="94"/>
      <c r="K564" s="94"/>
      <c r="L564" s="94"/>
      <c r="M564" s="94"/>
      <c r="N564" s="94"/>
    </row>
    <row r="565" spans="2:14">
      <c r="B565" s="93"/>
      <c r="C565" s="93"/>
      <c r="D565" s="93"/>
      <c r="E565" s="93"/>
      <c r="F565" s="93"/>
      <c r="G565" s="93"/>
      <c r="H565" s="94"/>
      <c r="I565" s="94"/>
      <c r="J565" s="94"/>
      <c r="K565" s="94"/>
      <c r="L565" s="94"/>
      <c r="M565" s="94"/>
      <c r="N565" s="94"/>
    </row>
    <row r="566" spans="2:14">
      <c r="B566" s="93"/>
      <c r="C566" s="93"/>
      <c r="D566" s="93"/>
      <c r="E566" s="93"/>
      <c r="F566" s="93"/>
      <c r="G566" s="93"/>
      <c r="H566" s="94"/>
      <c r="I566" s="94"/>
      <c r="J566" s="94"/>
      <c r="K566" s="94"/>
      <c r="L566" s="94"/>
      <c r="M566" s="94"/>
      <c r="N566" s="94"/>
    </row>
    <row r="567" spans="2:14">
      <c r="B567" s="93"/>
      <c r="C567" s="93"/>
      <c r="D567" s="93"/>
      <c r="E567" s="93"/>
      <c r="F567" s="93"/>
      <c r="G567" s="93"/>
      <c r="H567" s="94"/>
      <c r="I567" s="94"/>
      <c r="J567" s="94"/>
      <c r="K567" s="94"/>
      <c r="L567" s="94"/>
      <c r="M567" s="94"/>
      <c r="N567" s="94"/>
    </row>
    <row r="568" spans="2:14">
      <c r="B568" s="93"/>
      <c r="C568" s="93"/>
      <c r="D568" s="93"/>
      <c r="E568" s="93"/>
      <c r="F568" s="93"/>
      <c r="G568" s="93"/>
      <c r="H568" s="94"/>
      <c r="I568" s="94"/>
      <c r="J568" s="94"/>
      <c r="K568" s="94"/>
      <c r="L568" s="94"/>
      <c r="M568" s="94"/>
      <c r="N568" s="94"/>
    </row>
    <row r="569" spans="2:14">
      <c r="B569" s="93"/>
      <c r="C569" s="93"/>
      <c r="D569" s="93"/>
      <c r="E569" s="93"/>
      <c r="F569" s="93"/>
      <c r="G569" s="93"/>
      <c r="H569" s="94"/>
      <c r="I569" s="94"/>
      <c r="J569" s="94"/>
      <c r="K569" s="94"/>
      <c r="L569" s="94"/>
      <c r="M569" s="94"/>
      <c r="N569" s="94"/>
    </row>
    <row r="570" spans="2:14">
      <c r="B570" s="93"/>
      <c r="C570" s="93"/>
      <c r="D570" s="93"/>
      <c r="E570" s="93"/>
      <c r="F570" s="93"/>
      <c r="G570" s="93"/>
      <c r="H570" s="94"/>
      <c r="I570" s="94"/>
      <c r="J570" s="94"/>
      <c r="K570" s="94"/>
      <c r="L570" s="94"/>
      <c r="M570" s="94"/>
      <c r="N570" s="94"/>
    </row>
    <row r="571" spans="2:14">
      <c r="B571" s="93"/>
      <c r="C571" s="93"/>
      <c r="D571" s="93"/>
      <c r="E571" s="93"/>
      <c r="F571" s="93"/>
      <c r="G571" s="93"/>
      <c r="H571" s="94"/>
      <c r="I571" s="94"/>
      <c r="J571" s="94"/>
      <c r="K571" s="94"/>
      <c r="L571" s="94"/>
      <c r="M571" s="94"/>
      <c r="N571" s="94"/>
    </row>
    <row r="572" spans="2:14">
      <c r="B572" s="93"/>
      <c r="C572" s="93"/>
      <c r="D572" s="93"/>
      <c r="E572" s="93"/>
      <c r="F572" s="93"/>
      <c r="G572" s="93"/>
      <c r="H572" s="94"/>
      <c r="I572" s="94"/>
      <c r="J572" s="94"/>
      <c r="K572" s="94"/>
      <c r="L572" s="94"/>
      <c r="M572" s="94"/>
      <c r="N572" s="94"/>
    </row>
    <row r="573" spans="2:14">
      <c r="B573" s="93"/>
      <c r="C573" s="93"/>
      <c r="D573" s="93"/>
      <c r="E573" s="93"/>
      <c r="F573" s="93"/>
      <c r="G573" s="93"/>
      <c r="H573" s="94"/>
      <c r="I573" s="94"/>
      <c r="J573" s="94"/>
      <c r="K573" s="94"/>
      <c r="L573" s="94"/>
      <c r="M573" s="94"/>
      <c r="N573" s="94"/>
    </row>
  </sheetData>
  <sheetProtection sheet="1" objects="1" scenarios="1"/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39.42578125" style="2" bestFit="1" customWidth="1"/>
    <col min="3" max="3" width="31.285156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12" style="1" bestFit="1" customWidth="1"/>
    <col min="10" max="10" width="10.140625" style="1" bestFit="1" customWidth="1"/>
    <col min="11" max="11" width="9.570312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144</v>
      </c>
      <c r="C1" s="46" t="s" vm="1">
        <v>225</v>
      </c>
    </row>
    <row r="2" spans="2:15">
      <c r="B2" s="46" t="s">
        <v>143</v>
      </c>
      <c r="C2" s="46" t="s">
        <v>226</v>
      </c>
    </row>
    <row r="3" spans="2:15">
      <c r="B3" s="46" t="s">
        <v>145</v>
      </c>
      <c r="C3" s="46" t="s">
        <v>227</v>
      </c>
    </row>
    <row r="4" spans="2:15">
      <c r="B4" s="46" t="s">
        <v>146</v>
      </c>
      <c r="C4" s="46">
        <v>414</v>
      </c>
    </row>
    <row r="6" spans="2:15" ht="26.25" customHeight="1">
      <c r="B6" s="145" t="s">
        <v>171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7"/>
    </row>
    <row r="7" spans="2:15" ht="26.25" customHeight="1">
      <c r="B7" s="145" t="s">
        <v>91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</row>
    <row r="8" spans="2:15" s="3" customFormat="1" ht="63">
      <c r="B8" s="21" t="s">
        <v>113</v>
      </c>
      <c r="C8" s="29" t="s">
        <v>44</v>
      </c>
      <c r="D8" s="29" t="s">
        <v>117</v>
      </c>
      <c r="E8" s="29" t="s">
        <v>115</v>
      </c>
      <c r="F8" s="29" t="s">
        <v>64</v>
      </c>
      <c r="G8" s="29" t="s">
        <v>14</v>
      </c>
      <c r="H8" s="29" t="s">
        <v>65</v>
      </c>
      <c r="I8" s="29" t="s">
        <v>101</v>
      </c>
      <c r="J8" s="29" t="s">
        <v>202</v>
      </c>
      <c r="K8" s="29" t="s">
        <v>201</v>
      </c>
      <c r="L8" s="29" t="s">
        <v>61</v>
      </c>
      <c r="M8" s="29" t="s">
        <v>58</v>
      </c>
      <c r="N8" s="29" t="s">
        <v>147</v>
      </c>
      <c r="O8" s="19" t="s">
        <v>149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209</v>
      </c>
      <c r="K9" s="31"/>
      <c r="L9" s="31" t="s">
        <v>205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7" t="s">
        <v>29</v>
      </c>
      <c r="C11" s="87"/>
      <c r="D11" s="88"/>
      <c r="E11" s="87"/>
      <c r="F11" s="88"/>
      <c r="G11" s="87"/>
      <c r="H11" s="87"/>
      <c r="I11" s="88"/>
      <c r="J11" s="90"/>
      <c r="K11" s="98"/>
      <c r="L11" s="90">
        <v>6454.4330951099982</v>
      </c>
      <c r="M11" s="91"/>
      <c r="N11" s="91">
        <f>IFERROR(L11/$L$11,0)</f>
        <v>1</v>
      </c>
      <c r="O11" s="91">
        <f>L11/'סכום נכסי הקרן'!$C$42</f>
        <v>3.2768095496389532E-3</v>
      </c>
    </row>
    <row r="12" spans="2:15" s="4" customFormat="1" ht="18" customHeight="1">
      <c r="B12" s="113" t="s">
        <v>194</v>
      </c>
      <c r="C12" s="87"/>
      <c r="D12" s="88"/>
      <c r="E12" s="87"/>
      <c r="F12" s="88"/>
      <c r="G12" s="87"/>
      <c r="H12" s="87"/>
      <c r="I12" s="88"/>
      <c r="J12" s="90"/>
      <c r="K12" s="98"/>
      <c r="L12" s="90">
        <v>6454.4330951099982</v>
      </c>
      <c r="M12" s="91"/>
      <c r="N12" s="91">
        <f t="shared" ref="N12:N15" si="0">IFERROR(L12/$L$11,0)</f>
        <v>1</v>
      </c>
      <c r="O12" s="91">
        <f>L12/'סכום נכסי הקרן'!$C$42</f>
        <v>3.2768095496389532E-3</v>
      </c>
    </row>
    <row r="13" spans="2:15">
      <c r="B13" s="85" t="s">
        <v>28</v>
      </c>
      <c r="C13" s="80"/>
      <c r="D13" s="81"/>
      <c r="E13" s="80"/>
      <c r="F13" s="81"/>
      <c r="G13" s="80"/>
      <c r="H13" s="80"/>
      <c r="I13" s="81"/>
      <c r="J13" s="83"/>
      <c r="K13" s="100"/>
      <c r="L13" s="83">
        <v>6454.4330951099982</v>
      </c>
      <c r="M13" s="84"/>
      <c r="N13" s="84">
        <f t="shared" si="0"/>
        <v>1</v>
      </c>
      <c r="O13" s="84">
        <f>L13/'סכום נכסי הקרן'!$C$42</f>
        <v>3.2768095496389532E-3</v>
      </c>
    </row>
    <row r="14" spans="2:15">
      <c r="B14" s="86" t="s">
        <v>1368</v>
      </c>
      <c r="C14" s="87" t="s">
        <v>1369</v>
      </c>
      <c r="D14" s="88" t="s">
        <v>122</v>
      </c>
      <c r="E14" s="87"/>
      <c r="F14" s="88" t="s">
        <v>1240</v>
      </c>
      <c r="G14" s="87" t="s">
        <v>483</v>
      </c>
      <c r="H14" s="87"/>
      <c r="I14" s="88" t="s">
        <v>130</v>
      </c>
      <c r="J14" s="90">
        <v>45211.320657000011</v>
      </c>
      <c r="K14" s="98">
        <v>1469.4</v>
      </c>
      <c r="L14" s="90">
        <v>2401.5715517660001</v>
      </c>
      <c r="M14" s="91">
        <v>7.2318615470241633E-5</v>
      </c>
      <c r="N14" s="91">
        <f t="shared" si="0"/>
        <v>0.37208094287714849</v>
      </c>
      <c r="O14" s="91">
        <f>L14/'סכום נכסי הקרן'!$C$42</f>
        <v>1.219238386858506E-3</v>
      </c>
    </row>
    <row r="15" spans="2:15">
      <c r="B15" s="86" t="s">
        <v>1370</v>
      </c>
      <c r="C15" s="87" t="s">
        <v>1371</v>
      </c>
      <c r="D15" s="88" t="s">
        <v>122</v>
      </c>
      <c r="E15" s="87"/>
      <c r="F15" s="88" t="s">
        <v>1240</v>
      </c>
      <c r="G15" s="87" t="s">
        <v>483</v>
      </c>
      <c r="H15" s="87"/>
      <c r="I15" s="88" t="s">
        <v>130</v>
      </c>
      <c r="J15" s="90">
        <v>9234.5821739999956</v>
      </c>
      <c r="K15" s="98">
        <v>12140.49</v>
      </c>
      <c r="L15" s="90">
        <v>4052.8615433439982</v>
      </c>
      <c r="M15" s="91">
        <v>9.1104405451176079E-5</v>
      </c>
      <c r="N15" s="91">
        <f t="shared" si="0"/>
        <v>0.62791905712285145</v>
      </c>
      <c r="O15" s="91">
        <f>L15/'סכום נכסי הקרן'!$C$42</f>
        <v>2.0575711627804469E-3</v>
      </c>
    </row>
    <row r="16" spans="2:15">
      <c r="B16" s="92"/>
      <c r="C16" s="87"/>
      <c r="D16" s="87"/>
      <c r="E16" s="87"/>
      <c r="F16" s="87"/>
      <c r="G16" s="87"/>
      <c r="H16" s="87"/>
      <c r="I16" s="87"/>
      <c r="J16" s="90"/>
      <c r="K16" s="98"/>
      <c r="L16" s="87"/>
      <c r="M16" s="87"/>
      <c r="N16" s="91"/>
      <c r="O16" s="87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107" t="s">
        <v>217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107" t="s">
        <v>110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107" t="s">
        <v>200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107" t="s">
        <v>208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2:15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2:15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2:15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2:1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2:15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</row>
    <row r="116" spans="2:15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</row>
    <row r="117" spans="2:15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2:15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2:15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2:15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2:15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2:15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2:15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111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111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112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3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3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3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3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3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3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3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3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3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3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3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3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3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3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3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3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3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3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3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3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3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3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3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3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3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3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3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3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3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3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93"/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3"/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</row>
    <row r="501" spans="2:15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</row>
    <row r="502" spans="2:15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</row>
    <row r="503" spans="2:15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</row>
    <row r="504" spans="2:15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</row>
    <row r="505" spans="2:15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</row>
    <row r="506" spans="2:15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</row>
    <row r="507" spans="2:15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</row>
    <row r="508" spans="2:15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</row>
    <row r="509" spans="2:15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</row>
    <row r="510" spans="2:15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</row>
    <row r="511" spans="2:15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</row>
    <row r="512" spans="2:15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</row>
    <row r="513" spans="2:15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</row>
    <row r="514" spans="2:15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</row>
    <row r="515" spans="2:15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</row>
    <row r="516" spans="2:15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</row>
    <row r="517" spans="2:15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</row>
    <row r="518" spans="2:15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</row>
    <row r="519" spans="2:15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</row>
    <row r="520" spans="2:15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</row>
    <row r="521" spans="2:15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</row>
    <row r="522" spans="2:15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</row>
    <row r="523" spans="2:15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</row>
    <row r="524" spans="2:15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</row>
    <row r="525" spans="2:15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</row>
  </sheetData>
  <sheetProtection sheet="1" objects="1" scenarios="1"/>
  <mergeCells count="2">
    <mergeCell ref="B6:O6"/>
    <mergeCell ref="B7:O7"/>
  </mergeCells>
  <phoneticPr fontId="4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31.28515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9" width="6.14062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144</v>
      </c>
      <c r="C1" s="46" t="s" vm="1">
        <v>225</v>
      </c>
    </row>
    <row r="2" spans="2:12">
      <c r="B2" s="46" t="s">
        <v>143</v>
      </c>
      <c r="C2" s="46" t="s">
        <v>226</v>
      </c>
    </row>
    <row r="3" spans="2:12">
      <c r="B3" s="46" t="s">
        <v>145</v>
      </c>
      <c r="C3" s="46" t="s">
        <v>227</v>
      </c>
    </row>
    <row r="4" spans="2:12">
      <c r="B4" s="46" t="s">
        <v>146</v>
      </c>
      <c r="C4" s="46">
        <v>414</v>
      </c>
    </row>
    <row r="6" spans="2:12" ht="26.25" customHeight="1">
      <c r="B6" s="145" t="s">
        <v>171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2:12" ht="26.25" customHeight="1">
      <c r="B7" s="145" t="s">
        <v>92</v>
      </c>
      <c r="C7" s="146"/>
      <c r="D7" s="146"/>
      <c r="E7" s="146"/>
      <c r="F7" s="146"/>
      <c r="G7" s="146"/>
      <c r="H7" s="146"/>
      <c r="I7" s="146"/>
      <c r="J7" s="146"/>
      <c r="K7" s="146"/>
      <c r="L7" s="147"/>
    </row>
    <row r="8" spans="2:12" s="3" customFormat="1" ht="63">
      <c r="B8" s="21" t="s">
        <v>114</v>
      </c>
      <c r="C8" s="29" t="s">
        <v>44</v>
      </c>
      <c r="D8" s="29" t="s">
        <v>117</v>
      </c>
      <c r="E8" s="29" t="s">
        <v>64</v>
      </c>
      <c r="F8" s="29" t="s">
        <v>101</v>
      </c>
      <c r="G8" s="29" t="s">
        <v>202</v>
      </c>
      <c r="H8" s="29" t="s">
        <v>201</v>
      </c>
      <c r="I8" s="29" t="s">
        <v>61</v>
      </c>
      <c r="J8" s="29" t="s">
        <v>58</v>
      </c>
      <c r="K8" s="29" t="s">
        <v>147</v>
      </c>
      <c r="L8" s="65" t="s">
        <v>149</v>
      </c>
    </row>
    <row r="9" spans="2:12" s="3" customFormat="1" ht="25.5">
      <c r="B9" s="14"/>
      <c r="C9" s="15"/>
      <c r="D9" s="15"/>
      <c r="E9" s="15"/>
      <c r="F9" s="15"/>
      <c r="G9" s="15" t="s">
        <v>209</v>
      </c>
      <c r="H9" s="15"/>
      <c r="I9" s="15" t="s">
        <v>205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7" t="s">
        <v>47</v>
      </c>
      <c r="C11" s="87"/>
      <c r="D11" s="88"/>
      <c r="E11" s="88"/>
      <c r="F11" s="88"/>
      <c r="G11" s="90"/>
      <c r="H11" s="98"/>
      <c r="I11" s="90">
        <v>22.151603771999998</v>
      </c>
      <c r="J11" s="91"/>
      <c r="K11" s="91">
        <f>IFERROR(I11/$I$11,0)</f>
        <v>1</v>
      </c>
      <c r="L11" s="91">
        <f>I11/'סכום נכסי הקרן'!$C$42</f>
        <v>1.1246004987626386E-5</v>
      </c>
    </row>
    <row r="12" spans="2:12" s="4" customFormat="1" ht="18" customHeight="1">
      <c r="B12" s="113" t="s">
        <v>24</v>
      </c>
      <c r="C12" s="87"/>
      <c r="D12" s="88"/>
      <c r="E12" s="88"/>
      <c r="F12" s="88"/>
      <c r="G12" s="90"/>
      <c r="H12" s="98"/>
      <c r="I12" s="90">
        <v>20.987146639999999</v>
      </c>
      <c r="J12" s="91"/>
      <c r="K12" s="91">
        <f t="shared" ref="K12:K21" si="0">IFERROR(I12/$I$11,0)</f>
        <v>0.94743237808036762</v>
      </c>
      <c r="L12" s="91">
        <f>I12/'סכום נכסי הקרן'!$C$42</f>
        <v>1.0654829249330541E-5</v>
      </c>
    </row>
    <row r="13" spans="2:12">
      <c r="B13" s="85" t="s">
        <v>1372</v>
      </c>
      <c r="C13" s="80"/>
      <c r="D13" s="81"/>
      <c r="E13" s="81"/>
      <c r="F13" s="81"/>
      <c r="G13" s="83"/>
      <c r="H13" s="100"/>
      <c r="I13" s="83">
        <v>20.987146639999999</v>
      </c>
      <c r="J13" s="84"/>
      <c r="K13" s="84">
        <f t="shared" si="0"/>
        <v>0.94743237808036762</v>
      </c>
      <c r="L13" s="84">
        <f>I13/'סכום נכסי הקרן'!$C$42</f>
        <v>1.0654829249330541E-5</v>
      </c>
    </row>
    <row r="14" spans="2:12">
      <c r="B14" s="86" t="s">
        <v>1373</v>
      </c>
      <c r="C14" s="87" t="s">
        <v>1374</v>
      </c>
      <c r="D14" s="88" t="s">
        <v>118</v>
      </c>
      <c r="E14" s="88" t="s">
        <v>425</v>
      </c>
      <c r="F14" s="88" t="s">
        <v>131</v>
      </c>
      <c r="G14" s="90">
        <v>960.19276500000012</v>
      </c>
      <c r="H14" s="98">
        <v>1696</v>
      </c>
      <c r="I14" s="90">
        <v>16.284869294</v>
      </c>
      <c r="J14" s="91">
        <v>4.8009638250000005E-4</v>
      </c>
      <c r="K14" s="91">
        <f t="shared" si="0"/>
        <v>0.73515531704229697</v>
      </c>
      <c r="L14" s="91">
        <f>I14/'סכום נכסי הקרן'!$C$42</f>
        <v>8.2675603621377278E-6</v>
      </c>
    </row>
    <row r="15" spans="2:12">
      <c r="B15" s="86" t="s">
        <v>1375</v>
      </c>
      <c r="C15" s="87" t="s">
        <v>1376</v>
      </c>
      <c r="D15" s="88" t="s">
        <v>118</v>
      </c>
      <c r="E15" s="88" t="s">
        <v>155</v>
      </c>
      <c r="F15" s="88" t="s">
        <v>131</v>
      </c>
      <c r="G15" s="90">
        <v>12116.718225000001</v>
      </c>
      <c r="H15" s="98">
        <v>9.1</v>
      </c>
      <c r="I15" s="90">
        <v>1.1026213580000002</v>
      </c>
      <c r="J15" s="91">
        <v>8.0803181259948094E-4</v>
      </c>
      <c r="K15" s="91">
        <f t="shared" si="0"/>
        <v>4.9776141237851693E-2</v>
      </c>
      <c r="L15" s="91">
        <f>I15/'סכום נכסי הקרן'!$C$42</f>
        <v>5.5978273262567556E-7</v>
      </c>
    </row>
    <row r="16" spans="2:12">
      <c r="B16" s="86" t="s">
        <v>1377</v>
      </c>
      <c r="C16" s="87" t="s">
        <v>1378</v>
      </c>
      <c r="D16" s="88" t="s">
        <v>118</v>
      </c>
      <c r="E16" s="88" t="s">
        <v>425</v>
      </c>
      <c r="F16" s="88" t="s">
        <v>131</v>
      </c>
      <c r="G16" s="90">
        <v>7468.1659499999996</v>
      </c>
      <c r="H16" s="98">
        <v>48.2</v>
      </c>
      <c r="I16" s="90">
        <v>3.5996559879999999</v>
      </c>
      <c r="J16" s="91">
        <v>6.096462E-4</v>
      </c>
      <c r="K16" s="91">
        <f t="shared" si="0"/>
        <v>0.16250091980021897</v>
      </c>
      <c r="L16" s="91">
        <f>I16/'סכום נכסי הקרן'!$C$42</f>
        <v>1.8274861545671379E-6</v>
      </c>
    </row>
    <row r="17" spans="2:12">
      <c r="B17" s="92"/>
      <c r="C17" s="87"/>
      <c r="D17" s="87"/>
      <c r="E17" s="87"/>
      <c r="F17" s="87"/>
      <c r="G17" s="90"/>
      <c r="H17" s="98"/>
      <c r="I17" s="87"/>
      <c r="J17" s="87"/>
      <c r="K17" s="91"/>
      <c r="L17" s="87"/>
    </row>
    <row r="18" spans="2:12">
      <c r="B18" s="113" t="s">
        <v>39</v>
      </c>
      <c r="C18" s="87"/>
      <c r="D18" s="88"/>
      <c r="E18" s="88"/>
      <c r="F18" s="88"/>
      <c r="G18" s="90"/>
      <c r="H18" s="98"/>
      <c r="I18" s="90">
        <v>1.1644571319999999</v>
      </c>
      <c r="J18" s="91"/>
      <c r="K18" s="91">
        <f t="shared" si="0"/>
        <v>5.2567621919632448E-2</v>
      </c>
      <c r="L18" s="91">
        <f>I18/'סכום נכסי הקרן'!$C$42</f>
        <v>5.911757382958446E-7</v>
      </c>
    </row>
    <row r="19" spans="2:12">
      <c r="B19" s="85" t="s">
        <v>1379</v>
      </c>
      <c r="C19" s="80"/>
      <c r="D19" s="81"/>
      <c r="E19" s="81"/>
      <c r="F19" s="81"/>
      <c r="G19" s="83"/>
      <c r="H19" s="100"/>
      <c r="I19" s="83">
        <v>1.1644571319999999</v>
      </c>
      <c r="J19" s="84"/>
      <c r="K19" s="84">
        <f t="shared" si="0"/>
        <v>5.2567621919632448E-2</v>
      </c>
      <c r="L19" s="84">
        <f>I19/'סכום נכסי הקרן'!$C$42</f>
        <v>5.911757382958446E-7</v>
      </c>
    </row>
    <row r="20" spans="2:12">
      <c r="B20" s="86" t="s">
        <v>1380</v>
      </c>
      <c r="C20" s="87" t="s">
        <v>1381</v>
      </c>
      <c r="D20" s="88" t="s">
        <v>1085</v>
      </c>
      <c r="E20" s="88" t="s">
        <v>1188</v>
      </c>
      <c r="F20" s="88" t="s">
        <v>130</v>
      </c>
      <c r="G20" s="90">
        <v>1828.9386</v>
      </c>
      <c r="H20" s="98">
        <v>14.97</v>
      </c>
      <c r="I20" s="90">
        <v>0.989758472</v>
      </c>
      <c r="J20" s="91">
        <v>5.4758640718562875E-5</v>
      </c>
      <c r="K20" s="91">
        <f t="shared" si="0"/>
        <v>4.4681120256000219E-2</v>
      </c>
      <c r="L20" s="91">
        <f>I20/'סכום נכסי הקרן'!$C$42</f>
        <v>5.0248410125171276E-7</v>
      </c>
    </row>
    <row r="21" spans="2:12">
      <c r="B21" s="86" t="s">
        <v>1382</v>
      </c>
      <c r="C21" s="87" t="s">
        <v>1383</v>
      </c>
      <c r="D21" s="88" t="s">
        <v>1103</v>
      </c>
      <c r="E21" s="88" t="s">
        <v>1117</v>
      </c>
      <c r="F21" s="88" t="s">
        <v>130</v>
      </c>
      <c r="G21" s="90">
        <v>483.260446</v>
      </c>
      <c r="H21" s="98">
        <v>10</v>
      </c>
      <c r="I21" s="90">
        <v>0.17469866000000001</v>
      </c>
      <c r="J21" s="91">
        <v>1.9101203399209485E-5</v>
      </c>
      <c r="K21" s="91">
        <f t="shared" si="0"/>
        <v>7.8865016636322314E-3</v>
      </c>
      <c r="L21" s="91">
        <f>I21/'סכום נכסי הקרן'!$C$42</f>
        <v>8.8691637044131864E-8</v>
      </c>
    </row>
    <row r="22" spans="2:12">
      <c r="B22" s="92"/>
      <c r="C22" s="87"/>
      <c r="D22" s="87"/>
      <c r="E22" s="87"/>
      <c r="F22" s="87"/>
      <c r="G22" s="90"/>
      <c r="H22" s="98"/>
      <c r="I22" s="87"/>
      <c r="J22" s="87"/>
      <c r="K22" s="91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107" t="s">
        <v>217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107" t="s">
        <v>110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107" t="s">
        <v>200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107" t="s">
        <v>208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