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090"/>
  </bookViews>
  <sheets>
    <sheet name="יוזמה נספח 1" sheetId="3" r:id="rId1"/>
    <sheet name="יוזמה נספח 2" sheetId="4" r:id="rId2"/>
    <sheet name="יוזמה נספח 3" sheetId="5" r:id="rId3"/>
    <sheet name="מבוטחים" sheetId="1" r:id="rId4"/>
    <sheet name="עמיתי הבינים" sheetId="2" r:id="rId5"/>
  </sheets>
  <calcPr calcId="145621"/>
</workbook>
</file>

<file path=xl/calcChain.xml><?xml version="1.0" encoding="utf-8"?>
<calcChain xmlns="http://schemas.openxmlformats.org/spreadsheetml/2006/main">
  <c r="E42" i="3" l="1"/>
  <c r="E41" i="3"/>
  <c r="E35" i="3"/>
  <c r="E31" i="3"/>
  <c r="E21" i="3"/>
  <c r="E16" i="3"/>
  <c r="E12" i="3"/>
  <c r="E8" i="3"/>
  <c r="C60" i="5"/>
  <c r="C58" i="5"/>
  <c r="C35" i="3"/>
  <c r="D68" i="4"/>
  <c r="D58" i="4"/>
  <c r="C15" i="5"/>
  <c r="C37" i="5"/>
  <c r="D62" i="4"/>
  <c r="D47" i="4"/>
  <c r="D36" i="4"/>
  <c r="D20" i="4"/>
  <c r="C39" i="2"/>
  <c r="C38" i="2"/>
  <c r="C39" i="1"/>
  <c r="C38" i="1"/>
  <c r="C39" i="3"/>
  <c r="C38" i="3"/>
  <c r="C31" i="3"/>
  <c r="C21" i="3"/>
  <c r="C16" i="3"/>
  <c r="C12" i="3"/>
  <c r="C8" i="3"/>
</calcChain>
</file>

<file path=xl/sharedStrings.xml><?xml version="1.0" encoding="utf-8"?>
<sst xmlns="http://schemas.openxmlformats.org/spreadsheetml/2006/main" count="236" uniqueCount="92">
  <si>
    <t>יוזמה קרן פנסיה לעצמאים בע"מ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</si>
  <si>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</si>
  <si>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</si>
  <si>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</si>
  <si>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</si>
  <si>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</si>
  <si>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</si>
  <si>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</si>
  <si>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</si>
  <si>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</si>
  <si>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</si>
  <si>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</si>
  <si>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</si>
  <si>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</si>
  <si>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</si>
  <si>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</si>
  <si>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</si>
  <si>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</si>
  <si>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</si>
  <si>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</si>
  <si>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</si>
  <si>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</si>
  <si>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</si>
  <si>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</si>
  <si>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</si>
  <si>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</si>
  <si>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</si>
  <si>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</si>
  <si>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</si>
  <si>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</si>
  <si>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</si>
  <si>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</si>
  <si>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</si>
  <si>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</si>
  <si>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</si>
  <si>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</si>
  <si>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</si>
  <si>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</si>
  <si>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</si>
  <si>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</si>
  <si>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</si>
  <si>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</si>
  <si>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</si>
  <si>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</si>
  <si>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דיסקונט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</si>
  <si>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</si>
  <si>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</si>
  <si>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</si>
  <si>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</si>
  <si>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</si>
  <si>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</si>
  <si>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</si>
  <si>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</si>
  <si>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</si>
  <si>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</si>
  <si>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</si>
  <si>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</si>
  <si>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</si>
  <si>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</si>
  <si>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</si>
  <si>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</si>
  <si>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</si>
  <si>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</si>
  <si>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</si>
  <si>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</si>
  <si>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</si>
  <si>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</si>
  <si>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</si>
  <si>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</si>
  <si>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VANGUARD FUNDS PLC</t>
  </si>
  <si>
    <t>JPMORGAN ASSET MANAGEMENT EURO</t>
  </si>
  <si>
    <t>BlackRock Inc UK</t>
  </si>
  <si>
    <t>BNP PARIBAS</t>
  </si>
  <si>
    <t>COMGEST ASSET MANAGEMENT INT</t>
  </si>
  <si>
    <t>BlackRock Global Funds/LUX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</si>
  <si>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</si>
  <si>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</si>
  <si>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</si>
  <si>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</si>
  <si>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</si>
  <si>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Lyxor Intl Asset Management</t>
  </si>
  <si>
    <t>State Street Global Advisors</t>
  </si>
  <si>
    <t>BlackRock Inc USA</t>
  </si>
  <si>
    <t>סך תשלומים בגין השקעה בקרנות סל</t>
  </si>
  <si>
    <t>סך הכל עמלות ניהול חיצוני</t>
  </si>
  <si>
    <t>שם הקופה: יוזמה קרן פנסיה לעצמאים (מספר אוצר: 414)</t>
  </si>
  <si>
    <t>נספח 1 - סך התשלומים ששולמו בגין כל סוג הוצאה ישירה לשנה המסתיימת ביום 31.12.22</t>
  </si>
  <si>
    <t>נספח 2 - פירוט עמלות והוצאות לשנה המסתיימת ביום 31.12.2022</t>
  </si>
  <si>
    <t>נספח 3- פירוט עמלות ניהול חיצוני לשנה המסתיימת ביום 31.12.2022</t>
  </si>
  <si>
    <t>שם הקופה: יוזמה קרן פנסיה לעצמאים (מספר אוצר: 414) - מסלול מבוטחים רגילים</t>
  </si>
  <si>
    <t>שם הקופה: יוזמה קרן פנסיה לעצמאים (מספר אוצר: 414) - מסלול עמיתי הביניים</t>
  </si>
  <si>
    <t>יתרת נכסים ממוצעת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</si>
</sst>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0"/>
      <name val="David"/>
      <family val="2"/>
      <charset val="177"/>
    </font>
    <font>
      <sz val="11"/>
      <name val="David"/>
      <family val="2"/>
      <charset val="177"/>
    </font>
    <font>
      <b/>
      <u/>
      <sz val="11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color theme="0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164" fontId="5" fillId="0" borderId="0" xfId="1" applyNumberFormat="1" applyFont="1"/>
    <xf numFmtId="0" fontId="4" fillId="0" borderId="0" xfId="0" applyFont="1"/>
    <xf numFmtId="0" fontId="5" fillId="0" borderId="0" xfId="0" applyFont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164" fontId="7" fillId="3" borderId="7" xfId="1" applyNumberFormat="1" applyFont="1" applyFill="1" applyBorder="1" applyProtection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164" fontId="5" fillId="4" borderId="7" xfId="1" applyNumberFormat="1" applyFont="1" applyFill="1" applyBorder="1" applyProtection="1"/>
    <xf numFmtId="164" fontId="5" fillId="2" borderId="7" xfId="1" applyNumberFormat="1" applyFont="1" applyFill="1" applyBorder="1" applyProtection="1"/>
    <xf numFmtId="0" fontId="6" fillId="2" borderId="10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6" fillId="2" borderId="9" xfId="0" applyFont="1" applyFill="1" applyBorder="1" applyAlignment="1">
      <alignment wrapText="1"/>
    </xf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8" fillId="2" borderId="8" xfId="0" applyFont="1" applyFill="1" applyBorder="1" applyAlignment="1"/>
    <xf numFmtId="164" fontId="5" fillId="4" borderId="7" xfId="1" applyNumberFormat="1" applyFont="1" applyFill="1" applyBorder="1"/>
    <xf numFmtId="164" fontId="5" fillId="0" borderId="0" xfId="0" applyNumberFormat="1" applyFont="1"/>
    <xf numFmtId="10" fontId="7" fillId="3" borderId="7" xfId="4" applyNumberFormat="1" applyFont="1" applyFill="1" applyBorder="1" applyProtection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164" fontId="7" fillId="3" borderId="13" xfId="1" applyNumberFormat="1" applyFont="1" applyFill="1" applyBorder="1" applyProtection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9" fillId="2" borderId="16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0" fontId="9" fillId="2" borderId="20" xfId="0" applyNumberFormat="1" applyFont="1" applyFill="1" applyBorder="1" applyAlignment="1">
      <alignment horizontal="right" readingOrder="2"/>
    </xf>
    <xf numFmtId="0" fontId="9" fillId="2" borderId="9" xfId="0" applyNumberFormat="1" applyFont="1" applyFill="1" applyBorder="1" applyAlignment="1">
      <alignment horizontal="right" readingOrder="2"/>
    </xf>
    <xf numFmtId="0" fontId="9" fillId="2" borderId="5" xfId="0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7" xfId="0" applyNumberFormat="1" applyFont="1" applyFill="1" applyBorder="1" applyAlignment="1">
      <alignment horizontal="right" readingOrder="2"/>
    </xf>
    <xf numFmtId="0" fontId="9" fillId="2" borderId="18" xfId="0" applyNumberFormat="1" applyFont="1" applyFill="1" applyBorder="1" applyAlignment="1">
      <alignment horizontal="right" readingOrder="2"/>
    </xf>
    <xf numFmtId="0" fontId="4" fillId="2" borderId="2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164" fontId="7" fillId="4" borderId="13" xfId="1" applyNumberFormat="1" applyFont="1" applyFill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5" fillId="0" borderId="0" xfId="0" applyNumberFormat="1" applyFont="1"/>
    <xf numFmtId="0" fontId="4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 readingOrder="2"/>
    </xf>
    <xf numFmtId="0" fontId="9" fillId="2" borderId="27" xfId="0" applyFont="1" applyFill="1" applyBorder="1" applyAlignment="1">
      <alignment horizontal="right"/>
    </xf>
    <xf numFmtId="3" fontId="5" fillId="4" borderId="25" xfId="1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9" fillId="2" borderId="25" xfId="0" applyNumberFormat="1" applyFont="1" applyFill="1" applyBorder="1" applyAlignment="1">
      <alignment horizontal="right"/>
    </xf>
    <xf numFmtId="3" fontId="7" fillId="4" borderId="28" xfId="1" applyNumberFormat="1" applyFont="1" applyFill="1" applyBorder="1" applyAlignment="1">
      <alignment horizontal="right"/>
    </xf>
    <xf numFmtId="14" fontId="4" fillId="0" borderId="0" xfId="1" applyNumberFormat="1" applyFont="1" applyFill="1" applyAlignment="1" applyProtection="1">
      <alignment horizontal="right"/>
    </xf>
    <xf numFmtId="0" fontId="9" fillId="0" borderId="0" xfId="0" applyFont="1"/>
    <xf numFmtId="164" fontId="7" fillId="3" borderId="7" xfId="1" applyNumberFormat="1" applyFont="1" applyFill="1" applyBorder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5" fillId="2" borderId="7" xfId="1" applyNumberFormat="1" applyFont="1" applyFill="1" applyBorder="1"/>
    <xf numFmtId="0" fontId="4" fillId="2" borderId="10" xfId="0" applyFont="1" applyFill="1" applyBorder="1" applyAlignment="1"/>
    <xf numFmtId="0" fontId="4" fillId="2" borderId="9" xfId="0" applyFont="1" applyFill="1" applyBorder="1" applyAlignment="1">
      <alignment wrapText="1"/>
    </xf>
    <xf numFmtId="0" fontId="10" fillId="2" borderId="8" xfId="0" applyFont="1" applyFill="1" applyBorder="1" applyAlignment="1"/>
    <xf numFmtId="164" fontId="9" fillId="0" borderId="0" xfId="0" applyNumberFormat="1" applyFont="1"/>
    <xf numFmtId="0" fontId="4" fillId="2" borderId="11" xfId="0" applyFont="1" applyFill="1" applyBorder="1" applyAlignment="1"/>
    <xf numFmtId="164" fontId="7" fillId="3" borderId="13" xfId="1" applyNumberFormat="1" applyFont="1" applyFill="1" applyBorder="1"/>
    <xf numFmtId="3" fontId="11" fillId="2" borderId="25" xfId="0" applyNumberFormat="1" applyFont="1" applyFill="1" applyBorder="1" applyAlignment="1">
      <alignment horizontal="right"/>
    </xf>
    <xf numFmtId="3" fontId="12" fillId="4" borderId="25" xfId="1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3" fillId="0" borderId="0" xfId="0" applyFont="1"/>
    <xf numFmtId="164" fontId="13" fillId="0" borderId="0" xfId="0" applyNumberFormat="1" applyFont="1"/>
    <xf numFmtId="0" fontId="5" fillId="2" borderId="1" xfId="0" applyFont="1" applyFill="1" applyBorder="1" applyAlignment="1"/>
    <xf numFmtId="0" fontId="5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5" xfId="0" applyFont="1" applyFill="1" applyBorder="1" applyAlignment="1"/>
    <xf numFmtId="164" fontId="6" fillId="2" borderId="3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14" activePane="bottomLeft" state="frozen"/>
      <selection pane="bottomLeft" activeCell="J24" sqref="J24"/>
    </sheetView>
  </sheetViews>
  <sheetFormatPr defaultRowHeight="15" x14ac:dyDescent="0.25"/>
  <cols>
    <col min="1" max="1" width="1.875" style="1" bestFit="1" customWidth="1"/>
    <col min="2" max="2" width="55.875" style="1" bestFit="1" customWidth="1"/>
    <col min="3" max="3" width="9.875" style="1" bestFit="1" customWidth="1"/>
    <col min="4" max="4" width="9" style="1"/>
    <col min="5" max="5" width="10.375" style="89" customWidth="1"/>
    <col min="6" max="6" width="10.375" style="1" customWidth="1"/>
    <col min="7" max="7" width="9.625" style="1" customWidth="1"/>
    <col min="8" max="8" width="10.25" style="1" customWidth="1"/>
    <col min="9" max="16384" width="9" style="1"/>
  </cols>
  <sheetData>
    <row r="1" spans="1:5" x14ac:dyDescent="0.25">
      <c r="A1" s="97" t="s">
        <v>0</v>
      </c>
      <c r="B1" s="97"/>
    </row>
    <row r="2" spans="1:5" x14ac:dyDescent="0.25">
      <c r="A2" s="2"/>
      <c r="B2" s="3"/>
      <c r="C2" s="4"/>
    </row>
    <row r="3" spans="1:5" x14ac:dyDescent="0.25">
      <c r="A3" s="5" t="s">
        <v>86</v>
      </c>
      <c r="B3" s="3"/>
      <c r="C3" s="3"/>
    </row>
    <row r="4" spans="1:5" x14ac:dyDescent="0.25">
      <c r="A4" s="6"/>
      <c r="B4" s="4"/>
      <c r="C4" s="4"/>
    </row>
    <row r="5" spans="1:5" ht="15.75" thickBot="1" x14ac:dyDescent="0.3">
      <c r="A5" s="5" t="s">
        <v>85</v>
      </c>
      <c r="B5" s="4"/>
      <c r="C5" s="4"/>
    </row>
    <row r="6" spans="1:5" ht="14.25" customHeight="1" x14ac:dyDescent="0.25">
      <c r="A6" s="91"/>
      <c r="B6" s="93"/>
      <c r="C6" s="95" t="s">
        <v>1</v>
      </c>
    </row>
    <row r="7" spans="1:5" x14ac:dyDescent="0.25">
      <c r="A7" s="92"/>
      <c r="B7" s="94"/>
      <c r="C7" s="96"/>
    </row>
    <row r="8" spans="1:5" x14ac:dyDescent="0.25">
      <c r="A8" s="7">
        <v>1</v>
      </c>
      <c r="B8" s="8" t="s">
        <v>2</v>
      </c>
      <c r="C8" s="9">
        <f>SUM(C9:C10)</f>
        <v>228.8588222014794</v>
      </c>
      <c r="E8" s="90">
        <f>מבוטחים!C8+'עמיתי הבינים'!C8-C8</f>
        <v>0</v>
      </c>
    </row>
    <row r="9" spans="1:5" x14ac:dyDescent="0.25">
      <c r="A9" s="10"/>
      <c r="B9" s="11" t="s">
        <v>3</v>
      </c>
      <c r="C9" s="12">
        <v>0</v>
      </c>
    </row>
    <row r="10" spans="1:5" x14ac:dyDescent="0.25">
      <c r="A10" s="10"/>
      <c r="B10" s="11" t="s">
        <v>4</v>
      </c>
      <c r="C10" s="12">
        <v>228.8588222014794</v>
      </c>
    </row>
    <row r="11" spans="1:5" x14ac:dyDescent="0.25">
      <c r="A11" s="10"/>
      <c r="B11" s="11"/>
      <c r="C11" s="13"/>
    </row>
    <row r="12" spans="1:5" x14ac:dyDescent="0.25">
      <c r="A12" s="7">
        <v>2</v>
      </c>
      <c r="B12" s="8" t="s">
        <v>5</v>
      </c>
      <c r="C12" s="9">
        <f>SUM(C13:C14)</f>
        <v>8.1753585399999995</v>
      </c>
      <c r="E12" s="90">
        <f>מבוטחים!C12+'עמיתי הבינים'!C12-C12</f>
        <v>0</v>
      </c>
    </row>
    <row r="13" spans="1:5" x14ac:dyDescent="0.25">
      <c r="A13" s="10"/>
      <c r="B13" s="14" t="s">
        <v>6</v>
      </c>
      <c r="C13" s="12">
        <v>0</v>
      </c>
    </row>
    <row r="14" spans="1:5" x14ac:dyDescent="0.25">
      <c r="A14" s="10"/>
      <c r="B14" s="14" t="s">
        <v>7</v>
      </c>
      <c r="C14" s="12">
        <v>8.1753585399999995</v>
      </c>
    </row>
    <row r="15" spans="1:5" x14ac:dyDescent="0.25">
      <c r="A15" s="15"/>
      <c r="B15" s="16"/>
      <c r="C15" s="13"/>
    </row>
    <row r="16" spans="1:5" x14ac:dyDescent="0.25">
      <c r="A16" s="7">
        <v>3</v>
      </c>
      <c r="B16" s="8" t="s">
        <v>8</v>
      </c>
      <c r="C16" s="9">
        <f>SUM(C17:C19)</f>
        <v>37.22775411217139</v>
      </c>
      <c r="E16" s="90">
        <f>מבוטחים!C16+'עמיתי הבינים'!C16-C16</f>
        <v>0</v>
      </c>
    </row>
    <row r="17" spans="1:5" ht="26.25" x14ac:dyDescent="0.25">
      <c r="A17" s="10" t="s">
        <v>9</v>
      </c>
      <c r="B17" s="17" t="s">
        <v>10</v>
      </c>
      <c r="C17" s="12">
        <v>37.102632395809792</v>
      </c>
    </row>
    <row r="18" spans="1:5" x14ac:dyDescent="0.25">
      <c r="A18" s="10" t="s">
        <v>11</v>
      </c>
      <c r="B18" s="17" t="s">
        <v>12</v>
      </c>
      <c r="C18" s="12">
        <v>0.12512171636159999</v>
      </c>
    </row>
    <row r="19" spans="1:5" x14ac:dyDescent="0.25">
      <c r="A19" s="10" t="s">
        <v>13</v>
      </c>
      <c r="B19" s="11" t="s">
        <v>14</v>
      </c>
      <c r="C19" s="12">
        <v>0</v>
      </c>
    </row>
    <row r="20" spans="1:5" x14ac:dyDescent="0.25">
      <c r="A20" s="18"/>
      <c r="B20" s="19"/>
      <c r="C20" s="13"/>
    </row>
    <row r="21" spans="1:5" x14ac:dyDescent="0.25">
      <c r="A21" s="20">
        <v>4</v>
      </c>
      <c r="B21" s="8" t="s">
        <v>15</v>
      </c>
      <c r="C21" s="9">
        <f>SUM(C22:C29)</f>
        <v>2384.34283595029</v>
      </c>
      <c r="E21" s="90">
        <f>מבוטחים!C21+'עמיתי הבינים'!C21-C21</f>
        <v>0</v>
      </c>
    </row>
    <row r="22" spans="1:5" x14ac:dyDescent="0.25">
      <c r="A22" s="10"/>
      <c r="B22" s="11" t="s">
        <v>16</v>
      </c>
      <c r="C22" s="21">
        <v>210.13927573629502</v>
      </c>
    </row>
    <row r="23" spans="1:5" x14ac:dyDescent="0.25">
      <c r="A23" s="10"/>
      <c r="B23" s="11" t="s">
        <v>17</v>
      </c>
      <c r="C23" s="21">
        <v>2011.7016933405739</v>
      </c>
    </row>
    <row r="24" spans="1:5" x14ac:dyDescent="0.25">
      <c r="A24" s="10"/>
      <c r="B24" s="11" t="s">
        <v>18</v>
      </c>
      <c r="C24" s="21"/>
    </row>
    <row r="25" spans="1:5" x14ac:dyDescent="0.25">
      <c r="A25" s="10"/>
      <c r="B25" s="11" t="s">
        <v>19</v>
      </c>
      <c r="C25" s="21"/>
    </row>
    <row r="26" spans="1:5" x14ac:dyDescent="0.25">
      <c r="A26" s="10"/>
      <c r="B26" s="11" t="s">
        <v>20</v>
      </c>
      <c r="C26" s="12">
        <v>9.5675699999999999</v>
      </c>
    </row>
    <row r="27" spans="1:5" x14ac:dyDescent="0.25">
      <c r="A27" s="10"/>
      <c r="B27" s="11" t="s">
        <v>21</v>
      </c>
      <c r="C27" s="12">
        <v>135.60311000000004</v>
      </c>
    </row>
    <row r="28" spans="1:5" x14ac:dyDescent="0.25">
      <c r="A28" s="10"/>
      <c r="B28" s="11" t="s">
        <v>22</v>
      </c>
      <c r="C28" s="12">
        <v>0</v>
      </c>
    </row>
    <row r="29" spans="1:5" x14ac:dyDescent="0.25">
      <c r="A29" s="10"/>
      <c r="B29" s="11" t="s">
        <v>23</v>
      </c>
      <c r="C29" s="12">
        <v>17.331186873420798</v>
      </c>
    </row>
    <row r="30" spans="1:5" x14ac:dyDescent="0.25">
      <c r="A30" s="10"/>
      <c r="B30" s="11"/>
      <c r="C30" s="13"/>
    </row>
    <row r="31" spans="1:5" x14ac:dyDescent="0.25">
      <c r="A31" s="10">
        <v>5</v>
      </c>
      <c r="B31" s="8" t="s">
        <v>24</v>
      </c>
      <c r="C31" s="9">
        <f>SUM(C32:C33)</f>
        <v>1.42191</v>
      </c>
      <c r="E31" s="90">
        <f>מבוטחים!C31+'עמיתי הבינים'!C31-C31</f>
        <v>0</v>
      </c>
    </row>
    <row r="32" spans="1:5" x14ac:dyDescent="0.25">
      <c r="A32" s="10" t="s">
        <v>9</v>
      </c>
      <c r="B32" s="11" t="s">
        <v>25</v>
      </c>
      <c r="C32" s="12">
        <v>1.42191</v>
      </c>
    </row>
    <row r="33" spans="1:5" x14ac:dyDescent="0.25">
      <c r="A33" s="10" t="s">
        <v>11</v>
      </c>
      <c r="B33" s="11" t="s">
        <v>26</v>
      </c>
      <c r="C33" s="12"/>
    </row>
    <row r="34" spans="1:5" x14ac:dyDescent="0.25">
      <c r="A34" s="10"/>
      <c r="B34" s="11"/>
      <c r="C34" s="13"/>
    </row>
    <row r="35" spans="1:5" x14ac:dyDescent="0.25">
      <c r="A35" s="10">
        <v>6</v>
      </c>
      <c r="B35" s="8" t="s">
        <v>27</v>
      </c>
      <c r="C35" s="9">
        <f>C8+C12+C16+C21+C31</f>
        <v>2660.026680803941</v>
      </c>
      <c r="E35" s="90">
        <f>מבוטחים!C35+'עמיתי הבינים'!C35-C35</f>
        <v>0</v>
      </c>
    </row>
    <row r="36" spans="1:5" x14ac:dyDescent="0.25">
      <c r="A36" s="10"/>
      <c r="B36" s="11"/>
      <c r="C36" s="13"/>
    </row>
    <row r="37" spans="1:5" x14ac:dyDescent="0.25">
      <c r="A37" s="10">
        <v>7</v>
      </c>
      <c r="B37" s="8" t="s">
        <v>28</v>
      </c>
      <c r="C37" s="13"/>
    </row>
    <row r="38" spans="1:5" ht="26.25" x14ac:dyDescent="0.25">
      <c r="A38" s="10" t="s">
        <v>9</v>
      </c>
      <c r="B38" s="17" t="s">
        <v>29</v>
      </c>
      <c r="C38" s="23">
        <f>(C17+C21+C33)/C41</f>
        <v>1.0630119137042728E-3</v>
      </c>
    </row>
    <row r="39" spans="1:5" x14ac:dyDescent="0.25">
      <c r="A39" s="10" t="s">
        <v>11</v>
      </c>
      <c r="B39" s="11" t="s">
        <v>32</v>
      </c>
      <c r="C39" s="23">
        <f>C35/C42</f>
        <v>1.2461096616115132E-3</v>
      </c>
    </row>
    <row r="40" spans="1:5" x14ac:dyDescent="0.25">
      <c r="A40" s="10"/>
      <c r="B40" s="11"/>
      <c r="C40" s="13"/>
    </row>
    <row r="41" spans="1:5" ht="15.75" thickBot="1" x14ac:dyDescent="0.3">
      <c r="A41" s="24"/>
      <c r="B41" s="25" t="s">
        <v>31</v>
      </c>
      <c r="C41" s="26">
        <v>2277910</v>
      </c>
      <c r="E41" s="90">
        <f>מבוטחים!C41+'עמיתי הבינים'!C41-C41</f>
        <v>0</v>
      </c>
    </row>
    <row r="42" spans="1:5" ht="15.75" thickBot="1" x14ac:dyDescent="0.3">
      <c r="A42" s="24"/>
      <c r="B42" s="55" t="s">
        <v>91</v>
      </c>
      <c r="C42" s="26">
        <v>2134665</v>
      </c>
      <c r="E42" s="90">
        <f>מבוטחים!C42+'עמיתי הבינים'!C42-C42</f>
        <v>0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rightToLeft="1" workbookViewId="0">
      <pane ySplit="6" topLeftCell="A43" activePane="bottomLeft" state="frozen"/>
      <selection pane="bottomLeft" activeCell="D6" sqref="D6"/>
    </sheetView>
  </sheetViews>
  <sheetFormatPr defaultRowHeight="15" x14ac:dyDescent="0.25"/>
  <cols>
    <col min="1" max="1" width="5.125" style="1" customWidth="1"/>
    <col min="2" max="2" width="7.875" style="1" customWidth="1"/>
    <col min="3" max="3" width="38.25" style="1" customWidth="1"/>
    <col min="4" max="4" width="11.25" style="1" customWidth="1"/>
    <col min="5" max="16384" width="9" style="1"/>
  </cols>
  <sheetData>
    <row r="1" spans="1:4" x14ac:dyDescent="0.25">
      <c r="A1" s="97" t="s">
        <v>0</v>
      </c>
      <c r="B1" s="97"/>
      <c r="C1" s="97"/>
      <c r="D1" s="97"/>
    </row>
    <row r="2" spans="1:4" x14ac:dyDescent="0.25">
      <c r="A2" s="27"/>
      <c r="B2" s="28"/>
      <c r="C2" s="3"/>
    </row>
    <row r="3" spans="1:4" x14ac:dyDescent="0.25">
      <c r="A3" s="5" t="s">
        <v>87</v>
      </c>
      <c r="B3" s="28"/>
      <c r="C3" s="29"/>
    </row>
    <row r="4" spans="1:4" x14ac:dyDescent="0.25">
      <c r="A4" s="28"/>
      <c r="B4" s="28"/>
      <c r="C4" s="29"/>
    </row>
    <row r="5" spans="1:4" ht="15.75" thickBot="1" x14ac:dyDescent="0.3">
      <c r="A5" s="5" t="s">
        <v>85</v>
      </c>
    </row>
    <row r="6" spans="1:4" x14ac:dyDescent="0.25">
      <c r="A6" s="30" t="s">
        <v>33</v>
      </c>
      <c r="B6" s="31"/>
      <c r="C6" s="32"/>
      <c r="D6" s="33" t="s">
        <v>1</v>
      </c>
    </row>
    <row r="7" spans="1:4" x14ac:dyDescent="0.25">
      <c r="A7" s="34" t="s">
        <v>34</v>
      </c>
      <c r="B7" s="35"/>
      <c r="C7" s="36"/>
      <c r="D7" s="37"/>
    </row>
    <row r="8" spans="1:4" x14ac:dyDescent="0.25">
      <c r="A8" s="38"/>
      <c r="B8" s="39">
        <v>1</v>
      </c>
      <c r="C8" s="40" t="s">
        <v>35</v>
      </c>
      <c r="D8" s="41">
        <v>0</v>
      </c>
    </row>
    <row r="9" spans="1:4" x14ac:dyDescent="0.25">
      <c r="A9" s="38"/>
      <c r="B9" s="39">
        <v>2</v>
      </c>
      <c r="C9" s="40" t="s">
        <v>35</v>
      </c>
      <c r="D9" s="41">
        <v>0</v>
      </c>
    </row>
    <row r="10" spans="1:4" x14ac:dyDescent="0.25">
      <c r="A10" s="38"/>
      <c r="B10" s="39">
        <v>3</v>
      </c>
      <c r="C10" s="40" t="s">
        <v>35</v>
      </c>
      <c r="D10" s="41">
        <v>0</v>
      </c>
    </row>
    <row r="11" spans="1:4" x14ac:dyDescent="0.25">
      <c r="A11" s="42" t="s">
        <v>36</v>
      </c>
      <c r="B11" s="43"/>
      <c r="C11" s="44"/>
      <c r="D11" s="37"/>
    </row>
    <row r="12" spans="1:4" x14ac:dyDescent="0.25">
      <c r="A12" s="45"/>
      <c r="B12" s="46">
        <v>1</v>
      </c>
      <c r="C12" s="40" t="s">
        <v>37</v>
      </c>
      <c r="D12" s="41">
        <v>169.31847015801341</v>
      </c>
    </row>
    <row r="13" spans="1:4" x14ac:dyDescent="0.25">
      <c r="A13" s="45"/>
      <c r="B13" s="39">
        <v>2</v>
      </c>
      <c r="C13" s="40" t="s">
        <v>38</v>
      </c>
      <c r="D13" s="41">
        <v>33.214748555272266</v>
      </c>
    </row>
    <row r="14" spans="1:4" x14ac:dyDescent="0.25">
      <c r="A14" s="45"/>
      <c r="B14" s="46">
        <v>3</v>
      </c>
      <c r="C14" s="40" t="s">
        <v>39</v>
      </c>
      <c r="D14" s="41">
        <v>26.325603488193689</v>
      </c>
    </row>
    <row r="15" spans="1:4" x14ac:dyDescent="0.25">
      <c r="A15" s="45"/>
      <c r="B15" s="39">
        <v>4</v>
      </c>
      <c r="C15" s="40" t="s">
        <v>35</v>
      </c>
      <c r="D15" s="41">
        <v>0</v>
      </c>
    </row>
    <row r="16" spans="1:4" x14ac:dyDescent="0.25">
      <c r="A16" s="45"/>
      <c r="B16" s="46">
        <v>5</v>
      </c>
      <c r="C16" s="40" t="s">
        <v>35</v>
      </c>
      <c r="D16" s="41">
        <v>0</v>
      </c>
    </row>
    <row r="17" spans="1:4" x14ac:dyDescent="0.25">
      <c r="A17" s="45"/>
      <c r="B17" s="39">
        <v>6</v>
      </c>
      <c r="C17" s="40" t="s">
        <v>35</v>
      </c>
      <c r="D17" s="41">
        <v>0</v>
      </c>
    </row>
    <row r="18" spans="1:4" x14ac:dyDescent="0.25">
      <c r="A18" s="45"/>
      <c r="B18" s="46">
        <v>7</v>
      </c>
      <c r="C18" s="40" t="s">
        <v>35</v>
      </c>
      <c r="D18" s="41">
        <v>0</v>
      </c>
    </row>
    <row r="19" spans="1:4" x14ac:dyDescent="0.25">
      <c r="A19" s="45"/>
      <c r="B19" s="39">
        <v>8</v>
      </c>
      <c r="C19" s="40" t="s">
        <v>35</v>
      </c>
      <c r="D19" s="41">
        <v>0</v>
      </c>
    </row>
    <row r="20" spans="1:4" x14ac:dyDescent="0.25">
      <c r="A20" s="47" t="s">
        <v>40</v>
      </c>
      <c r="B20" s="43"/>
      <c r="C20" s="48"/>
      <c r="D20" s="49">
        <f>SUM(D12:D19)</f>
        <v>228.85882220147937</v>
      </c>
    </row>
    <row r="21" spans="1:4" x14ac:dyDescent="0.25">
      <c r="A21" s="47"/>
      <c r="B21" s="50"/>
      <c r="C21" s="50"/>
      <c r="D21" s="37"/>
    </row>
    <row r="22" spans="1:4" x14ac:dyDescent="0.25">
      <c r="A22" s="47" t="s">
        <v>41</v>
      </c>
      <c r="B22" s="50"/>
      <c r="C22" s="36"/>
      <c r="D22" s="37"/>
    </row>
    <row r="23" spans="1:4" x14ac:dyDescent="0.25">
      <c r="A23" s="47" t="s">
        <v>34</v>
      </c>
      <c r="B23" s="50"/>
      <c r="C23" s="44"/>
      <c r="D23" s="37"/>
    </row>
    <row r="24" spans="1:4" x14ac:dyDescent="0.25">
      <c r="A24" s="51"/>
      <c r="B24" s="40">
        <v>1</v>
      </c>
      <c r="C24" s="40" t="s">
        <v>35</v>
      </c>
      <c r="D24" s="41">
        <v>0</v>
      </c>
    </row>
    <row r="25" spans="1:4" x14ac:dyDescent="0.25">
      <c r="A25" s="51"/>
      <c r="B25" s="40">
        <v>2</v>
      </c>
      <c r="C25" s="40" t="s">
        <v>35</v>
      </c>
      <c r="D25" s="41">
        <v>0</v>
      </c>
    </row>
    <row r="26" spans="1:4" x14ac:dyDescent="0.25">
      <c r="A26" s="51"/>
      <c r="B26" s="40">
        <v>3</v>
      </c>
      <c r="C26" s="40" t="s">
        <v>35</v>
      </c>
      <c r="D26" s="41">
        <v>0</v>
      </c>
    </row>
    <row r="27" spans="1:4" x14ac:dyDescent="0.25">
      <c r="A27" s="47" t="s">
        <v>36</v>
      </c>
      <c r="B27" s="50"/>
      <c r="C27" s="44"/>
      <c r="D27" s="37"/>
    </row>
    <row r="28" spans="1:4" x14ac:dyDescent="0.25">
      <c r="A28" s="51"/>
      <c r="B28" s="40">
        <v>1</v>
      </c>
      <c r="C28" s="40" t="s">
        <v>42</v>
      </c>
      <c r="D28" s="41">
        <v>4.3031439239999987</v>
      </c>
    </row>
    <row r="29" spans="1:4" x14ac:dyDescent="0.25">
      <c r="A29" s="51"/>
      <c r="B29" s="40">
        <v>2</v>
      </c>
      <c r="C29" s="40" t="s">
        <v>43</v>
      </c>
      <c r="D29" s="41">
        <v>1.8</v>
      </c>
    </row>
    <row r="30" spans="1:4" x14ac:dyDescent="0.25">
      <c r="A30" s="51"/>
      <c r="B30" s="40">
        <v>3</v>
      </c>
      <c r="C30" s="40" t="s">
        <v>44</v>
      </c>
      <c r="D30" s="41">
        <v>1.337605384</v>
      </c>
    </row>
    <row r="31" spans="1:4" x14ac:dyDescent="0.25">
      <c r="A31" s="51"/>
      <c r="B31" s="40">
        <v>4</v>
      </c>
      <c r="C31" s="40" t="s">
        <v>45</v>
      </c>
      <c r="D31" s="41">
        <v>0.64</v>
      </c>
    </row>
    <row r="32" spans="1:4" x14ac:dyDescent="0.25">
      <c r="A32" s="51"/>
      <c r="B32" s="40">
        <v>5</v>
      </c>
      <c r="C32" s="40" t="s">
        <v>37</v>
      </c>
      <c r="D32" s="41">
        <v>9.4609232000001264E-2</v>
      </c>
    </row>
    <row r="33" spans="1:4" x14ac:dyDescent="0.25">
      <c r="A33" s="51"/>
      <c r="B33" s="40">
        <v>6</v>
      </c>
      <c r="C33" s="40" t="s">
        <v>35</v>
      </c>
      <c r="D33" s="41">
        <v>0</v>
      </c>
    </row>
    <row r="34" spans="1:4" x14ac:dyDescent="0.25">
      <c r="A34" s="51"/>
      <c r="B34" s="40">
        <v>7</v>
      </c>
      <c r="C34" s="40" t="s">
        <v>35</v>
      </c>
      <c r="D34" s="41">
        <v>0</v>
      </c>
    </row>
    <row r="35" spans="1:4" x14ac:dyDescent="0.25">
      <c r="A35" s="51"/>
      <c r="B35" s="40">
        <v>8</v>
      </c>
      <c r="C35" s="40" t="s">
        <v>35</v>
      </c>
      <c r="D35" s="41">
        <v>0</v>
      </c>
    </row>
    <row r="36" spans="1:4" x14ac:dyDescent="0.25">
      <c r="A36" s="47" t="s">
        <v>46</v>
      </c>
      <c r="B36" s="43"/>
      <c r="C36" s="48"/>
      <c r="D36" s="49">
        <f>SUM(D28:D35)</f>
        <v>8.1753585399999995</v>
      </c>
    </row>
    <row r="37" spans="1:4" x14ac:dyDescent="0.25">
      <c r="A37" s="47"/>
      <c r="B37" s="50"/>
      <c r="C37" s="50"/>
      <c r="D37" s="37"/>
    </row>
    <row r="38" spans="1:4" x14ac:dyDescent="0.25">
      <c r="A38" s="47" t="s">
        <v>47</v>
      </c>
      <c r="B38" s="43"/>
      <c r="C38" s="48"/>
      <c r="D38" s="37"/>
    </row>
    <row r="39" spans="1:4" x14ac:dyDescent="0.25">
      <c r="A39" s="45"/>
      <c r="B39" s="46">
        <v>1</v>
      </c>
      <c r="C39" s="52" t="s">
        <v>48</v>
      </c>
      <c r="D39" s="41">
        <v>14.32560010642062</v>
      </c>
    </row>
    <row r="40" spans="1:4" x14ac:dyDescent="0.25">
      <c r="A40" s="45"/>
      <c r="B40" s="46">
        <v>2</v>
      </c>
      <c r="C40" s="52" t="s">
        <v>49</v>
      </c>
      <c r="D40" s="41">
        <v>13.91554</v>
      </c>
    </row>
    <row r="41" spans="1:4" x14ac:dyDescent="0.25">
      <c r="A41" s="45"/>
      <c r="B41" s="46">
        <v>3</v>
      </c>
      <c r="C41" s="52" t="s">
        <v>50</v>
      </c>
      <c r="D41" s="41">
        <v>6.6462513076541399</v>
      </c>
    </row>
    <row r="42" spans="1:4" x14ac:dyDescent="0.25">
      <c r="A42" s="45"/>
      <c r="B42" s="46">
        <v>4</v>
      </c>
      <c r="C42" s="52" t="s">
        <v>51</v>
      </c>
      <c r="D42" s="41">
        <v>2.3403626980966301</v>
      </c>
    </row>
    <row r="43" spans="1:4" x14ac:dyDescent="0.25">
      <c r="A43" s="45"/>
      <c r="B43" s="46">
        <v>5</v>
      </c>
      <c r="C43" s="52" t="s">
        <v>35</v>
      </c>
      <c r="D43" s="41">
        <v>0</v>
      </c>
    </row>
    <row r="44" spans="1:4" x14ac:dyDescent="0.25">
      <c r="A44" s="45"/>
      <c r="B44" s="46">
        <v>6</v>
      </c>
      <c r="C44" s="52" t="s">
        <v>35</v>
      </c>
      <c r="D44" s="41">
        <v>0</v>
      </c>
    </row>
    <row r="45" spans="1:4" x14ac:dyDescent="0.25">
      <c r="A45" s="45"/>
      <c r="B45" s="46">
        <v>7</v>
      </c>
      <c r="C45" s="52" t="s">
        <v>35</v>
      </c>
      <c r="D45" s="41">
        <v>0</v>
      </c>
    </row>
    <row r="46" spans="1:4" x14ac:dyDescent="0.25">
      <c r="A46" s="45"/>
      <c r="B46" s="39">
        <v>8</v>
      </c>
      <c r="C46" s="52" t="s">
        <v>35</v>
      </c>
      <c r="D46" s="41">
        <v>0</v>
      </c>
    </row>
    <row r="47" spans="1:4" x14ac:dyDescent="0.25">
      <c r="A47" s="47" t="s">
        <v>52</v>
      </c>
      <c r="B47" s="43"/>
      <c r="C47" s="48"/>
      <c r="D47" s="49">
        <f>SUM(D39:D46)</f>
        <v>37.227754112171382</v>
      </c>
    </row>
    <row r="48" spans="1:4" x14ac:dyDescent="0.25">
      <c r="A48" s="47"/>
      <c r="B48" s="50"/>
      <c r="C48" s="50"/>
      <c r="D48" s="37"/>
    </row>
    <row r="49" spans="1:4" x14ac:dyDescent="0.25">
      <c r="A49" s="47" t="s">
        <v>53</v>
      </c>
      <c r="B49" s="43"/>
      <c r="C49" s="48"/>
      <c r="D49" s="37"/>
    </row>
    <row r="50" spans="1:4" x14ac:dyDescent="0.25">
      <c r="A50" s="45"/>
      <c r="B50" s="46">
        <v>1</v>
      </c>
      <c r="C50" s="52" t="s">
        <v>35</v>
      </c>
      <c r="D50" s="41">
        <v>0</v>
      </c>
    </row>
    <row r="51" spans="1:4" x14ac:dyDescent="0.25">
      <c r="A51" s="45"/>
      <c r="B51" s="46">
        <v>2</v>
      </c>
      <c r="C51" s="52" t="s">
        <v>35</v>
      </c>
      <c r="D51" s="41">
        <v>0</v>
      </c>
    </row>
    <row r="52" spans="1:4" x14ac:dyDescent="0.25">
      <c r="A52" s="45"/>
      <c r="B52" s="46">
        <v>3</v>
      </c>
      <c r="C52" s="52" t="s">
        <v>35</v>
      </c>
      <c r="D52" s="41">
        <v>0</v>
      </c>
    </row>
    <row r="53" spans="1:4" x14ac:dyDescent="0.25">
      <c r="A53" s="45"/>
      <c r="B53" s="46">
        <v>4</v>
      </c>
      <c r="C53" s="52" t="s">
        <v>35</v>
      </c>
      <c r="D53" s="41">
        <v>0</v>
      </c>
    </row>
    <row r="54" spans="1:4" x14ac:dyDescent="0.25">
      <c r="A54" s="45"/>
      <c r="B54" s="46">
        <v>5</v>
      </c>
      <c r="C54" s="52" t="s">
        <v>35</v>
      </c>
      <c r="D54" s="41">
        <v>0</v>
      </c>
    </row>
    <row r="55" spans="1:4" x14ac:dyDescent="0.25">
      <c r="A55" s="45"/>
      <c r="B55" s="46">
        <v>6</v>
      </c>
      <c r="C55" s="52" t="s">
        <v>35</v>
      </c>
      <c r="D55" s="41">
        <v>0</v>
      </c>
    </row>
    <row r="56" spans="1:4" x14ac:dyDescent="0.25">
      <c r="A56" s="45"/>
      <c r="B56" s="46">
        <v>7</v>
      </c>
      <c r="C56" s="52" t="s">
        <v>35</v>
      </c>
      <c r="D56" s="41">
        <v>0</v>
      </c>
    </row>
    <row r="57" spans="1:4" x14ac:dyDescent="0.25">
      <c r="A57" s="45"/>
      <c r="B57" s="46">
        <v>8</v>
      </c>
      <c r="C57" s="52" t="s">
        <v>35</v>
      </c>
      <c r="D57" s="41">
        <v>0</v>
      </c>
    </row>
    <row r="58" spans="1:4" x14ac:dyDescent="0.25">
      <c r="A58" s="47" t="s">
        <v>14</v>
      </c>
      <c r="B58" s="50"/>
      <c r="C58" s="50"/>
      <c r="D58" s="49">
        <f>SUM(D50:D57)</f>
        <v>0</v>
      </c>
    </row>
    <row r="59" spans="1:4" x14ac:dyDescent="0.25">
      <c r="A59" s="47"/>
      <c r="B59" s="50"/>
      <c r="C59" s="50"/>
      <c r="D59" s="37"/>
    </row>
    <row r="60" spans="1:4" x14ac:dyDescent="0.25">
      <c r="A60" s="47" t="s">
        <v>54</v>
      </c>
      <c r="B60" s="50"/>
      <c r="C60" s="50"/>
      <c r="D60" s="37"/>
    </row>
    <row r="61" spans="1:4" x14ac:dyDescent="0.25">
      <c r="A61" s="45"/>
      <c r="B61" s="46">
        <v>1</v>
      </c>
      <c r="C61" s="52" t="s">
        <v>37</v>
      </c>
      <c r="D61" s="41">
        <v>1.42191</v>
      </c>
    </row>
    <row r="62" spans="1:4" x14ac:dyDescent="0.25">
      <c r="A62" s="45"/>
      <c r="B62" s="46"/>
      <c r="C62" s="50" t="s">
        <v>55</v>
      </c>
      <c r="D62" s="49">
        <f>SUM(D61)</f>
        <v>1.42191</v>
      </c>
    </row>
    <row r="63" spans="1:4" x14ac:dyDescent="0.25">
      <c r="A63" s="47"/>
      <c r="B63" s="50"/>
      <c r="C63" s="52"/>
      <c r="D63" s="37"/>
    </row>
    <row r="64" spans="1:4" x14ac:dyDescent="0.25">
      <c r="A64" s="47" t="s">
        <v>56</v>
      </c>
      <c r="B64" s="50"/>
      <c r="C64" s="50"/>
      <c r="D64" s="37"/>
    </row>
    <row r="65" spans="1:4" x14ac:dyDescent="0.25">
      <c r="A65" s="45"/>
      <c r="B65" s="46">
        <v>1</v>
      </c>
      <c r="C65" s="52" t="s">
        <v>57</v>
      </c>
      <c r="D65" s="41"/>
    </row>
    <row r="66" spans="1:4" x14ac:dyDescent="0.25">
      <c r="A66" s="45"/>
      <c r="B66" s="46"/>
      <c r="C66" s="50" t="s">
        <v>26</v>
      </c>
      <c r="D66" s="49"/>
    </row>
    <row r="67" spans="1:4" x14ac:dyDescent="0.25">
      <c r="A67" s="45"/>
      <c r="B67" s="46"/>
      <c r="C67" s="50"/>
      <c r="D67" s="37"/>
    </row>
    <row r="68" spans="1:4" x14ac:dyDescent="0.25">
      <c r="A68" s="47"/>
      <c r="B68" s="50"/>
      <c r="C68" s="50" t="s">
        <v>58</v>
      </c>
      <c r="D68" s="49">
        <f>D20+D36+D47+D62+D58</f>
        <v>275.68384485365078</v>
      </c>
    </row>
    <row r="69" spans="1:4" x14ac:dyDescent="0.25">
      <c r="A69" s="47"/>
      <c r="B69" s="50"/>
      <c r="C69" s="50"/>
      <c r="D69" s="37"/>
    </row>
    <row r="70" spans="1:4" ht="15.75" thickBot="1" x14ac:dyDescent="0.3">
      <c r="A70" s="53"/>
      <c r="B70" s="54"/>
      <c r="C70" s="55" t="s">
        <v>31</v>
      </c>
      <c r="D70" s="56">
        <v>2277910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rightToLeft="1" workbookViewId="0">
      <pane ySplit="6" topLeftCell="A41" activePane="bottomLeft" state="frozen"/>
      <selection pane="bottomLeft" activeCell="C6" sqref="C6"/>
    </sheetView>
  </sheetViews>
  <sheetFormatPr defaultRowHeight="15" x14ac:dyDescent="0.25"/>
  <cols>
    <col min="1" max="1" width="4.5" style="1" customWidth="1"/>
    <col min="2" max="2" width="50.375" style="1" customWidth="1"/>
    <col min="3" max="3" width="12.5" style="1" customWidth="1"/>
    <col min="4" max="16384" width="9" style="1"/>
  </cols>
  <sheetData>
    <row r="1" spans="1:3" x14ac:dyDescent="0.25">
      <c r="A1" s="97" t="s">
        <v>0</v>
      </c>
      <c r="B1" s="97"/>
      <c r="C1" s="97"/>
    </row>
    <row r="2" spans="1:3" x14ac:dyDescent="0.25">
      <c r="A2" s="27"/>
      <c r="B2" s="28"/>
      <c r="C2" s="57"/>
    </row>
    <row r="3" spans="1:3" x14ac:dyDescent="0.25">
      <c r="A3" s="5" t="s">
        <v>88</v>
      </c>
      <c r="B3" s="28"/>
      <c r="C3" s="58"/>
    </row>
    <row r="4" spans="1:3" x14ac:dyDescent="0.25">
      <c r="A4" s="28"/>
      <c r="B4" s="28"/>
      <c r="C4" s="58"/>
    </row>
    <row r="5" spans="1:3" ht="15.75" thickBot="1" x14ac:dyDescent="0.3">
      <c r="A5" s="5" t="s">
        <v>85</v>
      </c>
      <c r="C5" s="59"/>
    </row>
    <row r="6" spans="1:3" x14ac:dyDescent="0.25">
      <c r="A6" s="60" t="s">
        <v>59</v>
      </c>
      <c r="B6" s="61"/>
      <c r="C6" s="33" t="s">
        <v>1</v>
      </c>
    </row>
    <row r="7" spans="1:3" x14ac:dyDescent="0.25">
      <c r="A7" s="47">
        <v>1</v>
      </c>
      <c r="B7" s="44" t="s">
        <v>45</v>
      </c>
      <c r="C7" s="70">
        <v>2221.8409690768694</v>
      </c>
    </row>
    <row r="8" spans="1:3" x14ac:dyDescent="0.25">
      <c r="A8" s="45">
        <v>2</v>
      </c>
      <c r="B8" s="62" t="s">
        <v>35</v>
      </c>
      <c r="C8" s="70">
        <v>0</v>
      </c>
    </row>
    <row r="9" spans="1:3" x14ac:dyDescent="0.25">
      <c r="A9" s="45">
        <v>3</v>
      </c>
      <c r="B9" s="62" t="s">
        <v>35</v>
      </c>
      <c r="C9" s="70">
        <v>0</v>
      </c>
    </row>
    <row r="10" spans="1:3" x14ac:dyDescent="0.25">
      <c r="A10" s="45">
        <v>4</v>
      </c>
      <c r="B10" s="62" t="s">
        <v>35</v>
      </c>
      <c r="C10" s="70">
        <v>0</v>
      </c>
    </row>
    <row r="11" spans="1:3" x14ac:dyDescent="0.25">
      <c r="A11" s="45">
        <v>5</v>
      </c>
      <c r="B11" s="62" t="s">
        <v>35</v>
      </c>
      <c r="C11" s="70">
        <v>0</v>
      </c>
    </row>
    <row r="12" spans="1:3" x14ac:dyDescent="0.25">
      <c r="A12" s="45">
        <v>6</v>
      </c>
      <c r="B12" s="62" t="s">
        <v>35</v>
      </c>
      <c r="C12" s="70">
        <v>0</v>
      </c>
    </row>
    <row r="13" spans="1:3" x14ac:dyDescent="0.25">
      <c r="A13" s="45">
        <v>7</v>
      </c>
      <c r="B13" s="62" t="s">
        <v>35</v>
      </c>
      <c r="C13" s="70">
        <v>0</v>
      </c>
    </row>
    <row r="14" spans="1:3" x14ac:dyDescent="0.25">
      <c r="A14" s="45">
        <v>8</v>
      </c>
      <c r="B14" s="62" t="s">
        <v>35</v>
      </c>
      <c r="C14" s="70">
        <v>0</v>
      </c>
    </row>
    <row r="15" spans="1:3" x14ac:dyDescent="0.25">
      <c r="A15" s="45" t="s">
        <v>60</v>
      </c>
      <c r="B15" s="62"/>
      <c r="C15" s="87">
        <f>SUM(C7:C14)</f>
        <v>2221.8409690768694</v>
      </c>
    </row>
    <row r="16" spans="1:3" x14ac:dyDescent="0.25">
      <c r="A16" s="34"/>
      <c r="B16" s="62"/>
      <c r="C16" s="71"/>
    </row>
    <row r="17" spans="1:3" x14ac:dyDescent="0.25">
      <c r="A17" s="63" t="s">
        <v>61</v>
      </c>
      <c r="B17" s="64"/>
      <c r="C17" s="72"/>
    </row>
    <row r="18" spans="1:3" x14ac:dyDescent="0.25">
      <c r="A18" s="34">
        <v>1</v>
      </c>
      <c r="B18" s="62" t="s">
        <v>37</v>
      </c>
      <c r="C18" s="72"/>
    </row>
    <row r="19" spans="1:3" x14ac:dyDescent="0.25">
      <c r="A19" s="45" t="s">
        <v>62</v>
      </c>
      <c r="B19" s="62"/>
      <c r="C19" s="70"/>
    </row>
    <row r="20" spans="1:3" x14ac:dyDescent="0.25">
      <c r="A20" s="47"/>
      <c r="B20" s="44"/>
      <c r="C20" s="71"/>
    </row>
    <row r="21" spans="1:3" x14ac:dyDescent="0.25">
      <c r="A21" s="51" t="s">
        <v>63</v>
      </c>
      <c r="B21" s="65"/>
      <c r="C21" s="72"/>
    </row>
    <row r="22" spans="1:3" x14ac:dyDescent="0.25">
      <c r="A22" s="42">
        <v>1</v>
      </c>
      <c r="B22" s="66" t="s">
        <v>37</v>
      </c>
      <c r="C22" s="72"/>
    </row>
    <row r="23" spans="1:3" x14ac:dyDescent="0.25">
      <c r="A23" s="45" t="s">
        <v>19</v>
      </c>
      <c r="B23" s="62"/>
      <c r="C23" s="70"/>
    </row>
    <row r="24" spans="1:3" x14ac:dyDescent="0.25">
      <c r="A24" s="34"/>
      <c r="B24" s="62"/>
      <c r="C24" s="71"/>
    </row>
    <row r="25" spans="1:3" x14ac:dyDescent="0.25">
      <c r="A25" s="63" t="s">
        <v>64</v>
      </c>
      <c r="B25" s="62"/>
      <c r="C25" s="72"/>
    </row>
    <row r="26" spans="1:3" x14ac:dyDescent="0.25">
      <c r="A26" s="34" t="s">
        <v>65</v>
      </c>
      <c r="B26" s="62" t="s">
        <v>66</v>
      </c>
      <c r="C26" s="72"/>
    </row>
    <row r="27" spans="1:3" x14ac:dyDescent="0.25">
      <c r="A27" s="34">
        <v>1</v>
      </c>
      <c r="B27" s="64"/>
      <c r="C27" s="72"/>
    </row>
    <row r="28" spans="1:3" x14ac:dyDescent="0.25">
      <c r="A28" s="45">
        <v>2</v>
      </c>
      <c r="B28" s="62"/>
      <c r="C28" s="70"/>
    </row>
    <row r="29" spans="1:3" x14ac:dyDescent="0.25">
      <c r="A29" s="45" t="s">
        <v>67</v>
      </c>
      <c r="B29" s="62" t="s">
        <v>68</v>
      </c>
      <c r="C29" s="70"/>
    </row>
    <row r="30" spans="1:3" x14ac:dyDescent="0.25">
      <c r="A30" s="47">
        <v>1</v>
      </c>
      <c r="B30" s="67" t="s">
        <v>69</v>
      </c>
      <c r="C30" s="70">
        <v>6.4464839928156694</v>
      </c>
    </row>
    <row r="31" spans="1:3" x14ac:dyDescent="0.25">
      <c r="A31" s="68">
        <v>2</v>
      </c>
      <c r="B31" s="66" t="s">
        <v>70</v>
      </c>
      <c r="C31" s="70">
        <v>4.1381255440441791</v>
      </c>
    </row>
    <row r="32" spans="1:3" x14ac:dyDescent="0.25">
      <c r="A32" s="68">
        <v>3</v>
      </c>
      <c r="B32" s="66" t="s">
        <v>71</v>
      </c>
      <c r="C32" s="70">
        <v>3.5948251033581995</v>
      </c>
    </row>
    <row r="33" spans="1:3" x14ac:dyDescent="0.25">
      <c r="A33" s="68">
        <v>4</v>
      </c>
      <c r="B33" s="66" t="s">
        <v>72</v>
      </c>
      <c r="C33" s="70">
        <v>2.1015147211731295</v>
      </c>
    </row>
    <row r="34" spans="1:3" x14ac:dyDescent="0.25">
      <c r="A34" s="68">
        <v>5</v>
      </c>
      <c r="B34" s="66" t="s">
        <v>73</v>
      </c>
      <c r="C34" s="70">
        <v>0.77788289450229986</v>
      </c>
    </row>
    <row r="35" spans="1:3" x14ac:dyDescent="0.25">
      <c r="A35" s="68">
        <v>6</v>
      </c>
      <c r="B35" s="66" t="s">
        <v>74</v>
      </c>
      <c r="C35" s="70">
        <v>0.27235461752731999</v>
      </c>
    </row>
    <row r="36" spans="1:3" x14ac:dyDescent="0.25">
      <c r="A36" s="68">
        <v>7</v>
      </c>
      <c r="B36" s="66" t="s">
        <v>35</v>
      </c>
      <c r="C36" s="70"/>
    </row>
    <row r="37" spans="1:3" x14ac:dyDescent="0.25">
      <c r="A37" s="68" t="s">
        <v>75</v>
      </c>
      <c r="B37" s="66"/>
      <c r="C37" s="87">
        <f>SUM(C30:C36)</f>
        <v>17.331186873420798</v>
      </c>
    </row>
    <row r="38" spans="1:3" x14ac:dyDescent="0.25">
      <c r="A38" s="42"/>
      <c r="B38" s="65"/>
      <c r="C38" s="71"/>
    </row>
    <row r="39" spans="1:3" x14ac:dyDescent="0.25">
      <c r="A39" s="42" t="s">
        <v>76</v>
      </c>
      <c r="B39" s="66"/>
      <c r="C39" s="72"/>
    </row>
    <row r="40" spans="1:3" x14ac:dyDescent="0.25">
      <c r="A40" s="34" t="s">
        <v>65</v>
      </c>
      <c r="B40" s="62" t="s">
        <v>77</v>
      </c>
      <c r="C40" s="72"/>
    </row>
    <row r="41" spans="1:3" x14ac:dyDescent="0.25">
      <c r="A41" s="34">
        <v>1</v>
      </c>
      <c r="B41" s="64" t="s">
        <v>45</v>
      </c>
      <c r="C41" s="70">
        <v>9.5675699999999999</v>
      </c>
    </row>
    <row r="42" spans="1:3" x14ac:dyDescent="0.25">
      <c r="A42" s="45">
        <v>2</v>
      </c>
      <c r="B42" s="44" t="s">
        <v>35</v>
      </c>
      <c r="C42" s="70">
        <v>0</v>
      </c>
    </row>
    <row r="43" spans="1:3" x14ac:dyDescent="0.25">
      <c r="A43" s="45">
        <v>3</v>
      </c>
      <c r="B43" s="44" t="s">
        <v>35</v>
      </c>
      <c r="C43" s="70">
        <v>0</v>
      </c>
    </row>
    <row r="44" spans="1:3" x14ac:dyDescent="0.25">
      <c r="A44" s="45">
        <v>4</v>
      </c>
      <c r="B44" s="44" t="s">
        <v>35</v>
      </c>
      <c r="C44" s="70">
        <v>0</v>
      </c>
    </row>
    <row r="45" spans="1:3" x14ac:dyDescent="0.25">
      <c r="A45" s="45">
        <v>5</v>
      </c>
      <c r="B45" s="44" t="s">
        <v>35</v>
      </c>
      <c r="C45" s="70">
        <v>0</v>
      </c>
    </row>
    <row r="46" spans="1:3" x14ac:dyDescent="0.25">
      <c r="A46" s="45">
        <v>6</v>
      </c>
      <c r="B46" s="44" t="s">
        <v>35</v>
      </c>
      <c r="C46" s="70">
        <v>0</v>
      </c>
    </row>
    <row r="47" spans="1:3" x14ac:dyDescent="0.25">
      <c r="A47" s="45">
        <v>7</v>
      </c>
      <c r="B47" s="44" t="s">
        <v>35</v>
      </c>
      <c r="C47" s="70">
        <v>0</v>
      </c>
    </row>
    <row r="48" spans="1:3" x14ac:dyDescent="0.25">
      <c r="A48" s="45">
        <v>8</v>
      </c>
      <c r="B48" s="44" t="s">
        <v>35</v>
      </c>
      <c r="C48" s="70">
        <v>0</v>
      </c>
    </row>
    <row r="49" spans="1:5" x14ac:dyDescent="0.25">
      <c r="A49" s="45" t="s">
        <v>67</v>
      </c>
      <c r="B49" s="88" t="s">
        <v>78</v>
      </c>
      <c r="C49" s="70"/>
    </row>
    <row r="50" spans="1:5" x14ac:dyDescent="0.25">
      <c r="A50" s="47">
        <v>1</v>
      </c>
      <c r="B50" s="44" t="s">
        <v>45</v>
      </c>
      <c r="C50" s="70">
        <v>61.815000000000026</v>
      </c>
    </row>
    <row r="51" spans="1:5" x14ac:dyDescent="0.25">
      <c r="A51" s="68">
        <v>2</v>
      </c>
      <c r="B51" s="44" t="s">
        <v>79</v>
      </c>
      <c r="C51" s="70">
        <v>26.154070000000001</v>
      </c>
    </row>
    <row r="52" spans="1:5" x14ac:dyDescent="0.25">
      <c r="A52" s="68">
        <v>3</v>
      </c>
      <c r="B52" s="44" t="s">
        <v>80</v>
      </c>
      <c r="C52" s="70">
        <v>16.036659999999998</v>
      </c>
    </row>
    <row r="53" spans="1:5" x14ac:dyDescent="0.25">
      <c r="A53" s="68">
        <v>4</v>
      </c>
      <c r="B53" s="44" t="s">
        <v>81</v>
      </c>
      <c r="C53" s="70">
        <v>15.964380000000002</v>
      </c>
    </row>
    <row r="54" spans="1:5" x14ac:dyDescent="0.25">
      <c r="A54" s="68">
        <v>5</v>
      </c>
      <c r="B54" s="44" t="s">
        <v>82</v>
      </c>
      <c r="C54" s="70">
        <v>15.633000000000003</v>
      </c>
    </row>
    <row r="55" spans="1:5" x14ac:dyDescent="0.25">
      <c r="A55" s="68">
        <v>6</v>
      </c>
      <c r="B55" s="44" t="s">
        <v>35</v>
      </c>
      <c r="C55" s="70">
        <v>0</v>
      </c>
    </row>
    <row r="56" spans="1:5" x14ac:dyDescent="0.25">
      <c r="A56" s="68">
        <v>7</v>
      </c>
      <c r="B56" s="44" t="s">
        <v>35</v>
      </c>
      <c r="C56" s="70">
        <v>0</v>
      </c>
    </row>
    <row r="57" spans="1:5" x14ac:dyDescent="0.25">
      <c r="A57" s="68">
        <v>8</v>
      </c>
      <c r="B57" s="44" t="s">
        <v>35</v>
      </c>
      <c r="C57" s="70">
        <v>0</v>
      </c>
    </row>
    <row r="58" spans="1:5" x14ac:dyDescent="0.25">
      <c r="A58" s="68" t="s">
        <v>83</v>
      </c>
      <c r="B58" s="44"/>
      <c r="C58" s="87">
        <f>SUM(C41:C57)</f>
        <v>145.17068000000003</v>
      </c>
      <c r="E58" s="22"/>
    </row>
    <row r="59" spans="1:5" x14ac:dyDescent="0.25">
      <c r="A59" s="47"/>
      <c r="B59" s="65"/>
      <c r="C59" s="71"/>
    </row>
    <row r="60" spans="1:5" x14ac:dyDescent="0.25">
      <c r="A60" s="51" t="s">
        <v>84</v>
      </c>
      <c r="B60" s="65"/>
      <c r="C60" s="71">
        <f>C58+C37+C15</f>
        <v>2384.3428359502905</v>
      </c>
    </row>
    <row r="61" spans="1:5" x14ac:dyDescent="0.25">
      <c r="A61" s="42"/>
      <c r="B61" s="66"/>
      <c r="C61" s="71"/>
    </row>
    <row r="62" spans="1:5" x14ac:dyDescent="0.25">
      <c r="A62" s="51" t="s">
        <v>31</v>
      </c>
      <c r="B62" s="65"/>
      <c r="C62" s="86">
        <v>2277910</v>
      </c>
    </row>
    <row r="63" spans="1:5" ht="15.75" thickBot="1" x14ac:dyDescent="0.3">
      <c r="A63" s="55"/>
      <c r="B63" s="69"/>
      <c r="C63" s="7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rightToLeft="1" workbookViewId="0">
      <pane ySplit="7" topLeftCell="A14" activePane="bottomLeft" state="frozen"/>
      <selection pane="bottomLeft" activeCell="C35" sqref="C35"/>
    </sheetView>
  </sheetViews>
  <sheetFormatPr defaultRowHeight="15" x14ac:dyDescent="0.25"/>
  <cols>
    <col min="1" max="1" width="1.875" style="1" bestFit="1" customWidth="1"/>
    <col min="2" max="2" width="55.875" style="1" bestFit="1" customWidth="1"/>
    <col min="3" max="3" width="12.375" style="1" bestFit="1" customWidth="1"/>
    <col min="4" max="4" width="9" style="1"/>
    <col min="5" max="5" width="9.875" style="1" customWidth="1"/>
    <col min="6" max="6" width="10" style="1" customWidth="1"/>
    <col min="7" max="7" width="10.25" style="1" customWidth="1"/>
    <col min="8" max="16384" width="9" style="1"/>
  </cols>
  <sheetData>
    <row r="1" spans="1:11" x14ac:dyDescent="0.25">
      <c r="A1" s="97" t="s">
        <v>0</v>
      </c>
      <c r="B1" s="97"/>
      <c r="C1" s="97"/>
    </row>
    <row r="2" spans="1:11" x14ac:dyDescent="0.25">
      <c r="A2" s="2"/>
      <c r="B2" s="3"/>
      <c r="C2" s="4"/>
    </row>
    <row r="3" spans="1:11" x14ac:dyDescent="0.25">
      <c r="A3" s="5" t="s">
        <v>86</v>
      </c>
      <c r="B3" s="3"/>
      <c r="C3" s="74"/>
      <c r="D3" s="75"/>
      <c r="E3" s="75"/>
    </row>
    <row r="4" spans="1:11" x14ac:dyDescent="0.25">
      <c r="A4" s="6"/>
      <c r="B4" s="4"/>
      <c r="C4" s="4"/>
      <c r="D4" s="75"/>
      <c r="E4" s="75"/>
    </row>
    <row r="5" spans="1:11" ht="15.75" thickBot="1" x14ac:dyDescent="0.3">
      <c r="A5" s="5" t="s">
        <v>89</v>
      </c>
      <c r="B5" s="4"/>
      <c r="C5" s="4"/>
      <c r="D5" s="75"/>
      <c r="E5" s="75"/>
    </row>
    <row r="6" spans="1:11" ht="14.25" customHeight="1" x14ac:dyDescent="0.25">
      <c r="A6" s="91"/>
      <c r="B6" s="93"/>
      <c r="C6" s="98" t="s">
        <v>1</v>
      </c>
      <c r="E6" s="75"/>
    </row>
    <row r="7" spans="1:11" x14ac:dyDescent="0.25">
      <c r="A7" s="92"/>
      <c r="B7" s="94"/>
      <c r="C7" s="99"/>
      <c r="E7" s="75"/>
    </row>
    <row r="8" spans="1:11" x14ac:dyDescent="0.25">
      <c r="A8" s="7">
        <v>1</v>
      </c>
      <c r="B8" s="8" t="s">
        <v>2</v>
      </c>
      <c r="C8" s="76">
        <v>222.99994020573376</v>
      </c>
      <c r="E8" s="75"/>
      <c r="G8" s="22"/>
      <c r="K8" s="22"/>
    </row>
    <row r="9" spans="1:11" x14ac:dyDescent="0.25">
      <c r="A9" s="77"/>
      <c r="B9" s="78" t="s">
        <v>3</v>
      </c>
      <c r="C9" s="21">
        <v>0</v>
      </c>
      <c r="E9" s="75"/>
      <c r="G9" s="22"/>
      <c r="K9" s="22"/>
    </row>
    <row r="10" spans="1:11" x14ac:dyDescent="0.25">
      <c r="A10" s="77"/>
      <c r="B10" s="78" t="s">
        <v>4</v>
      </c>
      <c r="C10" s="21">
        <v>222.99994020573376</v>
      </c>
      <c r="E10" s="75"/>
      <c r="G10" s="22"/>
      <c r="K10" s="22"/>
    </row>
    <row r="11" spans="1:11" x14ac:dyDescent="0.25">
      <c r="A11" s="77"/>
      <c r="B11" s="78"/>
      <c r="C11" s="79"/>
      <c r="E11" s="75"/>
      <c r="G11" s="22"/>
      <c r="K11" s="22"/>
    </row>
    <row r="12" spans="1:11" x14ac:dyDescent="0.25">
      <c r="A12" s="7">
        <v>2</v>
      </c>
      <c r="B12" s="8" t="s">
        <v>5</v>
      </c>
      <c r="C12" s="76">
        <v>7.8334584589999992</v>
      </c>
      <c r="E12" s="75"/>
      <c r="G12" s="22"/>
      <c r="K12" s="22"/>
    </row>
    <row r="13" spans="1:11" x14ac:dyDescent="0.25">
      <c r="A13" s="77"/>
      <c r="B13" s="80" t="s">
        <v>6</v>
      </c>
      <c r="C13" s="21">
        <v>0</v>
      </c>
      <c r="E13" s="75"/>
      <c r="G13" s="22"/>
      <c r="K13" s="22"/>
    </row>
    <row r="14" spans="1:11" x14ac:dyDescent="0.25">
      <c r="A14" s="77"/>
      <c r="B14" s="80" t="s">
        <v>7</v>
      </c>
      <c r="C14" s="21">
        <v>7.8334584589999992</v>
      </c>
      <c r="E14" s="75"/>
      <c r="G14" s="22"/>
      <c r="K14" s="22"/>
    </row>
    <row r="15" spans="1:11" x14ac:dyDescent="0.25">
      <c r="A15" s="15"/>
      <c r="B15" s="16"/>
      <c r="C15" s="79"/>
      <c r="E15" s="75"/>
      <c r="G15" s="22"/>
      <c r="K15" s="22"/>
    </row>
    <row r="16" spans="1:11" x14ac:dyDescent="0.25">
      <c r="A16" s="7">
        <v>3</v>
      </c>
      <c r="B16" s="8" t="s">
        <v>8</v>
      </c>
      <c r="C16" s="76">
        <v>36.931548637255453</v>
      </c>
      <c r="E16" s="75"/>
      <c r="G16" s="22"/>
      <c r="K16" s="22"/>
    </row>
    <row r="17" spans="1:11" ht="30" x14ac:dyDescent="0.25">
      <c r="A17" s="77" t="s">
        <v>9</v>
      </c>
      <c r="B17" s="81" t="s">
        <v>10</v>
      </c>
      <c r="C17" s="21">
        <v>36.809751603649055</v>
      </c>
      <c r="E17" s="75"/>
      <c r="G17" s="22"/>
      <c r="K17" s="22"/>
    </row>
    <row r="18" spans="1:11" x14ac:dyDescent="0.25">
      <c r="A18" s="77" t="s">
        <v>11</v>
      </c>
      <c r="B18" s="81" t="s">
        <v>12</v>
      </c>
      <c r="C18" s="21">
        <v>0.1217970336064</v>
      </c>
      <c r="E18" s="75"/>
      <c r="G18" s="22"/>
      <c r="K18" s="22"/>
    </row>
    <row r="19" spans="1:11" x14ac:dyDescent="0.25">
      <c r="A19" s="77" t="s">
        <v>13</v>
      </c>
      <c r="B19" s="78" t="s">
        <v>14</v>
      </c>
      <c r="C19" s="21">
        <v>0</v>
      </c>
      <c r="E19" s="75"/>
      <c r="G19" s="22"/>
      <c r="K19" s="22"/>
    </row>
    <row r="20" spans="1:11" x14ac:dyDescent="0.25">
      <c r="A20" s="18"/>
      <c r="B20" s="19"/>
      <c r="C20" s="79"/>
      <c r="E20" s="75"/>
      <c r="G20" s="22"/>
      <c r="K20" s="22"/>
    </row>
    <row r="21" spans="1:11" x14ac:dyDescent="0.25">
      <c r="A21" s="82">
        <v>4</v>
      </c>
      <c r="B21" s="8" t="s">
        <v>15</v>
      </c>
      <c r="C21" s="76">
        <v>2380.4048681111035</v>
      </c>
      <c r="E21" s="75"/>
      <c r="G21" s="22"/>
      <c r="K21" s="22"/>
    </row>
    <row r="22" spans="1:11" x14ac:dyDescent="0.25">
      <c r="A22" s="77"/>
      <c r="B22" s="78" t="s">
        <v>16</v>
      </c>
      <c r="C22" s="21">
        <v>210.13927573629502</v>
      </c>
      <c r="E22" s="75"/>
      <c r="G22" s="22"/>
      <c r="K22" s="22"/>
    </row>
    <row r="23" spans="1:11" x14ac:dyDescent="0.25">
      <c r="A23" s="77"/>
      <c r="B23" s="78" t="s">
        <v>17</v>
      </c>
      <c r="C23" s="21">
        <v>2011.7016933405739</v>
      </c>
      <c r="E23" s="75"/>
      <c r="G23" s="22"/>
      <c r="K23" s="22"/>
    </row>
    <row r="24" spans="1:11" x14ac:dyDescent="0.25">
      <c r="A24" s="77"/>
      <c r="B24" s="78" t="s">
        <v>18</v>
      </c>
      <c r="C24" s="21"/>
      <c r="E24" s="75"/>
      <c r="G24" s="22"/>
      <c r="K24" s="22"/>
    </row>
    <row r="25" spans="1:11" x14ac:dyDescent="0.25">
      <c r="A25" s="77"/>
      <c r="B25" s="78" t="s">
        <v>19</v>
      </c>
      <c r="C25" s="21"/>
      <c r="E25" s="75"/>
      <c r="G25" s="22"/>
      <c r="K25" s="22"/>
    </row>
    <row r="26" spans="1:11" x14ac:dyDescent="0.25">
      <c r="A26" s="77"/>
      <c r="B26" s="78" t="s">
        <v>20</v>
      </c>
      <c r="C26" s="21">
        <v>9.3268500000000003</v>
      </c>
      <c r="E26" s="75"/>
      <c r="G26" s="22"/>
      <c r="K26" s="22"/>
    </row>
    <row r="27" spans="1:11" x14ac:dyDescent="0.25">
      <c r="A27" s="77"/>
      <c r="B27" s="78" t="s">
        <v>21</v>
      </c>
      <c r="C27" s="21">
        <v>132.32741000000001</v>
      </c>
      <c r="E27" s="75"/>
      <c r="G27" s="22"/>
      <c r="K27" s="22"/>
    </row>
    <row r="28" spans="1:11" x14ac:dyDescent="0.25">
      <c r="A28" s="77"/>
      <c r="B28" s="78" t="s">
        <v>22</v>
      </c>
      <c r="C28" s="21">
        <v>0</v>
      </c>
      <c r="E28" s="75"/>
      <c r="G28" s="22"/>
      <c r="K28" s="22"/>
    </row>
    <row r="29" spans="1:11" x14ac:dyDescent="0.25">
      <c r="A29" s="77"/>
      <c r="B29" s="78" t="s">
        <v>23</v>
      </c>
      <c r="C29" s="21">
        <v>16.909639034234509</v>
      </c>
      <c r="E29" s="75"/>
      <c r="G29" s="22"/>
      <c r="K29" s="22"/>
    </row>
    <row r="30" spans="1:11" x14ac:dyDescent="0.25">
      <c r="A30" s="77"/>
      <c r="B30" s="78"/>
      <c r="C30" s="79"/>
      <c r="E30" s="75"/>
      <c r="G30" s="22"/>
      <c r="K30" s="22"/>
    </row>
    <row r="31" spans="1:11" x14ac:dyDescent="0.25">
      <c r="A31" s="77">
        <v>5</v>
      </c>
      <c r="B31" s="8" t="s">
        <v>24</v>
      </c>
      <c r="C31" s="76">
        <v>1.42191</v>
      </c>
      <c r="E31" s="75"/>
      <c r="G31" s="22"/>
      <c r="K31" s="22"/>
    </row>
    <row r="32" spans="1:11" x14ac:dyDescent="0.25">
      <c r="A32" s="77" t="s">
        <v>9</v>
      </c>
      <c r="B32" s="78" t="s">
        <v>25</v>
      </c>
      <c r="C32" s="21">
        <v>1.42191</v>
      </c>
      <c r="E32" s="75"/>
      <c r="G32" s="22"/>
      <c r="K32" s="22"/>
    </row>
    <row r="33" spans="1:11" x14ac:dyDescent="0.25">
      <c r="A33" s="77" t="s">
        <v>11</v>
      </c>
      <c r="B33" s="78" t="s">
        <v>26</v>
      </c>
      <c r="C33" s="21"/>
      <c r="E33" s="75"/>
      <c r="G33" s="22"/>
      <c r="K33" s="22"/>
    </row>
    <row r="34" spans="1:11" x14ac:dyDescent="0.25">
      <c r="A34" s="77"/>
      <c r="B34" s="78"/>
      <c r="C34" s="79"/>
      <c r="E34" s="75"/>
      <c r="G34" s="22"/>
      <c r="K34" s="22"/>
    </row>
    <row r="35" spans="1:11" x14ac:dyDescent="0.25">
      <c r="A35" s="77">
        <v>6</v>
      </c>
      <c r="B35" s="8" t="s">
        <v>27</v>
      </c>
      <c r="C35" s="76">
        <v>2649.5917254130927</v>
      </c>
      <c r="E35" s="83"/>
      <c r="G35" s="22"/>
      <c r="K35" s="22"/>
    </row>
    <row r="36" spans="1:11" x14ac:dyDescent="0.25">
      <c r="A36" s="77"/>
      <c r="B36" s="78"/>
      <c r="C36" s="79"/>
      <c r="E36" s="75"/>
      <c r="G36" s="22"/>
      <c r="K36" s="22"/>
    </row>
    <row r="37" spans="1:11" x14ac:dyDescent="0.25">
      <c r="A37" s="77">
        <v>7</v>
      </c>
      <c r="B37" s="8" t="s">
        <v>28</v>
      </c>
      <c r="C37" s="79"/>
      <c r="E37" s="75"/>
      <c r="G37" s="22"/>
      <c r="K37" s="22"/>
    </row>
    <row r="38" spans="1:11" ht="30" x14ac:dyDescent="0.25">
      <c r="A38" s="77" t="s">
        <v>9</v>
      </c>
      <c r="B38" s="81" t="s">
        <v>29</v>
      </c>
      <c r="C38" s="23">
        <f>(C17+C21+C33)/C41</f>
        <v>1.085736175482307E-3</v>
      </c>
      <c r="E38" s="75"/>
      <c r="G38" s="22"/>
      <c r="K38" s="22"/>
    </row>
    <row r="39" spans="1:11" x14ac:dyDescent="0.25">
      <c r="A39" s="77" t="s">
        <v>11</v>
      </c>
      <c r="B39" s="78" t="s">
        <v>30</v>
      </c>
      <c r="C39" s="23">
        <f>C35/C42</f>
        <v>1.2699760754343473E-3</v>
      </c>
      <c r="E39" s="75"/>
      <c r="G39" s="22"/>
      <c r="K39" s="22"/>
    </row>
    <row r="40" spans="1:11" x14ac:dyDescent="0.25">
      <c r="A40" s="77"/>
      <c r="B40" s="78"/>
      <c r="C40" s="79"/>
      <c r="E40" s="75"/>
      <c r="G40" s="22"/>
      <c r="K40" s="22"/>
    </row>
    <row r="41" spans="1:11" ht="15.75" thickBot="1" x14ac:dyDescent="0.3">
      <c r="A41" s="84"/>
      <c r="B41" s="55" t="s">
        <v>31</v>
      </c>
      <c r="C41" s="85">
        <v>2226337</v>
      </c>
      <c r="E41" s="75"/>
      <c r="G41" s="22"/>
      <c r="K41" s="22"/>
    </row>
    <row r="42" spans="1:11" ht="15.75" thickBot="1" x14ac:dyDescent="0.3">
      <c r="A42" s="84"/>
      <c r="B42" s="55" t="s">
        <v>91</v>
      </c>
      <c r="C42" s="26">
        <v>2086332</v>
      </c>
      <c r="G42" s="22"/>
      <c r="K42" s="22"/>
    </row>
    <row r="43" spans="1:11" x14ac:dyDescent="0.25">
      <c r="E43" s="75"/>
    </row>
    <row r="44" spans="1:11" x14ac:dyDescent="0.25">
      <c r="E44" s="75"/>
    </row>
    <row r="45" spans="1:11" x14ac:dyDescent="0.25">
      <c r="E45" s="75"/>
      <c r="H45" s="75"/>
    </row>
    <row r="46" spans="1:11" x14ac:dyDescent="0.25">
      <c r="E46" s="75"/>
      <c r="H46" s="75"/>
    </row>
    <row r="47" spans="1:11" x14ac:dyDescent="0.25">
      <c r="E47" s="75"/>
      <c r="H47" s="75"/>
    </row>
    <row r="48" spans="1:11" x14ac:dyDescent="0.25">
      <c r="E48" s="75"/>
      <c r="H48" s="75"/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rightToLeft="1" workbookViewId="0">
      <pane ySplit="7" topLeftCell="A14" activePane="bottomLeft" state="frozen"/>
      <selection pane="bottomLeft" activeCell="E39" sqref="E39"/>
    </sheetView>
  </sheetViews>
  <sheetFormatPr defaultRowHeight="15" x14ac:dyDescent="0.25"/>
  <cols>
    <col min="1" max="1" width="1.875" style="1" bestFit="1" customWidth="1"/>
    <col min="2" max="2" width="55.875" style="1" bestFit="1" customWidth="1"/>
    <col min="3" max="3" width="12.375" style="1" bestFit="1" customWidth="1"/>
    <col min="4" max="4" width="9" style="1"/>
    <col min="5" max="5" width="9.875" style="1" customWidth="1"/>
    <col min="6" max="6" width="10" style="1" customWidth="1"/>
    <col min="7" max="7" width="10.25" style="1" customWidth="1"/>
    <col min="8" max="16384" width="9" style="1"/>
  </cols>
  <sheetData>
    <row r="1" spans="1:11" x14ac:dyDescent="0.25">
      <c r="A1" s="97" t="s">
        <v>0</v>
      </c>
      <c r="B1" s="97"/>
      <c r="C1" s="97"/>
    </row>
    <row r="2" spans="1:11" x14ac:dyDescent="0.25">
      <c r="A2" s="2"/>
      <c r="B2" s="3"/>
      <c r="C2" s="4"/>
    </row>
    <row r="3" spans="1:11" x14ac:dyDescent="0.25">
      <c r="A3" s="5" t="s">
        <v>86</v>
      </c>
      <c r="B3" s="3"/>
      <c r="C3" s="74"/>
    </row>
    <row r="4" spans="1:11" x14ac:dyDescent="0.25">
      <c r="A4" s="6"/>
      <c r="B4" s="4"/>
      <c r="C4" s="4"/>
    </row>
    <row r="5" spans="1:11" ht="15.75" thickBot="1" x14ac:dyDescent="0.3">
      <c r="A5" s="5" t="s">
        <v>90</v>
      </c>
      <c r="B5" s="4"/>
      <c r="C5" s="4"/>
    </row>
    <row r="6" spans="1:11" ht="14.25" customHeight="1" x14ac:dyDescent="0.25">
      <c r="A6" s="91"/>
      <c r="B6" s="93"/>
      <c r="C6" s="98" t="s">
        <v>1</v>
      </c>
      <c r="E6" s="75"/>
    </row>
    <row r="7" spans="1:11" x14ac:dyDescent="0.25">
      <c r="A7" s="92"/>
      <c r="B7" s="94"/>
      <c r="C7" s="99"/>
      <c r="E7" s="75"/>
    </row>
    <row r="8" spans="1:11" x14ac:dyDescent="0.25">
      <c r="A8" s="7">
        <v>1</v>
      </c>
      <c r="B8" s="8" t="s">
        <v>2</v>
      </c>
      <c r="C8" s="76">
        <v>5.8588819957456604</v>
      </c>
      <c r="E8" s="75"/>
      <c r="G8" s="22"/>
      <c r="K8" s="22"/>
    </row>
    <row r="9" spans="1:11" x14ac:dyDescent="0.25">
      <c r="A9" s="77"/>
      <c r="B9" s="78" t="s">
        <v>3</v>
      </c>
      <c r="C9" s="21">
        <v>0</v>
      </c>
      <c r="E9" s="75"/>
      <c r="G9" s="22"/>
      <c r="K9" s="22"/>
    </row>
    <row r="10" spans="1:11" x14ac:dyDescent="0.25">
      <c r="A10" s="77"/>
      <c r="B10" s="78" t="s">
        <v>4</v>
      </c>
      <c r="C10" s="21">
        <v>5.8588819957456604</v>
      </c>
      <c r="E10" s="75"/>
      <c r="G10" s="22"/>
      <c r="K10" s="22"/>
    </row>
    <row r="11" spans="1:11" x14ac:dyDescent="0.25">
      <c r="A11" s="77"/>
      <c r="B11" s="78"/>
      <c r="C11" s="79"/>
      <c r="E11" s="75"/>
      <c r="G11" s="22"/>
      <c r="K11" s="22"/>
    </row>
    <row r="12" spans="1:11" x14ac:dyDescent="0.25">
      <c r="A12" s="7">
        <v>2</v>
      </c>
      <c r="B12" s="8" t="s">
        <v>5</v>
      </c>
      <c r="C12" s="76">
        <v>0.34190008100000008</v>
      </c>
      <c r="E12" s="75"/>
      <c r="G12" s="22"/>
      <c r="K12" s="22"/>
    </row>
    <row r="13" spans="1:11" x14ac:dyDescent="0.25">
      <c r="A13" s="77"/>
      <c r="B13" s="80" t="s">
        <v>6</v>
      </c>
      <c r="C13" s="21">
        <v>0</v>
      </c>
      <c r="E13" s="75"/>
      <c r="G13" s="22"/>
      <c r="K13" s="22"/>
    </row>
    <row r="14" spans="1:11" x14ac:dyDescent="0.25">
      <c r="A14" s="77"/>
      <c r="B14" s="80" t="s">
        <v>7</v>
      </c>
      <c r="C14" s="21">
        <v>0.34190008100000008</v>
      </c>
      <c r="E14" s="75"/>
      <c r="G14" s="22"/>
      <c r="K14" s="22"/>
    </row>
    <row r="15" spans="1:11" x14ac:dyDescent="0.25">
      <c r="A15" s="15"/>
      <c r="B15" s="16"/>
      <c r="C15" s="79"/>
      <c r="E15" s="75"/>
      <c r="G15" s="22"/>
      <c r="K15" s="22"/>
    </row>
    <row r="16" spans="1:11" x14ac:dyDescent="0.25">
      <c r="A16" s="7">
        <v>3</v>
      </c>
      <c r="B16" s="8" t="s">
        <v>8</v>
      </c>
      <c r="C16" s="76">
        <v>0.29620547491596011</v>
      </c>
      <c r="E16" s="75"/>
      <c r="G16" s="22"/>
      <c r="K16" s="22"/>
    </row>
    <row r="17" spans="1:11" ht="30" x14ac:dyDescent="0.25">
      <c r="A17" s="77" t="s">
        <v>9</v>
      </c>
      <c r="B17" s="81" t="s">
        <v>10</v>
      </c>
      <c r="C17" s="21">
        <v>0.29288079216076013</v>
      </c>
      <c r="E17" s="75"/>
      <c r="G17" s="22"/>
      <c r="K17" s="22"/>
    </row>
    <row r="18" spans="1:11" x14ac:dyDescent="0.25">
      <c r="A18" s="77" t="s">
        <v>11</v>
      </c>
      <c r="B18" s="81" t="s">
        <v>12</v>
      </c>
      <c r="C18" s="21">
        <v>3.3246827552E-3</v>
      </c>
      <c r="E18" s="75"/>
      <c r="G18" s="22"/>
      <c r="K18" s="22"/>
    </row>
    <row r="19" spans="1:11" x14ac:dyDescent="0.25">
      <c r="A19" s="77" t="s">
        <v>13</v>
      </c>
      <c r="B19" s="78" t="s">
        <v>14</v>
      </c>
      <c r="C19" s="21">
        <v>0</v>
      </c>
      <c r="E19" s="75"/>
      <c r="G19" s="22"/>
      <c r="K19" s="22"/>
    </row>
    <row r="20" spans="1:11" x14ac:dyDescent="0.25">
      <c r="A20" s="18"/>
      <c r="B20" s="19"/>
      <c r="C20" s="79"/>
      <c r="E20" s="75"/>
      <c r="G20" s="22"/>
      <c r="K20" s="22"/>
    </row>
    <row r="21" spans="1:11" x14ac:dyDescent="0.25">
      <c r="A21" s="82">
        <v>4</v>
      </c>
      <c r="B21" s="8" t="s">
        <v>15</v>
      </c>
      <c r="C21" s="76">
        <v>3.9379678391862902</v>
      </c>
      <c r="E21" s="75"/>
      <c r="G21" s="22"/>
      <c r="K21" s="22"/>
    </row>
    <row r="22" spans="1:11" x14ac:dyDescent="0.25">
      <c r="A22" s="77"/>
      <c r="B22" s="78" t="s">
        <v>16</v>
      </c>
      <c r="C22" s="21">
        <v>0</v>
      </c>
      <c r="E22" s="75"/>
      <c r="G22" s="22"/>
      <c r="K22" s="22"/>
    </row>
    <row r="23" spans="1:11" x14ac:dyDescent="0.25">
      <c r="A23" s="77"/>
      <c r="B23" s="78" t="s">
        <v>17</v>
      </c>
      <c r="C23" s="21">
        <v>0</v>
      </c>
      <c r="E23" s="75"/>
      <c r="G23" s="22"/>
      <c r="K23" s="22"/>
    </row>
    <row r="24" spans="1:11" x14ac:dyDescent="0.25">
      <c r="A24" s="77"/>
      <c r="B24" s="78" t="s">
        <v>18</v>
      </c>
      <c r="C24" s="21"/>
      <c r="E24" s="75"/>
      <c r="G24" s="22"/>
      <c r="K24" s="22"/>
    </row>
    <row r="25" spans="1:11" x14ac:dyDescent="0.25">
      <c r="A25" s="77"/>
      <c r="B25" s="78" t="s">
        <v>19</v>
      </c>
      <c r="C25" s="21"/>
      <c r="E25" s="75"/>
      <c r="G25" s="22"/>
      <c r="K25" s="22"/>
    </row>
    <row r="26" spans="1:11" x14ac:dyDescent="0.25">
      <c r="A26" s="77"/>
      <c r="B26" s="78" t="s">
        <v>20</v>
      </c>
      <c r="C26" s="21">
        <v>0.24071999999999999</v>
      </c>
      <c r="E26" s="75"/>
      <c r="G26" s="22"/>
      <c r="K26" s="22"/>
    </row>
    <row r="27" spans="1:11" x14ac:dyDescent="0.25">
      <c r="A27" s="77"/>
      <c r="B27" s="78" t="s">
        <v>21</v>
      </c>
      <c r="C27" s="21">
        <v>3.2757000000000001</v>
      </c>
      <c r="E27" s="75"/>
      <c r="G27" s="22"/>
      <c r="K27" s="22"/>
    </row>
    <row r="28" spans="1:11" x14ac:dyDescent="0.25">
      <c r="A28" s="77"/>
      <c r="B28" s="78" t="s">
        <v>22</v>
      </c>
      <c r="C28" s="21">
        <v>0</v>
      </c>
      <c r="E28" s="75"/>
      <c r="G28" s="22"/>
      <c r="K28" s="22"/>
    </row>
    <row r="29" spans="1:11" x14ac:dyDescent="0.25">
      <c r="A29" s="77"/>
      <c r="B29" s="78" t="s">
        <v>23</v>
      </c>
      <c r="C29" s="21">
        <v>0.42154783918629007</v>
      </c>
      <c r="E29" s="75"/>
      <c r="G29" s="22"/>
      <c r="K29" s="22"/>
    </row>
    <row r="30" spans="1:11" x14ac:dyDescent="0.25">
      <c r="A30" s="77"/>
      <c r="B30" s="78"/>
      <c r="C30" s="79"/>
      <c r="E30" s="75"/>
      <c r="G30" s="22"/>
      <c r="K30" s="22"/>
    </row>
    <row r="31" spans="1:11" x14ac:dyDescent="0.25">
      <c r="A31" s="77">
        <v>5</v>
      </c>
      <c r="B31" s="8" t="s">
        <v>24</v>
      </c>
      <c r="C31" s="76">
        <v>0</v>
      </c>
      <c r="E31" s="75"/>
      <c r="G31" s="22"/>
      <c r="K31" s="22"/>
    </row>
    <row r="32" spans="1:11" x14ac:dyDescent="0.25">
      <c r="A32" s="77" t="s">
        <v>9</v>
      </c>
      <c r="B32" s="78" t="s">
        <v>25</v>
      </c>
      <c r="C32" s="21">
        <v>0</v>
      </c>
      <c r="E32" s="75"/>
      <c r="G32" s="22"/>
      <c r="K32" s="22"/>
    </row>
    <row r="33" spans="1:11" x14ac:dyDescent="0.25">
      <c r="A33" s="77" t="s">
        <v>11</v>
      </c>
      <c r="B33" s="78" t="s">
        <v>26</v>
      </c>
      <c r="C33" s="21"/>
      <c r="E33" s="75"/>
      <c r="G33" s="22"/>
      <c r="K33" s="22"/>
    </row>
    <row r="34" spans="1:11" x14ac:dyDescent="0.25">
      <c r="A34" s="77"/>
      <c r="B34" s="78"/>
      <c r="C34" s="79"/>
      <c r="E34" s="75"/>
      <c r="G34" s="22"/>
      <c r="K34" s="22"/>
    </row>
    <row r="35" spans="1:11" x14ac:dyDescent="0.25">
      <c r="A35" s="77">
        <v>6</v>
      </c>
      <c r="B35" s="8" t="s">
        <v>27</v>
      </c>
      <c r="C35" s="76">
        <v>10.434955390847911</v>
      </c>
      <c r="E35" s="83"/>
      <c r="G35" s="22"/>
      <c r="K35" s="22"/>
    </row>
    <row r="36" spans="1:11" x14ac:dyDescent="0.25">
      <c r="A36" s="77"/>
      <c r="B36" s="78"/>
      <c r="C36" s="79"/>
      <c r="E36" s="75"/>
      <c r="G36" s="22"/>
      <c r="K36" s="22"/>
    </row>
    <row r="37" spans="1:11" x14ac:dyDescent="0.25">
      <c r="A37" s="77">
        <v>7</v>
      </c>
      <c r="B37" s="8" t="s">
        <v>28</v>
      </c>
      <c r="C37" s="79"/>
      <c r="E37" s="75"/>
      <c r="G37" s="22"/>
      <c r="K37" s="22"/>
    </row>
    <row r="38" spans="1:11" ht="30" x14ac:dyDescent="0.25">
      <c r="A38" s="77" t="s">
        <v>9</v>
      </c>
      <c r="B38" s="81" t="s">
        <v>29</v>
      </c>
      <c r="C38" s="23">
        <f>(C17+C21+C33)/C41</f>
        <v>8.2036116404844597E-5</v>
      </c>
      <c r="E38" s="75"/>
      <c r="G38" s="22"/>
      <c r="K38" s="22"/>
    </row>
    <row r="39" spans="1:11" x14ac:dyDescent="0.25">
      <c r="A39" s="77" t="s">
        <v>11</v>
      </c>
      <c r="B39" s="78" t="s">
        <v>30</v>
      </c>
      <c r="C39" s="23">
        <f>C35/C42</f>
        <v>2.1589711772180314E-4</v>
      </c>
      <c r="E39" s="75"/>
      <c r="G39" s="22"/>
      <c r="K39" s="22"/>
    </row>
    <row r="40" spans="1:11" x14ac:dyDescent="0.25">
      <c r="A40" s="77"/>
      <c r="B40" s="78"/>
      <c r="C40" s="79"/>
      <c r="E40" s="75"/>
      <c r="G40" s="22"/>
      <c r="K40" s="22"/>
    </row>
    <row r="41" spans="1:11" ht="15.75" thickBot="1" x14ac:dyDescent="0.3">
      <c r="A41" s="84"/>
      <c r="B41" s="55" t="s">
        <v>31</v>
      </c>
      <c r="C41" s="85">
        <v>51573</v>
      </c>
      <c r="E41" s="75"/>
      <c r="G41" s="22"/>
      <c r="K41" s="22"/>
    </row>
    <row r="42" spans="1:11" ht="15.75" thickBot="1" x14ac:dyDescent="0.3">
      <c r="A42" s="84"/>
      <c r="B42" s="55" t="s">
        <v>91</v>
      </c>
      <c r="C42" s="26">
        <v>48333</v>
      </c>
      <c r="G42" s="22"/>
      <c r="K42" s="22"/>
    </row>
    <row r="43" spans="1:11" x14ac:dyDescent="0.25">
      <c r="E43" s="75"/>
    </row>
    <row r="44" spans="1:11" x14ac:dyDescent="0.25">
      <c r="E44" s="75"/>
    </row>
    <row r="45" spans="1:11" x14ac:dyDescent="0.25">
      <c r="E45" s="75"/>
      <c r="H45" s="75"/>
    </row>
    <row r="46" spans="1:11" x14ac:dyDescent="0.25">
      <c r="E46" s="75"/>
      <c r="H46" s="75"/>
    </row>
    <row r="47" spans="1:11" x14ac:dyDescent="0.25">
      <c r="E47" s="75"/>
      <c r="H47" s="75"/>
    </row>
    <row r="48" spans="1:11" x14ac:dyDescent="0.25">
      <c r="E48" s="75"/>
      <c r="H48" s="75"/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יוזמה נספח 1</vt:lpstr>
      <vt:lpstr>יוזמה נספח 2</vt:lpstr>
      <vt:lpstr>יוזמה נספח 3</vt:lpstr>
      <vt:lpstr>מבוטחים</vt:lpstr>
      <vt:lpstr>עמיתי הבינים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2023-03-26T10:18:27Z</dcterms:created>
  <dcterms:modified xsi:type="dcterms:W3CDTF">2023-03-28T06:55:35Z</dcterms:modified>
</cp:coreProperties>
</file>