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calcChain.xml><?xml version="1.0" encoding="utf-8"?>
<calcChain xmlns="http://schemas.openxmlformats.org/spreadsheetml/2006/main">
  <c r="H29" i="24" l="1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I14" i="26"/>
  <c r="J12" i="26"/>
  <c r="J15" i="26"/>
  <c r="J18" i="26"/>
  <c r="J21" i="26"/>
  <c r="J24" i="26"/>
  <c r="J27" i="26"/>
  <c r="J30" i="26"/>
  <c r="J33" i="26"/>
  <c r="J36" i="26"/>
  <c r="I12" i="26"/>
  <c r="I11" i="26"/>
  <c r="J14" i="26" s="1"/>
  <c r="C67" i="27"/>
  <c r="C12" i="27"/>
  <c r="J42" i="2"/>
  <c r="J41" i="2"/>
  <c r="J37" i="2"/>
  <c r="J36" i="2"/>
  <c r="J34" i="2"/>
  <c r="J32" i="2"/>
  <c r="J27" i="2"/>
  <c r="J24" i="2"/>
  <c r="J21" i="2"/>
  <c r="J17" i="2"/>
  <c r="J13" i="2" s="1"/>
  <c r="C37" i="1"/>
  <c r="J11" i="26" l="1"/>
  <c r="J34" i="26"/>
  <c r="J31" i="26"/>
  <c r="J28" i="26"/>
  <c r="J25" i="26"/>
  <c r="J22" i="26"/>
  <c r="J19" i="26"/>
  <c r="J16" i="26"/>
  <c r="J13" i="26"/>
  <c r="J35" i="26"/>
  <c r="J32" i="26"/>
  <c r="J29" i="26"/>
  <c r="J26" i="26"/>
  <c r="J23" i="26"/>
  <c r="J20" i="26"/>
  <c r="J17" i="26"/>
  <c r="C11" i="27"/>
  <c r="C43" i="1" s="1"/>
  <c r="J18" i="2"/>
  <c r="J12" i="2"/>
  <c r="J11" i="2" l="1"/>
  <c r="K12" i="2"/>
  <c r="K58" i="2" l="1"/>
  <c r="K55" i="2"/>
  <c r="K52" i="2"/>
  <c r="K49" i="2"/>
  <c r="K46" i="2"/>
  <c r="K43" i="2"/>
  <c r="K38" i="2"/>
  <c r="K31" i="2"/>
  <c r="K28" i="2"/>
  <c r="K23" i="2"/>
  <c r="K57" i="2"/>
  <c r="K48" i="2"/>
  <c r="K14" i="2"/>
  <c r="C11" i="1"/>
  <c r="K33" i="2"/>
  <c r="K25" i="2"/>
  <c r="K20" i="2"/>
  <c r="K15" i="2"/>
  <c r="K54" i="2"/>
  <c r="K51" i="2"/>
  <c r="K45" i="2"/>
  <c r="K40" i="2"/>
  <c r="K35" i="2"/>
  <c r="K30" i="2"/>
  <c r="K22" i="2"/>
  <c r="K19" i="2"/>
  <c r="K56" i="2"/>
  <c r="K53" i="2"/>
  <c r="K50" i="2"/>
  <c r="K47" i="2"/>
  <c r="K44" i="2"/>
  <c r="K39" i="2"/>
  <c r="K29" i="2"/>
  <c r="K41" i="2"/>
  <c r="K36" i="2"/>
  <c r="K26" i="2"/>
  <c r="K16" i="2"/>
  <c r="K11" i="2"/>
  <c r="K32" i="2"/>
  <c r="K24" i="2"/>
  <c r="K42" i="2"/>
  <c r="K18" i="2"/>
  <c r="K34" i="2"/>
  <c r="K17" i="2"/>
  <c r="K27" i="2"/>
  <c r="K13" i="2"/>
  <c r="K37" i="2"/>
  <c r="K21" i="2"/>
  <c r="C42" i="1" l="1"/>
  <c r="U12" i="5" l="1"/>
  <c r="U18" i="5"/>
  <c r="U24" i="5"/>
  <c r="U30" i="5"/>
  <c r="U36" i="5"/>
  <c r="U42" i="5"/>
  <c r="U48" i="5"/>
  <c r="U54" i="5"/>
  <c r="U60" i="5"/>
  <c r="U66" i="5"/>
  <c r="U72" i="5"/>
  <c r="U78" i="5"/>
  <c r="U84" i="5"/>
  <c r="U90" i="5"/>
  <c r="U96" i="5"/>
  <c r="U102" i="5"/>
  <c r="U108" i="5"/>
  <c r="U114" i="5"/>
  <c r="U13" i="5"/>
  <c r="U19" i="5"/>
  <c r="U25" i="5"/>
  <c r="U31" i="5"/>
  <c r="U37" i="5"/>
  <c r="U43" i="5"/>
  <c r="U49" i="5"/>
  <c r="U55" i="5"/>
  <c r="U61" i="5"/>
  <c r="U67" i="5"/>
  <c r="U73" i="5"/>
  <c r="U79" i="5"/>
  <c r="U85" i="5"/>
  <c r="U91" i="5"/>
  <c r="U97" i="5"/>
  <c r="U103" i="5"/>
  <c r="U109" i="5"/>
  <c r="U115" i="5"/>
  <c r="U121" i="5"/>
  <c r="U127" i="5"/>
  <c r="U133" i="5"/>
  <c r="U139" i="5"/>
  <c r="U145" i="5"/>
  <c r="U151" i="5"/>
  <c r="U157" i="5"/>
  <c r="U163" i="5"/>
  <c r="U169" i="5"/>
  <c r="U175" i="5"/>
  <c r="U181" i="5"/>
  <c r="U187" i="5"/>
  <c r="U193" i="5"/>
  <c r="U199" i="5"/>
  <c r="U205" i="5"/>
  <c r="U211" i="5"/>
  <c r="U217" i="5"/>
  <c r="U223" i="5"/>
  <c r="U229" i="5"/>
  <c r="U235" i="5"/>
  <c r="U241" i="5"/>
  <c r="U247" i="5"/>
  <c r="U253" i="5"/>
  <c r="U259" i="5"/>
  <c r="U265" i="5"/>
  <c r="U271" i="5"/>
  <c r="U277" i="5"/>
  <c r="U283" i="5"/>
  <c r="U289" i="5"/>
  <c r="U295" i="5"/>
  <c r="U301" i="5"/>
  <c r="U307" i="5"/>
  <c r="U313" i="5"/>
  <c r="U319" i="5"/>
  <c r="U325" i="5"/>
  <c r="U331" i="5"/>
  <c r="U337" i="5"/>
  <c r="U343" i="5"/>
  <c r="U349" i="5"/>
  <c r="U355" i="5"/>
  <c r="U361" i="5"/>
  <c r="U367" i="5"/>
  <c r="U373" i="5"/>
  <c r="U379" i="5"/>
  <c r="U385" i="5"/>
  <c r="U391" i="5"/>
  <c r="U397" i="5"/>
  <c r="U403" i="5"/>
  <c r="U409" i="5"/>
  <c r="I13" i="24"/>
  <c r="I19" i="24"/>
  <c r="I25" i="24"/>
  <c r="U140" i="5"/>
  <c r="U158" i="5"/>
  <c r="U170" i="5"/>
  <c r="U176" i="5"/>
  <c r="U188" i="5"/>
  <c r="U206" i="5"/>
  <c r="U224" i="5"/>
  <c r="U236" i="5"/>
  <c r="U248" i="5"/>
  <c r="U260" i="5"/>
  <c r="U272" i="5"/>
  <c r="U284" i="5"/>
  <c r="U296" i="5"/>
  <c r="U308" i="5"/>
  <c r="U320" i="5"/>
  <c r="U14" i="5"/>
  <c r="U20" i="5"/>
  <c r="U26" i="5"/>
  <c r="U32" i="5"/>
  <c r="U38" i="5"/>
  <c r="U44" i="5"/>
  <c r="U50" i="5"/>
  <c r="U56" i="5"/>
  <c r="U62" i="5"/>
  <c r="U68" i="5"/>
  <c r="U74" i="5"/>
  <c r="U80" i="5"/>
  <c r="U86" i="5"/>
  <c r="U92" i="5"/>
  <c r="U98" i="5"/>
  <c r="U104" i="5"/>
  <c r="U110" i="5"/>
  <c r="U116" i="5"/>
  <c r="U122" i="5"/>
  <c r="U128" i="5"/>
  <c r="U134" i="5"/>
  <c r="U146" i="5"/>
  <c r="U152" i="5"/>
  <c r="U164" i="5"/>
  <c r="U182" i="5"/>
  <c r="U194" i="5"/>
  <c r="U200" i="5"/>
  <c r="U212" i="5"/>
  <c r="U218" i="5"/>
  <c r="U230" i="5"/>
  <c r="U242" i="5"/>
  <c r="U254" i="5"/>
  <c r="U266" i="5"/>
  <c r="U278" i="5"/>
  <c r="U290" i="5"/>
  <c r="U302" i="5"/>
  <c r="U314" i="5"/>
  <c r="U326" i="5"/>
  <c r="U16" i="5"/>
  <c r="U22" i="5"/>
  <c r="U28" i="5"/>
  <c r="U34" i="5"/>
  <c r="U40" i="5"/>
  <c r="U46" i="5"/>
  <c r="U52" i="5"/>
  <c r="U58" i="5"/>
  <c r="U64" i="5"/>
  <c r="U70" i="5"/>
  <c r="U76" i="5"/>
  <c r="U82" i="5"/>
  <c r="U88" i="5"/>
  <c r="U94" i="5"/>
  <c r="U100" i="5"/>
  <c r="U106" i="5"/>
  <c r="U112" i="5"/>
  <c r="U118" i="5"/>
  <c r="U124" i="5"/>
  <c r="U130" i="5"/>
  <c r="U136" i="5"/>
  <c r="U142" i="5"/>
  <c r="U148" i="5"/>
  <c r="U154" i="5"/>
  <c r="U160" i="5"/>
  <c r="U166" i="5"/>
  <c r="U172" i="5"/>
  <c r="U178" i="5"/>
  <c r="U184" i="5"/>
  <c r="U190" i="5"/>
  <c r="U196" i="5"/>
  <c r="U202" i="5"/>
  <c r="U208" i="5"/>
  <c r="U214" i="5"/>
  <c r="U220" i="5"/>
  <c r="U226" i="5"/>
  <c r="U232" i="5"/>
  <c r="U238" i="5"/>
  <c r="U244" i="5"/>
  <c r="U250" i="5"/>
  <c r="U256" i="5"/>
  <c r="U262" i="5"/>
  <c r="U268" i="5"/>
  <c r="U274" i="5"/>
  <c r="U280" i="5"/>
  <c r="U286" i="5"/>
  <c r="U292" i="5"/>
  <c r="U298" i="5"/>
  <c r="U304" i="5"/>
  <c r="U310" i="5"/>
  <c r="U316" i="5"/>
  <c r="U322" i="5"/>
  <c r="U328" i="5"/>
  <c r="U334" i="5"/>
  <c r="U340" i="5"/>
  <c r="U346" i="5"/>
  <c r="U352" i="5"/>
  <c r="U358" i="5"/>
  <c r="U364" i="5"/>
  <c r="U370" i="5"/>
  <c r="U376" i="5"/>
  <c r="U382" i="5"/>
  <c r="U388" i="5"/>
  <c r="U394" i="5"/>
  <c r="U400" i="5"/>
  <c r="U406" i="5"/>
  <c r="U412" i="5"/>
  <c r="I16" i="24"/>
  <c r="I22" i="24"/>
  <c r="I28" i="24"/>
  <c r="U83" i="5"/>
  <c r="U107" i="5"/>
  <c r="U119" i="5"/>
  <c r="U131" i="5"/>
  <c r="U137" i="5"/>
  <c r="U149" i="5"/>
  <c r="U161" i="5"/>
  <c r="U167" i="5"/>
  <c r="U179" i="5"/>
  <c r="U185" i="5"/>
  <c r="U197" i="5"/>
  <c r="U209" i="5"/>
  <c r="U215" i="5"/>
  <c r="U221" i="5"/>
  <c r="U17" i="5"/>
  <c r="U23" i="5"/>
  <c r="U29" i="5"/>
  <c r="U35" i="5"/>
  <c r="U41" i="5"/>
  <c r="U47" i="5"/>
  <c r="U53" i="5"/>
  <c r="U59" i="5"/>
  <c r="U65" i="5"/>
  <c r="U71" i="5"/>
  <c r="U77" i="5"/>
  <c r="U89" i="5"/>
  <c r="U95" i="5"/>
  <c r="U101" i="5"/>
  <c r="U113" i="5"/>
  <c r="U125" i="5"/>
  <c r="U143" i="5"/>
  <c r="U155" i="5"/>
  <c r="U173" i="5"/>
  <c r="U191" i="5"/>
  <c r="U203" i="5"/>
  <c r="U15" i="5"/>
  <c r="U51" i="5"/>
  <c r="U87" i="5"/>
  <c r="U120" i="5"/>
  <c r="U138" i="5"/>
  <c r="U156" i="5"/>
  <c r="U174" i="5"/>
  <c r="U192" i="5"/>
  <c r="U210" i="5"/>
  <c r="U227" i="5"/>
  <c r="U239" i="5"/>
  <c r="U251" i="5"/>
  <c r="U263" i="5"/>
  <c r="U275" i="5"/>
  <c r="U287" i="5"/>
  <c r="U299" i="5"/>
  <c r="U311" i="5"/>
  <c r="U323" i="5"/>
  <c r="U333" i="5"/>
  <c r="U342" i="5"/>
  <c r="U351" i="5"/>
  <c r="U360" i="5"/>
  <c r="U369" i="5"/>
  <c r="U378" i="5"/>
  <c r="U387" i="5"/>
  <c r="U396" i="5"/>
  <c r="U405" i="5"/>
  <c r="I12" i="24"/>
  <c r="I21" i="24"/>
  <c r="I11" i="24"/>
  <c r="I23" i="24"/>
  <c r="U255" i="5"/>
  <c r="U291" i="5"/>
  <c r="U315" i="5"/>
  <c r="U345" i="5"/>
  <c r="U372" i="5"/>
  <c r="U390" i="5"/>
  <c r="I15" i="24"/>
  <c r="U33" i="5"/>
  <c r="U129" i="5"/>
  <c r="U165" i="5"/>
  <c r="U201" i="5"/>
  <c r="U245" i="5"/>
  <c r="U281" i="5"/>
  <c r="U305" i="5"/>
  <c r="U338" i="5"/>
  <c r="U365" i="5"/>
  <c r="U383" i="5"/>
  <c r="U410" i="5"/>
  <c r="U21" i="5"/>
  <c r="U57" i="5"/>
  <c r="U93" i="5"/>
  <c r="U123" i="5"/>
  <c r="U141" i="5"/>
  <c r="U159" i="5"/>
  <c r="U177" i="5"/>
  <c r="U195" i="5"/>
  <c r="U213" i="5"/>
  <c r="U228" i="5"/>
  <c r="U240" i="5"/>
  <c r="U252" i="5"/>
  <c r="U264" i="5"/>
  <c r="U276" i="5"/>
  <c r="U288" i="5"/>
  <c r="U300" i="5"/>
  <c r="U312" i="5"/>
  <c r="U324" i="5"/>
  <c r="U335" i="5"/>
  <c r="U344" i="5"/>
  <c r="U353" i="5"/>
  <c r="U362" i="5"/>
  <c r="U371" i="5"/>
  <c r="U380" i="5"/>
  <c r="U389" i="5"/>
  <c r="U398" i="5"/>
  <c r="U407" i="5"/>
  <c r="I14" i="24"/>
  <c r="U279" i="5"/>
  <c r="U327" i="5"/>
  <c r="U354" i="5"/>
  <c r="U381" i="5"/>
  <c r="U408" i="5"/>
  <c r="U69" i="5"/>
  <c r="U105" i="5"/>
  <c r="U183" i="5"/>
  <c r="U233" i="5"/>
  <c r="U269" i="5"/>
  <c r="U317" i="5"/>
  <c r="U356" i="5"/>
  <c r="U392" i="5"/>
  <c r="U27" i="5"/>
  <c r="U63" i="5"/>
  <c r="U99" i="5"/>
  <c r="U126" i="5"/>
  <c r="U144" i="5"/>
  <c r="U162" i="5"/>
  <c r="U180" i="5"/>
  <c r="U198" i="5"/>
  <c r="U216" i="5"/>
  <c r="U231" i="5"/>
  <c r="U243" i="5"/>
  <c r="U267" i="5"/>
  <c r="U303" i="5"/>
  <c r="U336" i="5"/>
  <c r="U363" i="5"/>
  <c r="U399" i="5"/>
  <c r="I24" i="24"/>
  <c r="U147" i="5"/>
  <c r="U219" i="5"/>
  <c r="U257" i="5"/>
  <c r="U293" i="5"/>
  <c r="U329" i="5"/>
  <c r="U347" i="5"/>
  <c r="U374" i="5"/>
  <c r="U401" i="5"/>
  <c r="I17" i="24"/>
  <c r="U39" i="5"/>
  <c r="U75" i="5"/>
  <c r="U111" i="5"/>
  <c r="U132" i="5"/>
  <c r="U150" i="5"/>
  <c r="U168" i="5"/>
  <c r="U186" i="5"/>
  <c r="U204" i="5"/>
  <c r="U222" i="5"/>
  <c r="U234" i="5"/>
  <c r="U246" i="5"/>
  <c r="U258" i="5"/>
  <c r="U270" i="5"/>
  <c r="U282" i="5"/>
  <c r="U294" i="5"/>
  <c r="U306" i="5"/>
  <c r="U318" i="5"/>
  <c r="U330" i="5"/>
  <c r="U339" i="5"/>
  <c r="U348" i="5"/>
  <c r="U357" i="5"/>
  <c r="U366" i="5"/>
  <c r="U375" i="5"/>
  <c r="U384" i="5"/>
  <c r="U393" i="5"/>
  <c r="U402" i="5"/>
  <c r="U411" i="5"/>
  <c r="I18" i="24"/>
  <c r="I27" i="24"/>
  <c r="I29" i="24"/>
  <c r="I26" i="24"/>
  <c r="U45" i="5"/>
  <c r="U81" i="5"/>
  <c r="U117" i="5"/>
  <c r="U135" i="5"/>
  <c r="U153" i="5"/>
  <c r="U171" i="5"/>
  <c r="U189" i="5"/>
  <c r="U207" i="5"/>
  <c r="U225" i="5"/>
  <c r="U237" i="5"/>
  <c r="U249" i="5"/>
  <c r="U261" i="5"/>
  <c r="U273" i="5"/>
  <c r="U285" i="5"/>
  <c r="U297" i="5"/>
  <c r="U309" i="5"/>
  <c r="U321" i="5"/>
  <c r="U332" i="5"/>
  <c r="U341" i="5"/>
  <c r="U350" i="5"/>
  <c r="U359" i="5"/>
  <c r="U368" i="5"/>
  <c r="U377" i="5"/>
  <c r="U386" i="5"/>
  <c r="U395" i="5"/>
  <c r="U404" i="5"/>
  <c r="U11" i="5"/>
  <c r="I20" i="24"/>
  <c r="K12" i="26"/>
  <c r="K33" i="26"/>
  <c r="K14" i="26"/>
  <c r="K17" i="26"/>
  <c r="K20" i="26"/>
  <c r="K23" i="26"/>
  <c r="K26" i="26"/>
  <c r="K29" i="26"/>
  <c r="K32" i="26"/>
  <c r="K35" i="26"/>
  <c r="K15" i="26"/>
  <c r="K21" i="26"/>
  <c r="K24" i="26"/>
  <c r="K27" i="26"/>
  <c r="K30" i="26"/>
  <c r="K18" i="26"/>
  <c r="K36" i="26"/>
  <c r="K13" i="26"/>
  <c r="K16" i="26"/>
  <c r="K19" i="26"/>
  <c r="K22" i="26"/>
  <c r="K25" i="26"/>
  <c r="K28" i="26"/>
  <c r="K31" i="26"/>
  <c r="K34" i="26"/>
  <c r="K11" i="26"/>
  <c r="D11" i="1"/>
  <c r="L16" i="2"/>
  <c r="L22" i="2"/>
  <c r="L28" i="2"/>
  <c r="L34" i="2"/>
  <c r="L40" i="2"/>
  <c r="L46" i="2"/>
  <c r="L52" i="2"/>
  <c r="L58" i="2"/>
  <c r="L17" i="2"/>
  <c r="L23" i="2"/>
  <c r="L35" i="2"/>
  <c r="L47" i="2"/>
  <c r="L53" i="2"/>
  <c r="L12" i="2"/>
  <c r="L18" i="2"/>
  <c r="L30" i="2"/>
  <c r="L42" i="2"/>
  <c r="L54" i="2"/>
  <c r="L13" i="2"/>
  <c r="L25" i="2"/>
  <c r="L37" i="2"/>
  <c r="L43" i="2"/>
  <c r="L49" i="2"/>
  <c r="L14" i="2"/>
  <c r="L20" i="2"/>
  <c r="L26" i="2"/>
  <c r="L32" i="2"/>
  <c r="L38" i="2"/>
  <c r="L44" i="2"/>
  <c r="L50" i="2"/>
  <c r="L56" i="2"/>
  <c r="L15" i="2"/>
  <c r="L21" i="2"/>
  <c r="L27" i="2"/>
  <c r="L33" i="2"/>
  <c r="L39" i="2"/>
  <c r="L45" i="2"/>
  <c r="L51" i="2"/>
  <c r="L57" i="2"/>
  <c r="L29" i="2"/>
  <c r="L41" i="2"/>
  <c r="L11" i="2"/>
  <c r="L24" i="2"/>
  <c r="L36" i="2"/>
  <c r="L48" i="2"/>
  <c r="L19" i="2"/>
  <c r="L31" i="2"/>
  <c r="L55" i="2"/>
  <c r="D18" i="1"/>
  <c r="D20" i="1"/>
  <c r="D13" i="1"/>
  <c r="D37" i="1"/>
  <c r="D31" i="1"/>
  <c r="D25" i="1"/>
  <c r="D42" i="1"/>
  <c r="D43" i="1"/>
  <c r="D19" i="1"/>
  <c r="D36" i="1"/>
  <c r="D30" i="1"/>
  <c r="D24" i="1"/>
  <c r="D17" i="1"/>
  <c r="D35" i="1"/>
  <c r="D29" i="1"/>
  <c r="D41" i="1"/>
  <c r="D34" i="1"/>
  <c r="D22" i="1"/>
  <c r="D15" i="1"/>
  <c r="D40" i="1"/>
  <c r="D33" i="1"/>
  <c r="D27" i="1"/>
  <c r="D21" i="1"/>
  <c r="D14" i="1"/>
  <c r="D39" i="1"/>
  <c r="D32" i="1"/>
  <c r="D26" i="1"/>
  <c r="D16" i="1"/>
  <c r="D28" i="1"/>
</calcChain>
</file>

<file path=xl/sharedStrings.xml><?xml version="1.0" encoding="utf-8"?>
<sst xmlns="http://schemas.openxmlformats.org/spreadsheetml/2006/main" count="24300" uniqueCount="7980">
  <si>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</si>
  <si>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</si>
  <si>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</si>
  <si>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</si>
  <si>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</si>
  <si>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</si>
  <si>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</si>
  <si>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</si>
  <si>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</si>
  <si>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</si>
  <si>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</si>
  <si>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</si>
  <si>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</si>
  <si>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</si>
  <si>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</si>
  <si>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</si>
  <si>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</si>
  <si>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</si>
  <si>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</si>
  <si>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</si>
  <si>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</si>
  <si>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</si>
  <si>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</si>
  <si>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</si>
  <si>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</si>
  <si>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</si>
  <si>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</si>
  <si>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</si>
  <si>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</si>
  <si>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</si>
  <si>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</si>
  <si>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</si>
  <si>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</si>
  <si>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</si>
  <si>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</si>
  <si>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</si>
  <si>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</si>
  <si>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</si>
  <si>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</si>
  <si>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</si>
  <si>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</si>
  <si>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</si>
  <si>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</si>
  <si>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</si>
  <si>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</si>
  <si>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</si>
  <si>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</si>
  <si>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</si>
  <si>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</si>
  <si>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</si>
  <si>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</si>
  <si>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</si>
  <si>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</si>
  <si>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</si>
  <si>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</si>
  <si>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</si>
  <si>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</si>
  <si>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</si>
  <si>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</si>
  <si>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</si>
  <si>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</si>
  <si>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</si>
  <si>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</si>
  <si>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</si>
  <si>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</si>
  <si>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</si>
  <si>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</si>
  <si>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</si>
  <si>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</si>
  <si>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</si>
  <si>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</si>
  <si>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</si>
  <si>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</si>
  <si>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</si>
  <si>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</si>
  <si>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</si>
  <si>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</si>
  <si>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</si>
  <si>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</si>
  <si>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</si>
  <si>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</si>
  <si>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</si>
  <si>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</si>
  <si>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</si>
  <si>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</si>
  <si>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</si>
  <si>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</si>
  <si>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</si>
  <si>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</si>
  <si>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</si>
  <si>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</si>
  <si>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</si>
  <si>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</si>
  <si>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</si>
  <si>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</si>
  <si>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</si>
  <si>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</si>
  <si>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</si>
  <si>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</si>
  <si>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</si>
  <si>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</si>
  <si>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</si>
  <si>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</si>
  <si>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</si>
  <si>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</si>
  <si>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</si>
  <si>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</si>
  <si>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</si>
  <si>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</si>
  <si>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</si>
  <si>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</si>
  <si>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</si>
  <si>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</si>
  <si>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</si>
  <si>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</si>
  <si>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</si>
  <si>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</si>
  <si>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</si>
  <si>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</si>
  <si>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</si>
  <si>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</si>
  <si>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</si>
  <si>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</si>
  <si>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</si>
  <si>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</si>
  <si>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</si>
  <si>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</si>
  <si>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</si>
  <si>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</si>
  <si>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</si>
  <si>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</si>
  <si>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</si>
  <si>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</si>
  <si>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</si>
  <si>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</si>
  <si>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</si>
  <si>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</si>
  <si>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</si>
  <si>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</si>
  <si>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</si>
  <si>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</si>
  <si>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</si>
  <si>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</si>
  <si>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</si>
  <si>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</si>
  <si>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</si>
  <si>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</si>
  <si>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</si>
  <si>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</si>
  <si>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</si>
  <si>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</si>
  <si>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</si>
  <si>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</si>
  <si>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</si>
  <si>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</si>
  <si>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</si>
  <si>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</si>
  <si>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</si>
  <si>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</si>
  <si>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</si>
  <si>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</si>
  <si>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</si>
  <si>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</si>
  <si>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</si>
  <si>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</si>
  <si>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</si>
  <si>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</si>
  <si>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</si>
  <si>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</si>
  <si>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</si>
  <si>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</si>
  <si>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</si>
  <si>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</si>
  <si>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</si>
  <si>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</si>
  <si>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</si>
  <si>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</si>
  <si>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</si>
  <si>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</si>
  <si>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</si>
  <si>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</si>
  <si>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</si>
  <si>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</si>
  <si>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</si>
  <si>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</si>
  <si>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</si>
  <si>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</si>
  <si>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</si>
  <si>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</si>
  <si>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</si>
  <si>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</si>
  <si>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</si>
  <si>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</si>
  <si>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</si>
  <si>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</si>
  <si>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רשימה מאוחדת</t>
  </si>
  <si>
    <t>מגדל מקפת קרנות פנסיה וקופות גמל בע"מ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</si>
  <si>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</si>
  <si>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</si>
  <si>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</si>
  <si>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</si>
  <si>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</si>
  <si>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</si>
  <si>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</si>
  <si>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</si>
  <si>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</si>
  <si>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</si>
  <si>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</si>
  <si>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</si>
  <si>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</si>
  <si>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</si>
  <si>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1111111111- 12- בנק הפועלים</t>
  </si>
  <si>
    <t>12</t>
  </si>
  <si>
    <t>1111111111- 26- יובנק בע"מ</t>
  </si>
  <si>
    <t>26</t>
  </si>
  <si>
    <t>0</t>
  </si>
  <si>
    <t>לא מדורג</t>
  </si>
  <si>
    <t>1111111111- 10- לאומי</t>
  </si>
  <si>
    <t>10</t>
  </si>
  <si>
    <t>סה"כ יתרת מזומנים ועו"ש נקובים במט"ח</t>
  </si>
  <si>
    <t>AAA</t>
  </si>
  <si>
    <t>S&amp;P</t>
  </si>
  <si>
    <t>130018- 12- בנק הפועלים</t>
  </si>
  <si>
    <t>130018- 10- לאומי</t>
  </si>
  <si>
    <t>20001- 11- בנק דיסקונט</t>
  </si>
  <si>
    <t>20001- 12- בנק הפועלים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</si>
  <si>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</si>
  <si>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</si>
  <si>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</si>
  <si>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</si>
  <si>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</si>
  <si>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</si>
  <si>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</si>
  <si>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</si>
  <si>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20003- 10- לאומי</t>
  </si>
  <si>
    <t>80031- 12- בנק הפועלים</t>
  </si>
  <si>
    <t>80031- 10- לאומי</t>
  </si>
  <si>
    <t>200010- 12- בנק הפועלים</t>
  </si>
  <si>
    <t>200010- 10- לאומי</t>
  </si>
  <si>
    <t>200005- 10- לאומי</t>
  </si>
  <si>
    <t>70002- 11- בנק דיסקונט</t>
  </si>
  <si>
    <t>70002- 12- בנק הפועלים</t>
  </si>
  <si>
    <t>70002- 10- לאומי</t>
  </si>
  <si>
    <t>200066- 10- לאומי</t>
  </si>
  <si>
    <t>30005- 10- לאומי</t>
  </si>
  <si>
    <t>סה"כ פח"ק/פר"י</t>
  </si>
  <si>
    <t>סה"כ פק"מ לתקופה של עד שלושה חודשים</t>
  </si>
  <si>
    <t>29994523- 10-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</si>
  <si>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</si>
  <si>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</si>
  <si>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</si>
  <si>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29994521- 10-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</si>
  <si>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</si>
  <si>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</si>
  <si>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</si>
  <si>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</si>
  <si>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</si>
  <si>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</t>
  </si>
  <si>
    <t>9590431</t>
  </si>
  <si>
    <t>RF</t>
  </si>
  <si>
    <t>06/02/06</t>
  </si>
  <si>
    <t>ממשל צמודה 0527</t>
  </si>
  <si>
    <t>1140847</t>
  </si>
  <si>
    <t>24/05/17</t>
  </si>
  <si>
    <t>ממשל צמודה 0545</t>
  </si>
  <si>
    <t>1134865</t>
  </si>
  <si>
    <t>27/03/17</t>
  </si>
  <si>
    <t>ממשל צמודה 0923</t>
  </si>
  <si>
    <t>1128081</t>
  </si>
  <si>
    <t>12/06/13</t>
  </si>
  <si>
    <t>ממשל צמודה 1025</t>
  </si>
  <si>
    <t>1135912</t>
  </si>
  <si>
    <t>10/08/15</t>
  </si>
  <si>
    <t>ממשל צמודה 1131</t>
  </si>
  <si>
    <t>1172220</t>
  </si>
  <si>
    <t>30/06/21</t>
  </si>
  <si>
    <t>ממשל צמודה 1151</t>
  </si>
  <si>
    <t>1168301</t>
  </si>
  <si>
    <t>31/01/21</t>
  </si>
  <si>
    <t>ממשלתי צמוד 841</t>
  </si>
  <si>
    <t>1120583</t>
  </si>
  <si>
    <t>21/01/13</t>
  </si>
  <si>
    <t>ממשלתי צמודה 0536</t>
  </si>
  <si>
    <t>1097708</t>
  </si>
  <si>
    <t>12/09/07</t>
  </si>
  <si>
    <t>ממשלתית צמודה 0.5% 0529</t>
  </si>
  <si>
    <t>1157023</t>
  </si>
  <si>
    <t>31/03/19</t>
  </si>
  <si>
    <t>ממשלתית צמודה 0726</t>
  </si>
  <si>
    <t>1169564</t>
  </si>
  <si>
    <t>29/04/21</t>
  </si>
  <si>
    <t>סה"כ לא צמודות</t>
  </si>
  <si>
    <t>סה"כ מלווה קצר מועד</t>
  </si>
  <si>
    <t>מ.ק.מ 413</t>
  </si>
  <si>
    <t>8230419</t>
  </si>
  <si>
    <t>28/04/22</t>
  </si>
  <si>
    <t>מלווה קצר מועד 1023</t>
  </si>
  <si>
    <t>8231029</t>
  </si>
  <si>
    <t>31/10/22</t>
  </si>
  <si>
    <t>מלווה קצר מועד 1123</t>
  </si>
  <si>
    <t>8231128</t>
  </si>
  <si>
    <t>מלווה קצר מועד 1213</t>
  </si>
  <si>
    <t>8231219</t>
  </si>
  <si>
    <t>29/12/22</t>
  </si>
  <si>
    <t>מלווה קצר מועד 313</t>
  </si>
  <si>
    <t>8230310</t>
  </si>
  <si>
    <t>23/03/22</t>
  </si>
  <si>
    <t>מלווה קצר מועד 513</t>
  </si>
  <si>
    <t>8230518</t>
  </si>
  <si>
    <t>31/05/22</t>
  </si>
  <si>
    <t>מלווה קצר מועד 713</t>
  </si>
  <si>
    <t>8230716</t>
  </si>
  <si>
    <t>21/07/22</t>
  </si>
  <si>
    <t>מקמ 113</t>
  </si>
  <si>
    <t>8230112</t>
  </si>
  <si>
    <t>31/01/22</t>
  </si>
  <si>
    <t>מקמ 813</t>
  </si>
  <si>
    <t>8230815</t>
  </si>
  <si>
    <t>מקמ 913</t>
  </si>
  <si>
    <t>8230914</t>
  </si>
  <si>
    <t>סה"כ שחר</t>
  </si>
  <si>
    <t>ממשל שיקלית 0928</t>
  </si>
  <si>
    <t>1150879</t>
  </si>
  <si>
    <t>09/07/18</t>
  </si>
  <si>
    <t>ממשל שקלית 0226</t>
  </si>
  <si>
    <t>1174697</t>
  </si>
  <si>
    <t>ממשל שקלית 0327</t>
  </si>
  <si>
    <t>1139344</t>
  </si>
  <si>
    <t>09/11/16</t>
  </si>
  <si>
    <t>ממשל שקלית 0347</t>
  </si>
  <si>
    <t>1140193</t>
  </si>
  <si>
    <t>20/03/17</t>
  </si>
  <si>
    <t>ממשל שקלית 0723</t>
  </si>
  <si>
    <t>1167105</t>
  </si>
  <si>
    <t>29/07/20</t>
  </si>
  <si>
    <t>ממשל שקלית 0825</t>
  </si>
  <si>
    <t>1135557</t>
  </si>
  <si>
    <t>05/05/15</t>
  </si>
  <si>
    <t>ממשל שקלית 11/52 2.8%</t>
  </si>
  <si>
    <t>1184076</t>
  </si>
  <si>
    <t>28/02/22</t>
  </si>
  <si>
    <t>ממשל שקלית 323</t>
  </si>
  <si>
    <t>1126747</t>
  </si>
  <si>
    <t>21/11/12</t>
  </si>
  <si>
    <t>ממשלתי שקלי  1026</t>
  </si>
  <si>
    <t>1099456</t>
  </si>
  <si>
    <t>01/02/08</t>
  </si>
  <si>
    <t>ממשלתי שקלי 324</t>
  </si>
  <si>
    <t>1130848</t>
  </si>
  <si>
    <t>08/05/14</t>
  </si>
  <si>
    <t>ממשלתי שקלית 0142</t>
  </si>
  <si>
    <t>1125400</t>
  </si>
  <si>
    <t>13/05/14</t>
  </si>
  <si>
    <t>ממשלתית שקלית 0.4% 10/24</t>
  </si>
  <si>
    <t>1175777</t>
  </si>
  <si>
    <t>ממשלתית שקלית 0.5% 04/25</t>
  </si>
  <si>
    <t>1162668</t>
  </si>
  <si>
    <t>16/02/21</t>
  </si>
  <si>
    <t>ממשלתית שקלית 1.00% 03/30</t>
  </si>
  <si>
    <t>1160985</t>
  </si>
  <si>
    <t>31/03/20</t>
  </si>
  <si>
    <t>ממשלתית שקלית 1.3% 04/32</t>
  </si>
  <si>
    <t>1180660</t>
  </si>
  <si>
    <t>31/10/21</t>
  </si>
  <si>
    <t>ממשלתית שקלית 1.5% 11/23</t>
  </si>
  <si>
    <t>1155068</t>
  </si>
  <si>
    <t>31/01/19</t>
  </si>
  <si>
    <t>ממשלתית שקלית 537ב 1.5% 05/37</t>
  </si>
  <si>
    <t>1166180</t>
  </si>
  <si>
    <t>30/06/20</t>
  </si>
  <si>
    <t>סה"כ גילון</t>
  </si>
  <si>
    <t>ממשלתי משתנה 1130</t>
  </si>
  <si>
    <t>1166552</t>
  </si>
  <si>
    <t>30/11/22</t>
  </si>
  <si>
    <t>ממשלתית משתנה 05/26 0.0866%</t>
  </si>
  <si>
    <t>1141795</t>
  </si>
  <si>
    <t>18/09/17</t>
  </si>
  <si>
    <t>סה"כ צמודות לדולר</t>
  </si>
  <si>
    <t>סה"כ אג"ח של ממשלת ישראל שהונפקו בחו"ל</t>
  </si>
  <si>
    <t>ISRAEL 4.5 2120</t>
  </si>
  <si>
    <t>US46513JB593</t>
  </si>
  <si>
    <t>A1</t>
  </si>
  <si>
    <t>Moodys</t>
  </si>
  <si>
    <t>30/04/20</t>
  </si>
  <si>
    <t>סה"כ אג"ח שהנפיקו ממשלות זרות בחו"ל</t>
  </si>
  <si>
    <t>T 1 7/8 02/15/32</t>
  </si>
  <si>
    <t>US91282CDY49</t>
  </si>
  <si>
    <t>Aaa</t>
  </si>
  <si>
    <t>10/07/22</t>
  </si>
  <si>
    <t>T 2 1/4 01/31/24</t>
  </si>
  <si>
    <t>US912828V806</t>
  </si>
  <si>
    <t>08/12/20</t>
  </si>
  <si>
    <t>TII 0 5/8 01/15/24</t>
  </si>
  <si>
    <t>US912828B253</t>
  </si>
  <si>
    <t>NYSE</t>
  </si>
  <si>
    <t>13/09/22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</si>
  <si>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</si>
  <si>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</si>
  <si>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</si>
  <si>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</si>
  <si>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</si>
  <si>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</si>
  <si>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</si>
  <si>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</si>
  <si>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</t>
  </si>
  <si>
    <t>1160290</t>
  </si>
  <si>
    <t>513141879</t>
  </si>
  <si>
    <t>בנקים</t>
  </si>
  <si>
    <t>Aaa.il</t>
  </si>
  <si>
    <t>26/09/19</t>
  </si>
  <si>
    <t>דיסק מנ אגח טו</t>
  </si>
  <si>
    <t>7480304</t>
  </si>
  <si>
    <t>520029935</t>
  </si>
  <si>
    <t>30/11/21</t>
  </si>
  <si>
    <t>לאומי   אגח 179</t>
  </si>
  <si>
    <t>6040372</t>
  </si>
  <si>
    <t>520018078</t>
  </si>
  <si>
    <t>21/06/18</t>
  </si>
  <si>
    <t>לאומי אגח 181</t>
  </si>
  <si>
    <t>6040505</t>
  </si>
  <si>
    <t>08/09/22</t>
  </si>
  <si>
    <t>מז טפ הנ אגח 62</t>
  </si>
  <si>
    <t>2310498</t>
  </si>
  <si>
    <t>520032046</t>
  </si>
  <si>
    <t>מז טפ הנפק 52</t>
  </si>
  <si>
    <t>2310381</t>
  </si>
  <si>
    <t>מזרחי טפחות הנפ 9/24</t>
  </si>
  <si>
    <t>2310217</t>
  </si>
  <si>
    <t>28/09/17</t>
  </si>
  <si>
    <t>מזרחי טפחות הנפק 49</t>
  </si>
  <si>
    <t>2310282</t>
  </si>
  <si>
    <t>30/06/19</t>
  </si>
  <si>
    <t>מקורות אגח 11</t>
  </si>
  <si>
    <t>1158476</t>
  </si>
  <si>
    <t>520010869</t>
  </si>
  <si>
    <t>מרכנתיל 3</t>
  </si>
  <si>
    <t>1171297</t>
  </si>
  <si>
    <t>513686154</t>
  </si>
  <si>
    <t>מרכנתיל 4</t>
  </si>
  <si>
    <t>1171305</t>
  </si>
  <si>
    <t>נמלי ישראל אג ב</t>
  </si>
  <si>
    <t>1145572</t>
  </si>
  <si>
    <t>513569780</t>
  </si>
  <si>
    <t>נדלן מניב בישראל</t>
  </si>
  <si>
    <t>07/05/18</t>
  </si>
  <si>
    <t>נמלי ישראל אגח א</t>
  </si>
  <si>
    <t>1145564</t>
  </si>
  <si>
    <t>פועלים אגח 200</t>
  </si>
  <si>
    <t>6620496</t>
  </si>
  <si>
    <t>520000118</t>
  </si>
  <si>
    <t>פועלים הנ אגח 36</t>
  </si>
  <si>
    <t>1940659</t>
  </si>
  <si>
    <t>520032640</t>
  </si>
  <si>
    <t>02/12/18</t>
  </si>
  <si>
    <t>פועלים הנפ 35</t>
  </si>
  <si>
    <t>1940618</t>
  </si>
  <si>
    <t>פועלים הנפ אגח 32</t>
  </si>
  <si>
    <t>1940535</t>
  </si>
  <si>
    <t>12/01/15</t>
  </si>
  <si>
    <t>פועלים הנפקות סדרה 34</t>
  </si>
  <si>
    <t>1940576</t>
  </si>
  <si>
    <t>26/03/15</t>
  </si>
  <si>
    <t>חשמל     אגח 29</t>
  </si>
  <si>
    <t>6000236</t>
  </si>
  <si>
    <t>520000472</t>
  </si>
  <si>
    <t>אנרגיה</t>
  </si>
  <si>
    <t>Aa1.il</t>
  </si>
  <si>
    <t>28/03/17</t>
  </si>
  <si>
    <t>חשמל אגח 27</t>
  </si>
  <si>
    <t>6000210</t>
  </si>
  <si>
    <t>12/09/16</t>
  </si>
  <si>
    <t>חשמל אגח 31</t>
  </si>
  <si>
    <t>6000285</t>
  </si>
  <si>
    <t>13/11/18</t>
  </si>
  <si>
    <t>חשמל אגח 32</t>
  </si>
  <si>
    <t>6000384</t>
  </si>
  <si>
    <t>29/07/21</t>
  </si>
  <si>
    <t>חשמל אגח 33</t>
  </si>
  <si>
    <t>6000392</t>
  </si>
  <si>
    <t>31/08/22</t>
  </si>
  <si>
    <t>נתיבי גז אגח ד</t>
  </si>
  <si>
    <t>1147503</t>
  </si>
  <si>
    <t>513436394</t>
  </si>
  <si>
    <t>ilAA+</t>
  </si>
  <si>
    <t>28/02/19</t>
  </si>
  <si>
    <t>עזריאלי אגח ד</t>
  </si>
  <si>
    <t>1138650</t>
  </si>
  <si>
    <t>510960719</t>
  </si>
  <si>
    <t>07/07/16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</si>
  <si>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</si>
  <si>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</si>
  <si>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</si>
  <si>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</si>
  <si>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</si>
  <si>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</si>
  <si>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</si>
  <si>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</si>
  <si>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עזריאלי קבוצה אגח ב סחיר</t>
  </si>
  <si>
    <t>1134436</t>
  </si>
  <si>
    <t>11/02/15</t>
  </si>
  <si>
    <t>פועלים הנפ הת טו</t>
  </si>
  <si>
    <t>1940543</t>
  </si>
  <si>
    <t>03/07/14</t>
  </si>
  <si>
    <t>*גב ים     אגח ט</t>
  </si>
  <si>
    <t>7590219</t>
  </si>
  <si>
    <t>520001736</t>
  </si>
  <si>
    <t>ilAA</t>
  </si>
  <si>
    <t>27/02/20</t>
  </si>
  <si>
    <t>*גב ים אגח י</t>
  </si>
  <si>
    <t>7590284</t>
  </si>
  <si>
    <t>*גב ים סד' ו'</t>
  </si>
  <si>
    <t>7590128</t>
  </si>
  <si>
    <t>31/12/12</t>
  </si>
  <si>
    <t>*מבנה אגח כה</t>
  </si>
  <si>
    <t>2260636</t>
  </si>
  <si>
    <t>520024126</t>
  </si>
  <si>
    <t>*מבני תעש אגח כג</t>
  </si>
  <si>
    <t>2260545</t>
  </si>
  <si>
    <t>28/11/19</t>
  </si>
  <si>
    <t>*מבני תעש אגח כד</t>
  </si>
  <si>
    <t>2260552</t>
  </si>
  <si>
    <t>*מבני תעשיה  אגח כ</t>
  </si>
  <si>
    <t>2260495</t>
  </si>
  <si>
    <t>04/09/17</t>
  </si>
  <si>
    <t>*מבני תעשיה אגח יז</t>
  </si>
  <si>
    <t>2260446</t>
  </si>
  <si>
    <t>22/02/17</t>
  </si>
  <si>
    <t>*מבני תעשיה יח</t>
  </si>
  <si>
    <t>2260479</t>
  </si>
  <si>
    <t>16/05/16</t>
  </si>
  <si>
    <t>*מליסרון  אגח יח</t>
  </si>
  <si>
    <t>3230372</t>
  </si>
  <si>
    <t>520037789</t>
  </si>
  <si>
    <t>*מליסרון  אגח יט</t>
  </si>
  <si>
    <t>3230398</t>
  </si>
  <si>
    <t>*מליסרון אג"ח יג</t>
  </si>
  <si>
    <t>3230224</t>
  </si>
  <si>
    <t>08/05/16</t>
  </si>
  <si>
    <t>*מליסרון אגח ו</t>
  </si>
  <si>
    <t>3230125</t>
  </si>
  <si>
    <t>*מליסרון אגח י'</t>
  </si>
  <si>
    <t>3230190</t>
  </si>
  <si>
    <t>21/06/16</t>
  </si>
  <si>
    <t>*מליסרון אגח יד</t>
  </si>
  <si>
    <t>3230232</t>
  </si>
  <si>
    <t>20/04/16</t>
  </si>
  <si>
    <t>*מליסרון אגח יז</t>
  </si>
  <si>
    <t>3230273</t>
  </si>
  <si>
    <t>06/03/18</t>
  </si>
  <si>
    <t>*מליסרון אגח כ</t>
  </si>
  <si>
    <t>3230422</t>
  </si>
  <si>
    <t>31/08/21</t>
  </si>
  <si>
    <t>*מליסרון טז'</t>
  </si>
  <si>
    <t>3230265</t>
  </si>
  <si>
    <t>15/01/17</t>
  </si>
  <si>
    <t>*רבוע נדלן אגח ח</t>
  </si>
  <si>
    <t>1157569</t>
  </si>
  <si>
    <t>513765859</t>
  </si>
  <si>
    <t>29/10/20</t>
  </si>
  <si>
    <t>*ריט 1 אגח ד</t>
  </si>
  <si>
    <t>1129899</t>
  </si>
  <si>
    <t>513821488</t>
  </si>
  <si>
    <t>26/01/15</t>
  </si>
  <si>
    <t>*ריט 1 אגח ו</t>
  </si>
  <si>
    <t>1138544</t>
  </si>
  <si>
    <t>18/09/16</t>
  </si>
  <si>
    <t>*ריט 1 אגח ז</t>
  </si>
  <si>
    <t>1171271</t>
  </si>
  <si>
    <t>*ריט 1 סד ה</t>
  </si>
  <si>
    <t>1136753</t>
  </si>
  <si>
    <t>01/11/15</t>
  </si>
  <si>
    <t>*שופרסל אגח ו</t>
  </si>
  <si>
    <t>7770217</t>
  </si>
  <si>
    <t>520022732</t>
  </si>
  <si>
    <t>רשתות שיווק</t>
  </si>
  <si>
    <t>31/07/19</t>
  </si>
  <si>
    <t>איירפורט אגח ה</t>
  </si>
  <si>
    <t>1133487</t>
  </si>
  <si>
    <t>511659401</t>
  </si>
  <si>
    <t>23/06/16</t>
  </si>
  <si>
    <t>אמות אגח ד</t>
  </si>
  <si>
    <t>1133149</t>
  </si>
  <si>
    <t>520026683</t>
  </si>
  <si>
    <t>Aa2.il</t>
  </si>
  <si>
    <t>14/12/16</t>
  </si>
  <si>
    <t>אמות אגח ו</t>
  </si>
  <si>
    <t>1158609</t>
  </si>
  <si>
    <t>אמות אגח ח</t>
  </si>
  <si>
    <t>1172782</t>
  </si>
  <si>
    <t>28/02/21</t>
  </si>
  <si>
    <t>ארפורט אגח ט</t>
  </si>
  <si>
    <t>1160944</t>
  </si>
  <si>
    <t>31/10/19</t>
  </si>
  <si>
    <t>ביג  אגח יג</t>
  </si>
  <si>
    <t>1159516</t>
  </si>
  <si>
    <t>513623314</t>
  </si>
  <si>
    <t>29/08/19</t>
  </si>
  <si>
    <t>ביג  ח</t>
  </si>
  <si>
    <t>1138924</t>
  </si>
  <si>
    <t>AA</t>
  </si>
  <si>
    <t>09/01/17</t>
  </si>
  <si>
    <t>ביג אגח יד</t>
  </si>
  <si>
    <t>1161512</t>
  </si>
  <si>
    <t>30/01/20</t>
  </si>
  <si>
    <t>ביג יא</t>
  </si>
  <si>
    <t>1151117</t>
  </si>
  <si>
    <t>29/07/18</t>
  </si>
  <si>
    <t>ישרס אגח טו</t>
  </si>
  <si>
    <t>6130207</t>
  </si>
  <si>
    <t>520017807</t>
  </si>
  <si>
    <t>04/09/16</t>
  </si>
  <si>
    <t>ישרס אגח יח</t>
  </si>
  <si>
    <t>6130280</t>
  </si>
  <si>
    <t>לאומי התח נד 403</t>
  </si>
  <si>
    <t>6040430</t>
  </si>
  <si>
    <t>לאומי התח נד40</t>
  </si>
  <si>
    <t>6040471</t>
  </si>
  <si>
    <t>לאומי התח נדח' סד' 405</t>
  </si>
  <si>
    <t>6040620</t>
  </si>
  <si>
    <t>31/03/22</t>
  </si>
  <si>
    <t>לאומי כתבי התח נד סד' 401</t>
  </si>
  <si>
    <t>6040380</t>
  </si>
  <si>
    <t>לאומי כתבי התח נד סד' 402</t>
  </si>
  <si>
    <t>6040398</t>
  </si>
  <si>
    <t>פועלים הנ הת יח</t>
  </si>
  <si>
    <t>1940600</t>
  </si>
  <si>
    <t>פועלים הנפ הת כ</t>
  </si>
  <si>
    <t>1940691</t>
  </si>
  <si>
    <t>פועלים הנפקות התחייבות נדחית ס</t>
  </si>
  <si>
    <t>1940626</t>
  </si>
  <si>
    <t>פועלים הנפקות כא COCO</t>
  </si>
  <si>
    <t>1940725</t>
  </si>
  <si>
    <t>31/05/20</t>
  </si>
  <si>
    <t>פועלים התחייבות נדחים ה'</t>
  </si>
  <si>
    <t>6620462</t>
  </si>
  <si>
    <t>פועלים התחייבות נדחים ו</t>
  </si>
  <si>
    <t>6620553</t>
  </si>
  <si>
    <t>פועלים התחייבות נדחים ז'</t>
  </si>
  <si>
    <t>1191329</t>
  </si>
  <si>
    <t>שלמה אחזקות אגח טז</t>
  </si>
  <si>
    <t>1410281</t>
  </si>
  <si>
    <t>520034372</t>
  </si>
  <si>
    <t>שלמה החז אגח יח</t>
  </si>
  <si>
    <t>1410307</t>
  </si>
  <si>
    <t>11/10/18</t>
  </si>
  <si>
    <t>*מגה אור אג8</t>
  </si>
  <si>
    <t>1147602</t>
  </si>
  <si>
    <t>513257873</t>
  </si>
  <si>
    <t>ilAA-</t>
  </si>
  <si>
    <t>13/06/18</t>
  </si>
  <si>
    <t>*רבוע נדלן אגח ו</t>
  </si>
  <si>
    <t>1140607</t>
  </si>
  <si>
    <t>*ריבוע נדלן אגח ט</t>
  </si>
  <si>
    <t>1174556</t>
  </si>
  <si>
    <t>31/03/21</t>
  </si>
  <si>
    <t>אדמה אגח ב</t>
  </si>
  <si>
    <t>1110915</t>
  </si>
  <si>
    <t>520043605</t>
  </si>
  <si>
    <t>כימיה, גומי ופלסטיק</t>
  </si>
  <si>
    <t>04/06/08</t>
  </si>
  <si>
    <t>בזק אגח 10</t>
  </si>
  <si>
    <t>2300184</t>
  </si>
  <si>
    <t>520031931</t>
  </si>
  <si>
    <t>Aa3.il</t>
  </si>
  <si>
    <t>15/10/15</t>
  </si>
  <si>
    <t>בזק אגח 12</t>
  </si>
  <si>
    <t>2300242</t>
  </si>
  <si>
    <t>ביג אג"ח ט'</t>
  </si>
  <si>
    <t>1141050</t>
  </si>
  <si>
    <t>11/02/18</t>
  </si>
  <si>
    <t>ביג אגח ז</t>
  </si>
  <si>
    <t>1136084</t>
  </si>
  <si>
    <t>22/06/16</t>
  </si>
  <si>
    <t>ביג אגח טו</t>
  </si>
  <si>
    <t>1162221</t>
  </si>
  <si>
    <t>ביג אגח יח</t>
  </si>
  <si>
    <t>1174226</t>
  </si>
  <si>
    <t>ביג אגח כ</t>
  </si>
  <si>
    <t>1186188</t>
  </si>
  <si>
    <t>AA-</t>
  </si>
  <si>
    <t>ביג מרכזי קניות יב</t>
  </si>
  <si>
    <t>1156231</t>
  </si>
  <si>
    <t>בילאומי הנפקות כד</t>
  </si>
  <si>
    <t>1151000</t>
  </si>
  <si>
    <t>16/07/18</t>
  </si>
  <si>
    <t>בינלאומי הנפק התח כו</t>
  </si>
  <si>
    <t>1185537</t>
  </si>
  <si>
    <t>בינלאומי הנפק התח כז</t>
  </si>
  <si>
    <t>1189497</t>
  </si>
  <si>
    <t>29/09/22</t>
  </si>
  <si>
    <t>בינלאומי כה COCO</t>
  </si>
  <si>
    <t>1167030</t>
  </si>
  <si>
    <t>דיסקונט כתבי התחייבות נדחים ז</t>
  </si>
  <si>
    <t>7480247</t>
  </si>
  <si>
    <t>דיסקונט מנ נד ו</t>
  </si>
  <si>
    <t>7480197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</si>
  <si>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</si>
  <si>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</si>
  <si>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</si>
  <si>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</si>
  <si>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</si>
  <si>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</si>
  <si>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</si>
  <si>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</si>
  <si>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30/09/20</t>
  </si>
  <si>
    <t>הראל הנפק אגח ו</t>
  </si>
  <si>
    <t>1126069</t>
  </si>
  <si>
    <t>513834200</t>
  </si>
  <si>
    <t>14/05/14</t>
  </si>
  <si>
    <t>הראל הנפק אגח ז</t>
  </si>
  <si>
    <t>1126077</t>
  </si>
  <si>
    <t>ישרס אגח טז</t>
  </si>
  <si>
    <t>6130223</t>
  </si>
  <si>
    <t>01/02/18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</si>
  <si>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</si>
  <si>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</si>
  <si>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</si>
  <si>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</si>
  <si>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</si>
  <si>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</si>
  <si>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</si>
  <si>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22/07/15</t>
  </si>
  <si>
    <t>מז טפ הנפק הת 48</t>
  </si>
  <si>
    <t>2310266</t>
  </si>
  <si>
    <t>21/10/18</t>
  </si>
  <si>
    <t>מז טפ הנפק כתבי הת50 coco</t>
  </si>
  <si>
    <t>2310290</t>
  </si>
  <si>
    <t>מזרחי טפ הנפק התח 65</t>
  </si>
  <si>
    <t>1191675</t>
  </si>
  <si>
    <t>מזרחי כתבי התחייבות נדחים 53</t>
  </si>
  <si>
    <t>2310399</t>
  </si>
  <si>
    <t>סלע נדלן אגח ב</t>
  </si>
  <si>
    <t>1132927</t>
  </si>
  <si>
    <t>513992529</t>
  </si>
  <si>
    <t>21/09/16</t>
  </si>
  <si>
    <t>סלע נדלן אגח ג</t>
  </si>
  <si>
    <t>1138973</t>
  </si>
  <si>
    <t>16/08/16</t>
  </si>
  <si>
    <t>סלע נדלן אגח ד</t>
  </si>
  <si>
    <t>1167147</t>
  </si>
  <si>
    <t>פניקס הון אגח ה</t>
  </si>
  <si>
    <t>1135417</t>
  </si>
  <si>
    <t>514290345</t>
  </si>
  <si>
    <t>05/03/17</t>
  </si>
  <si>
    <t>*ג'נריישן קפיטל אגח ב (ריבית לקבל)</t>
  </si>
  <si>
    <t>1177526</t>
  </si>
  <si>
    <t>515846558</t>
  </si>
  <si>
    <t>ilA+</t>
  </si>
  <si>
    <t>30/06/22</t>
  </si>
  <si>
    <t>*ג'נריישן קפיטל אגח ג</t>
  </si>
  <si>
    <t>1184555</t>
  </si>
  <si>
    <t>*מגה אור אגח ד</t>
  </si>
  <si>
    <t>1130632</t>
  </si>
  <si>
    <t>*מגה אור אגח ז</t>
  </si>
  <si>
    <t>1141696</t>
  </si>
  <si>
    <t>*מגה אור אגח ט</t>
  </si>
  <si>
    <t>1165141</t>
  </si>
  <si>
    <t>*מגה אור אגח יא</t>
  </si>
  <si>
    <t>1178375</t>
  </si>
  <si>
    <t>*פז נפט  ו</t>
  </si>
  <si>
    <t>1139542</t>
  </si>
  <si>
    <t>510216054</t>
  </si>
  <si>
    <t>01/12/16</t>
  </si>
  <si>
    <t>*פז נפט אגח ז</t>
  </si>
  <si>
    <t>1142595</t>
  </si>
  <si>
    <t>06/06/18</t>
  </si>
  <si>
    <t>אלדן תחבורה אגח ה</t>
  </si>
  <si>
    <t>1155357</t>
  </si>
  <si>
    <t>510454333</t>
  </si>
  <si>
    <t>30/04/19</t>
  </si>
  <si>
    <t>אלדן תחבורה אגח ז</t>
  </si>
  <si>
    <t>1184779</t>
  </si>
  <si>
    <t>גירון אגח ו</t>
  </si>
  <si>
    <t>1139849</t>
  </si>
  <si>
    <t>520044520</t>
  </si>
  <si>
    <t>A1.il</t>
  </si>
  <si>
    <t>29/11/18</t>
  </si>
  <si>
    <t>גירון אגח ז</t>
  </si>
  <si>
    <t>1142629</t>
  </si>
  <si>
    <t>19/12/17</t>
  </si>
  <si>
    <t>גירון אגח ח</t>
  </si>
  <si>
    <t>1183151</t>
  </si>
  <si>
    <t>מימון ישיר אגח ג</t>
  </si>
  <si>
    <t>1171214</t>
  </si>
  <si>
    <t>513893123</t>
  </si>
  <si>
    <t>אשראי חוץ בנקאי</t>
  </si>
  <si>
    <t>מימון ישיר אגח ה</t>
  </si>
  <si>
    <t>1182831</t>
  </si>
  <si>
    <t>מימון ישיר אגח ו</t>
  </si>
  <si>
    <t>1191659</t>
  </si>
  <si>
    <t>מימון ישיר ד</t>
  </si>
  <si>
    <t>1175660</t>
  </si>
  <si>
    <t>*אדגר אגח ט</t>
  </si>
  <si>
    <t>1820190</t>
  </si>
  <si>
    <t>520035171</t>
  </si>
  <si>
    <t>נדלן מניב בחו"ל</t>
  </si>
  <si>
    <t>A2.il</t>
  </si>
  <si>
    <t>*סלקום אגח ח</t>
  </si>
  <si>
    <t>1132828</t>
  </si>
  <si>
    <t>511930125</t>
  </si>
  <si>
    <t>ilA</t>
  </si>
  <si>
    <t>05/02/15</t>
  </si>
  <si>
    <t>*שיכון ובינוי אגח 8</t>
  </si>
  <si>
    <t>1135888</t>
  </si>
  <si>
    <t>520036104</t>
  </si>
  <si>
    <t>בנייה</t>
  </si>
  <si>
    <t>08/12/22</t>
  </si>
  <si>
    <t>אלבר אגח יט</t>
  </si>
  <si>
    <t>1191824</t>
  </si>
  <si>
    <t>512025891</t>
  </si>
  <si>
    <t>אפי נכסים אגח יג</t>
  </si>
  <si>
    <t>1178292</t>
  </si>
  <si>
    <t>510560188</t>
  </si>
  <si>
    <t>אפי נכסים אגח יד</t>
  </si>
  <si>
    <t>1184530</t>
  </si>
  <si>
    <t>אפריקה נכסים ח</t>
  </si>
  <si>
    <t>1142231</t>
  </si>
  <si>
    <t>אשטרום קבוצה אגח ד (ריבית לקבל)</t>
  </si>
  <si>
    <t>1182989</t>
  </si>
  <si>
    <t>510381601</t>
  </si>
  <si>
    <t>ג'י סיטי אגח טו</t>
  </si>
  <si>
    <t>1260769</t>
  </si>
  <si>
    <t>520033234</t>
  </si>
  <si>
    <t>הכשרת ישוב אגח 21</t>
  </si>
  <si>
    <t>6120224</t>
  </si>
  <si>
    <t>520020116</t>
  </si>
  <si>
    <t>*או פי סי אגח ב'</t>
  </si>
  <si>
    <t>1166057</t>
  </si>
  <si>
    <t>514401702</t>
  </si>
  <si>
    <t>ilA-</t>
  </si>
  <si>
    <t>*פתאל החזקות אגח ד</t>
  </si>
  <si>
    <t>1188192</t>
  </si>
  <si>
    <t>512607888</t>
  </si>
  <si>
    <t>A3.il</t>
  </si>
  <si>
    <t>גזית גלוב אגח יד</t>
  </si>
  <si>
    <t>1260736</t>
  </si>
  <si>
    <t>25/10/21</t>
  </si>
  <si>
    <t>ג'י סיטי  אגח יג</t>
  </si>
  <si>
    <t>1260652</t>
  </si>
  <si>
    <t>18/02/18</t>
  </si>
  <si>
    <t>ג'י סיטי אגח יב</t>
  </si>
  <si>
    <t>1260603</t>
  </si>
  <si>
    <t>21/02/18</t>
  </si>
  <si>
    <t>הכשרת הישוב אג"ח 23</t>
  </si>
  <si>
    <t>6120323</t>
  </si>
  <si>
    <t>מגוריט אגח ב</t>
  </si>
  <si>
    <t>1168350</t>
  </si>
  <si>
    <t>515434074</t>
  </si>
  <si>
    <t>31/08/20</t>
  </si>
  <si>
    <t>מגוריט אגח ג</t>
  </si>
  <si>
    <t>1175975</t>
  </si>
  <si>
    <t>מגוריט אגח ד</t>
  </si>
  <si>
    <t>1185834</t>
  </si>
  <si>
    <t>בראק אן וי אגחב</t>
  </si>
  <si>
    <t>1128347</t>
  </si>
  <si>
    <t>1560</t>
  </si>
  <si>
    <t>ilBBB+</t>
  </si>
  <si>
    <t>21/05/13</t>
  </si>
  <si>
    <t>ארזים אגח 4</t>
  </si>
  <si>
    <t>1380104</t>
  </si>
  <si>
    <t>520034281</t>
  </si>
  <si>
    <t>ilD</t>
  </si>
  <si>
    <t>10/09/07</t>
  </si>
  <si>
    <t>*נופר אנרג אגח א</t>
  </si>
  <si>
    <t>1179340</t>
  </si>
  <si>
    <t>514599943</t>
  </si>
  <si>
    <t>אנרגיה מתחדשת</t>
  </si>
  <si>
    <t>*קרדן אן וי אגח ב</t>
  </si>
  <si>
    <t>1113034</t>
  </si>
  <si>
    <t>520041005</t>
  </si>
  <si>
    <t>16/12/08</t>
  </si>
  <si>
    <t>ארי נדלן אגח א</t>
  </si>
  <si>
    <t>3660156</t>
  </si>
  <si>
    <t>520038332</t>
  </si>
  <si>
    <t>מניבים ריט אג 1</t>
  </si>
  <si>
    <t>1140581</t>
  </si>
  <si>
    <t>515327120</t>
  </si>
  <si>
    <t>מניבים ריט אגח ב</t>
  </si>
  <si>
    <t>1155928</t>
  </si>
  <si>
    <t>מניבים ריט אגח ג</t>
  </si>
  <si>
    <t>1177658</t>
  </si>
  <si>
    <t>משק אנרגיה אגח א</t>
  </si>
  <si>
    <t>1169531</t>
  </si>
  <si>
    <t>516167343</t>
  </si>
  <si>
    <t>30/11/20</t>
  </si>
  <si>
    <t>פטרוכימים אגח י</t>
  </si>
  <si>
    <t>1190297</t>
  </si>
  <si>
    <t>520029315</t>
  </si>
  <si>
    <t>23/10/22</t>
  </si>
  <si>
    <t>פלאזה סנטרס אגח א</t>
  </si>
  <si>
    <t>1109495</t>
  </si>
  <si>
    <t>33248324</t>
  </si>
  <si>
    <t>11/02/08</t>
  </si>
  <si>
    <t>דיסקונט אגח יד</t>
  </si>
  <si>
    <t>7480163</t>
  </si>
  <si>
    <t>לאומי   אגח 180</t>
  </si>
  <si>
    <t>6040422</t>
  </si>
  <si>
    <t>24/11/22</t>
  </si>
  <si>
    <t>לאומי אגח 178</t>
  </si>
  <si>
    <t>6040323</t>
  </si>
  <si>
    <t>עמידר     אגח א</t>
  </si>
  <si>
    <t>1143585</t>
  </si>
  <si>
    <t>520017393</t>
  </si>
  <si>
    <t>26/03/18</t>
  </si>
  <si>
    <t>פועלים אגח 100</t>
  </si>
  <si>
    <t>6620488</t>
  </si>
  <si>
    <t>חברת חשמל 26 4.8% 2016/2023</t>
  </si>
  <si>
    <t>6000202</t>
  </si>
  <si>
    <t>חשמל     אגח 30</t>
  </si>
  <si>
    <t>6000277</t>
  </si>
  <si>
    <t>פועלים הנפקות טז</t>
  </si>
  <si>
    <t>1940550</t>
  </si>
  <si>
    <t>שטראוס אגח ה</t>
  </si>
  <si>
    <t>7460389</t>
  </si>
  <si>
    <t>520003781</t>
  </si>
  <si>
    <t>מזון</t>
  </si>
  <si>
    <t>05/07/17</t>
  </si>
  <si>
    <t>תעשיה אוירית אגח ד</t>
  </si>
  <si>
    <t>1133131</t>
  </si>
  <si>
    <t>520027194</t>
  </si>
  <si>
    <t>ביטחוניות</t>
  </si>
  <si>
    <t>10/05/17</t>
  </si>
  <si>
    <t>*אייסיאל   אגח ז</t>
  </si>
  <si>
    <t>2810372</t>
  </si>
  <si>
    <t>520027830</t>
  </si>
  <si>
    <t>*גב ים אגח ח</t>
  </si>
  <si>
    <t>7590151</t>
  </si>
  <si>
    <t>10/09/17</t>
  </si>
  <si>
    <t>*ישראמקו אגח ג</t>
  </si>
  <si>
    <t>2320232</t>
  </si>
  <si>
    <t>550010003</t>
  </si>
  <si>
    <t>חיפושי נפט וגז</t>
  </si>
  <si>
    <t>*מבני תעשייה אגח טו</t>
  </si>
  <si>
    <t>2260420</t>
  </si>
  <si>
    <t>08/12/14</t>
  </si>
  <si>
    <t>*שופרסל אגח ה</t>
  </si>
  <si>
    <t>7770209</t>
  </si>
  <si>
    <t>25/07/18</t>
  </si>
  <si>
    <t>*שופרסל אגח ז</t>
  </si>
  <si>
    <t>7770258</t>
  </si>
  <si>
    <t>אמות אגח ה</t>
  </si>
  <si>
    <t>1138114</t>
  </si>
  <si>
    <t>03/01/17</t>
  </si>
  <si>
    <t>אמות אגח ז</t>
  </si>
  <si>
    <t>1162866</t>
  </si>
  <si>
    <t>ביג אגח ו</t>
  </si>
  <si>
    <t>1132521</t>
  </si>
  <si>
    <t>19/06/14</t>
  </si>
  <si>
    <t>וילאר אינטרנ' ח'</t>
  </si>
  <si>
    <t>4160156</t>
  </si>
  <si>
    <t>520038910</t>
  </si>
  <si>
    <t>מנורה הון ד</t>
  </si>
  <si>
    <t>1135920</t>
  </si>
  <si>
    <t>520042540</t>
  </si>
  <si>
    <t>30/05/19</t>
  </si>
  <si>
    <t>שלמה החז אגח יז</t>
  </si>
  <si>
    <t>1410299</t>
  </si>
  <si>
    <t>אלוני חץ אגח יב</t>
  </si>
  <si>
    <t>3900495</t>
  </si>
  <si>
    <t>520038506</t>
  </si>
  <si>
    <t>09/02/22</t>
  </si>
  <si>
    <t>אלקו החזקות יא</t>
  </si>
  <si>
    <t>6940167</t>
  </si>
  <si>
    <t>520025370</t>
  </si>
  <si>
    <t>03/04/22</t>
  </si>
  <si>
    <t>בזק אגח 9</t>
  </si>
  <si>
    <t>2300176</t>
  </si>
  <si>
    <t>גמא אגח ג</t>
  </si>
  <si>
    <t>1185941</t>
  </si>
  <si>
    <t>512711789</t>
  </si>
  <si>
    <t>דה זראסאי אג ג</t>
  </si>
  <si>
    <t>1137975</t>
  </si>
  <si>
    <t>1744984</t>
  </si>
  <si>
    <t>25/05/16</t>
  </si>
  <si>
    <t>הראל הנפ אגח טו</t>
  </si>
  <si>
    <t>1143130</t>
  </si>
  <si>
    <t>06/12/18</t>
  </si>
  <si>
    <t>הראל הנפ אגח טז</t>
  </si>
  <si>
    <t>1157601</t>
  </si>
  <si>
    <t>הראל הנפ אגח יד</t>
  </si>
  <si>
    <t>1143122</t>
  </si>
  <si>
    <t>הראל הנפק אגח יח</t>
  </si>
  <si>
    <t>1182666</t>
  </si>
  <si>
    <t>הראל הנפקות יב ש</t>
  </si>
  <si>
    <t>1138163</t>
  </si>
  <si>
    <t>03/04/16</t>
  </si>
  <si>
    <t>יוניברסל אגח ב</t>
  </si>
  <si>
    <t>1141647</t>
  </si>
  <si>
    <t>511809071</t>
  </si>
  <si>
    <t>מסחר</t>
  </si>
  <si>
    <t>21/08/17</t>
  </si>
  <si>
    <t>כללביט אגח י'</t>
  </si>
  <si>
    <t>1136068</t>
  </si>
  <si>
    <t>כללביט אגח יא</t>
  </si>
  <si>
    <t>1160647</t>
  </si>
  <si>
    <t>כללביט כתהתנ אגח יב</t>
  </si>
  <si>
    <t>1179928</t>
  </si>
  <si>
    <t>מנורה הון אגח ז</t>
  </si>
  <si>
    <t>1184191</t>
  </si>
  <si>
    <t>513937714</t>
  </si>
  <si>
    <t>פניקס הון אגח ד</t>
  </si>
  <si>
    <t>1133529</t>
  </si>
  <si>
    <t>פניקס הון אגח ח</t>
  </si>
  <si>
    <t>1139815</t>
  </si>
  <si>
    <t>פניקס הון אגח ט</t>
  </si>
  <si>
    <t>1155522</t>
  </si>
  <si>
    <t>06/11/18</t>
  </si>
  <si>
    <t>פניקס הון אגח יא</t>
  </si>
  <si>
    <t>1159359</t>
  </si>
  <si>
    <t>קרסו      אגח ג</t>
  </si>
  <si>
    <t>1141829</t>
  </si>
  <si>
    <t>514065283</t>
  </si>
  <si>
    <t>20/09/18</t>
  </si>
  <si>
    <t>קרסו אגח ב</t>
  </si>
  <si>
    <t>1139591</t>
  </si>
  <si>
    <t>11/12/16</t>
  </si>
  <si>
    <t>קרסו מוטורס אגח א</t>
  </si>
  <si>
    <t>1136464</t>
  </si>
  <si>
    <t>20/06/16</t>
  </si>
  <si>
    <t>קרסו מוטורס אגח ד</t>
  </si>
  <si>
    <t>1173566</t>
  </si>
  <si>
    <t>*אלקטרה    אגח ד</t>
  </si>
  <si>
    <t>7390149</t>
  </si>
  <si>
    <t>520028911</t>
  </si>
  <si>
    <t>*אלקטרה אגח ה</t>
  </si>
  <si>
    <t>7390222</t>
  </si>
  <si>
    <t>10/12/18</t>
  </si>
  <si>
    <t>*דמרי      אגח ז</t>
  </si>
  <si>
    <t>1141191</t>
  </si>
  <si>
    <t>511399388</t>
  </si>
  <si>
    <t>*דמרי אגח ט</t>
  </si>
  <si>
    <t>1168368</t>
  </si>
  <si>
    <t>*מגדל הון  ה</t>
  </si>
  <si>
    <t>1139286</t>
  </si>
  <si>
    <t>513230029</t>
  </si>
  <si>
    <t>28/12/22</t>
  </si>
  <si>
    <t>*פז נפט  אגח ח</t>
  </si>
  <si>
    <t>1162817</t>
  </si>
  <si>
    <t>*פז נפט אגח ד</t>
  </si>
  <si>
    <t>1132505</t>
  </si>
  <si>
    <t>28/07/14</t>
  </si>
  <si>
    <t>*פרטנר אגח ו</t>
  </si>
  <si>
    <t>1141415</t>
  </si>
  <si>
    <t>520044314</t>
  </si>
  <si>
    <t>15/05/18</t>
  </si>
  <si>
    <t>*פרטנר אגח ז</t>
  </si>
  <si>
    <t>1156397</t>
  </si>
  <si>
    <t>*שפיר הנדסה  אג"ח א</t>
  </si>
  <si>
    <t>1136134</t>
  </si>
  <si>
    <t>514892801</t>
  </si>
  <si>
    <t>מתכת ומוצרי בניה</t>
  </si>
  <si>
    <t>05/08/15</t>
  </si>
  <si>
    <t>*שפיר הנדסה אגח ב</t>
  </si>
  <si>
    <t>1141951</t>
  </si>
  <si>
    <t>אלון רבוע כחול אגח ו</t>
  </si>
  <si>
    <t>1169127</t>
  </si>
  <si>
    <t>520042847</t>
  </si>
  <si>
    <t>06/10/22</t>
  </si>
  <si>
    <t>ממן אגח ב</t>
  </si>
  <si>
    <t>2380046</t>
  </si>
  <si>
    <t>520036435</t>
  </si>
  <si>
    <t>מנורה הון התח 5</t>
  </si>
  <si>
    <t>1143411</t>
  </si>
  <si>
    <t>20/02/18</t>
  </si>
  <si>
    <t>ספנסר אגח ג</t>
  </si>
  <si>
    <t>1147495</t>
  </si>
  <si>
    <t>1838863</t>
  </si>
  <si>
    <t>03/06/18</t>
  </si>
  <si>
    <t>*אזורים אגח 13</t>
  </si>
  <si>
    <t>7150410</t>
  </si>
  <si>
    <t>520025990</t>
  </si>
  <si>
    <t>*אזורים סדרה 14</t>
  </si>
  <si>
    <t>7150444</t>
  </si>
  <si>
    <t>*אנלייט אנר אגח ו</t>
  </si>
  <si>
    <t>7200173</t>
  </si>
  <si>
    <t>520041146</t>
  </si>
  <si>
    <t>*אנלייט אנרגיה אגח ג</t>
  </si>
  <si>
    <t>7200249</t>
  </si>
  <si>
    <t>*אנרג'יקס ב 0.25%</t>
  </si>
  <si>
    <t>1168483</t>
  </si>
  <si>
    <t>513901371</t>
  </si>
  <si>
    <t>*אפריקה מגורים אגח ה</t>
  </si>
  <si>
    <t>1162825</t>
  </si>
  <si>
    <t>520034760</t>
  </si>
  <si>
    <t>*סלקום אגח ט</t>
  </si>
  <si>
    <t>1132836</t>
  </si>
  <si>
    <t>*סלקום אגח יא</t>
  </si>
  <si>
    <t>1139252</t>
  </si>
  <si>
    <t>*סלקום אגח יב</t>
  </si>
  <si>
    <t>1143080</t>
  </si>
  <si>
    <t>26/07/18</t>
  </si>
  <si>
    <t>*סלקום אגח יג</t>
  </si>
  <si>
    <t>1189190</t>
  </si>
  <si>
    <t>איידיאיי הנפקות התחייבות ה</t>
  </si>
  <si>
    <t>1155878</t>
  </si>
  <si>
    <t>514486042</t>
  </si>
  <si>
    <t>אלבר אגח כ</t>
  </si>
  <si>
    <t>1191832</t>
  </si>
  <si>
    <t>אלדן אגח ו</t>
  </si>
  <si>
    <t>1161678</t>
  </si>
  <si>
    <t>אשטרום קב אגח ב</t>
  </si>
  <si>
    <t>1132331</t>
  </si>
  <si>
    <t>בזן אגח ה</t>
  </si>
  <si>
    <t>2590388</t>
  </si>
  <si>
    <t>520036658</t>
  </si>
  <si>
    <t>30/05/16</t>
  </si>
  <si>
    <t>בזן אגח י</t>
  </si>
  <si>
    <t>2590511</t>
  </si>
  <si>
    <t>חברה לישראל אגח 15</t>
  </si>
  <si>
    <t>5760327</t>
  </si>
  <si>
    <t>520028010</t>
  </si>
  <si>
    <t>נאוי אגח ה</t>
  </si>
  <si>
    <t>2080257</t>
  </si>
  <si>
    <t>520036070</t>
  </si>
  <si>
    <t>נכסים ובניין  אגח ט (ריבית לקבל)</t>
  </si>
  <si>
    <t>6990212</t>
  </si>
  <si>
    <t>520025438</t>
  </si>
  <si>
    <t>21/10/21</t>
  </si>
  <si>
    <t>פתאל אירו אגח ד</t>
  </si>
  <si>
    <t>1168038</t>
  </si>
  <si>
    <t>515328250</t>
  </si>
  <si>
    <t>פתאל אירופה אגח א</t>
  </si>
  <si>
    <t>1137512</t>
  </si>
  <si>
    <t>25/08/22</t>
  </si>
  <si>
    <t>*או.פי.סי  אגח ג</t>
  </si>
  <si>
    <t>1180355</t>
  </si>
  <si>
    <t>01/11/21</t>
  </si>
  <si>
    <t>*פתאל החז  אגח ב</t>
  </si>
  <si>
    <t>1150812</t>
  </si>
  <si>
    <t>מלונאות ותיירות</t>
  </si>
  <si>
    <t>*פתאל החזקות אגח ג</t>
  </si>
  <si>
    <t>1161785</t>
  </si>
  <si>
    <t>*פתאל החזקות אגח להמרה 1</t>
  </si>
  <si>
    <t>1169721</t>
  </si>
  <si>
    <t>אקרו אגח א</t>
  </si>
  <si>
    <t>1188572</t>
  </si>
  <si>
    <t>511996803</t>
  </si>
  <si>
    <t>דה לסר ה</t>
  </si>
  <si>
    <t>1135664</t>
  </si>
  <si>
    <t>1513</t>
  </si>
  <si>
    <t>21/05/15</t>
  </si>
  <si>
    <t>קרסו נדלן אגח א</t>
  </si>
  <si>
    <t>1190008</t>
  </si>
  <si>
    <t>510488190</t>
  </si>
  <si>
    <t>דלשה קפיטל אגחב</t>
  </si>
  <si>
    <t>1137314</t>
  </si>
  <si>
    <t>1659</t>
  </si>
  <si>
    <t>Baa1.il</t>
  </si>
  <si>
    <t>13/01/16</t>
  </si>
  <si>
    <t>*אנלייט אנר אגח ה</t>
  </si>
  <si>
    <t>7200116</t>
  </si>
  <si>
    <t>אול-יר אג"ח סדרה ג בהשעיה</t>
  </si>
  <si>
    <t>1140136</t>
  </si>
  <si>
    <t>1841580</t>
  </si>
  <si>
    <t>05/02/18</t>
  </si>
  <si>
    <t>אול-יר אגח ה בהשעיה</t>
  </si>
  <si>
    <t>1143304</t>
  </si>
  <si>
    <t>06/02/18</t>
  </si>
  <si>
    <t>מירלנד    אג  ט</t>
  </si>
  <si>
    <t>1182559</t>
  </si>
  <si>
    <t>13025</t>
  </si>
  <si>
    <t>25/07/22</t>
  </si>
  <si>
    <t>מירלנד    אגח ח</t>
  </si>
  <si>
    <t>1182542</t>
  </si>
  <si>
    <t>ריט אזורים אג ב</t>
  </si>
  <si>
    <t>1183581</t>
  </si>
  <si>
    <t>516117181</t>
  </si>
  <si>
    <t>*ישראמקו אגח ב</t>
  </si>
  <si>
    <t>2320224</t>
  </si>
  <si>
    <t>*ישראמקו נגב 2 א</t>
  </si>
  <si>
    <t>2320174</t>
  </si>
  <si>
    <t>06/07/17</t>
  </si>
  <si>
    <t>אלביט מערכות אגח ג</t>
  </si>
  <si>
    <t>1178250</t>
  </si>
  <si>
    <t>520027509</t>
  </si>
  <si>
    <t>אלביט מערכות אגח ד (ריבית לקבל)</t>
  </si>
  <si>
    <t>1178268</t>
  </si>
  <si>
    <t>520043027</t>
  </si>
  <si>
    <t>*אבגול אג"ח ד' 5</t>
  </si>
  <si>
    <t>1140417</t>
  </si>
  <si>
    <t>510119068</t>
  </si>
  <si>
    <t>עץ, נייר ודפוס</t>
  </si>
  <si>
    <t>07/04/22</t>
  </si>
  <si>
    <t>*תמר פטרו אגח ב</t>
  </si>
  <si>
    <t>1143593</t>
  </si>
  <si>
    <t>515334662</t>
  </si>
  <si>
    <t>13/03/18</t>
  </si>
  <si>
    <t>*תמר פטרוליום אגח א</t>
  </si>
  <si>
    <t>1141332</t>
  </si>
  <si>
    <t>18/07/17</t>
  </si>
  <si>
    <t>בזן  אגח ט</t>
  </si>
  <si>
    <t>2590461</t>
  </si>
  <si>
    <t>בזן אגח ו</t>
  </si>
  <si>
    <t>2590396</t>
  </si>
  <si>
    <t>03/06/15</t>
  </si>
  <si>
    <t>סה"כ אחר</t>
  </si>
  <si>
    <t>HAPOAL 3.255 01/32</t>
  </si>
  <si>
    <t>IL0066204707</t>
  </si>
  <si>
    <t>בלומברג</t>
  </si>
  <si>
    <t>MZRHIT 3.077 04/31</t>
  </si>
  <si>
    <t>IL0069508369</t>
  </si>
  <si>
    <t>520000522</t>
  </si>
  <si>
    <t>VRNT 0.25 04/26</t>
  </si>
  <si>
    <t>US92343XAB64</t>
  </si>
  <si>
    <t>10467</t>
  </si>
  <si>
    <t>Software &amp; Services</t>
  </si>
  <si>
    <t>AA+</t>
  </si>
  <si>
    <t>TEVA 4.375 2030</t>
  </si>
  <si>
    <t>XS2406607171</t>
  </si>
  <si>
    <t>520013954</t>
  </si>
  <si>
    <t>פארמה</t>
  </si>
  <si>
    <t>TEVA 6 01/25-10/24</t>
  </si>
  <si>
    <t>US88167AAL52</t>
  </si>
  <si>
    <t>ביוטכנולוגיה</t>
  </si>
  <si>
    <t>ISRELE 3.75 02/32</t>
  </si>
  <si>
    <t>IL0060004004</t>
  </si>
  <si>
    <t>BBB</t>
  </si>
  <si>
    <t>LUMIIT 3.275 01/31-01/26</t>
  </si>
  <si>
    <t>IL0060404899</t>
  </si>
  <si>
    <t>ICLIT 6 3/8 05/31/38</t>
  </si>
  <si>
    <t>IL0028103310</t>
  </si>
  <si>
    <t>BBB-</t>
  </si>
  <si>
    <t>CAMT 0 12/01/26</t>
  </si>
  <si>
    <t>US13469VAA61</t>
  </si>
  <si>
    <t>89863</t>
  </si>
  <si>
    <t>Semiconductors &amp; Semiconductor Equipment</t>
  </si>
  <si>
    <t>CYBERARK SOFT 0 11/15/24</t>
  </si>
  <si>
    <t>US23248VAB18</t>
  </si>
  <si>
    <t>NASDAQ</t>
  </si>
  <si>
    <t>512291642</t>
  </si>
  <si>
    <t>NICEIT 0 09/25</t>
  </si>
  <si>
    <t>US653656AA68</t>
  </si>
  <si>
    <t>520036872</t>
  </si>
  <si>
    <t>NVMI 0 10/15/2025</t>
  </si>
  <si>
    <t>US66980MAA45</t>
  </si>
  <si>
    <t>511812463</t>
  </si>
  <si>
    <t>SOLAREDGE TECH 0 09/25</t>
  </si>
  <si>
    <t>US83417MAC82</t>
  </si>
  <si>
    <t>513865329</t>
  </si>
  <si>
    <t>WIX 0 08/25</t>
  </si>
  <si>
    <t>US92940WAD11</t>
  </si>
  <si>
    <t>513881177</t>
  </si>
  <si>
    <t>JPM 5.717 09/33</t>
  </si>
  <si>
    <t>US46647PDK93</t>
  </si>
  <si>
    <t>27487</t>
  </si>
  <si>
    <t>Banks</t>
  </si>
  <si>
    <t>STLA 5.625 01/28</t>
  </si>
  <si>
    <t>USU85861AD15</t>
  </si>
  <si>
    <t>28339</t>
  </si>
  <si>
    <t>Automobiles &amp; Components</t>
  </si>
  <si>
    <t>SIRIUS XM RADIO 4 07/28</t>
  </si>
  <si>
    <t>US82967NBJ63</t>
  </si>
  <si>
    <t>27230</t>
  </si>
  <si>
    <t>Media</t>
  </si>
  <si>
    <t>AXASA 4.25 03/43</t>
  </si>
  <si>
    <t>XS2487052487</t>
  </si>
  <si>
    <t>10829</t>
  </si>
  <si>
    <t>Insurance</t>
  </si>
  <si>
    <t>NWIDE 6.178 12/27</t>
  </si>
  <si>
    <t>XS2562898143</t>
  </si>
  <si>
    <t>12625</t>
  </si>
  <si>
    <t>Aa3</t>
  </si>
  <si>
    <t>BRITISH AIRWAYS 4.25 11/32</t>
  </si>
  <si>
    <t>US11044MAA45</t>
  </si>
  <si>
    <t>28301</t>
  </si>
  <si>
    <t>Transportation</t>
  </si>
  <si>
    <t>A</t>
  </si>
  <si>
    <t>Srenvx 4.5% 09/2044</t>
  </si>
  <si>
    <t>XS1108784510</t>
  </si>
  <si>
    <t>FWB</t>
  </si>
  <si>
    <t>12795</t>
  </si>
  <si>
    <t>Diversified Financials</t>
  </si>
  <si>
    <t>A2</t>
  </si>
  <si>
    <t>11/09/14</t>
  </si>
  <si>
    <t>ZURNVX 3 04/51</t>
  </si>
  <si>
    <t>XS2283177561</t>
  </si>
  <si>
    <t>28338</t>
  </si>
  <si>
    <t>Other</t>
  </si>
  <si>
    <t>SHBASS 4.625 08/32</t>
  </si>
  <si>
    <t>XS2523511165</t>
  </si>
  <si>
    <t>12903</t>
  </si>
  <si>
    <t>Real Estate</t>
  </si>
  <si>
    <t>A-</t>
  </si>
  <si>
    <t>UNITED AIRLINES 5.875 10/27</t>
  </si>
  <si>
    <t>US90931GAA76</t>
  </si>
  <si>
    <t>27324</t>
  </si>
  <si>
    <t>Telecommunication Services</t>
  </si>
  <si>
    <t>A3</t>
  </si>
  <si>
    <t>ALVGR 3.2 PERP</t>
  </si>
  <si>
    <t>US018820AB64</t>
  </si>
  <si>
    <t>10012</t>
  </si>
  <si>
    <t>Baa1</t>
  </si>
  <si>
    <t>30/09/21</t>
  </si>
  <si>
    <t>NAB 3.933 08/2034-08/29</t>
  </si>
  <si>
    <t>USG6S94TAB96</t>
  </si>
  <si>
    <t>10298</t>
  </si>
  <si>
    <t>BBB+</t>
  </si>
  <si>
    <t>PRU 6 09/52</t>
  </si>
  <si>
    <t>US744320BK76</t>
  </si>
  <si>
    <t>10860</t>
  </si>
  <si>
    <t>SCENTRE GROUP 4.75 09/80</t>
  </si>
  <si>
    <t>USQ8053LAA28</t>
  </si>
  <si>
    <t>28337</t>
  </si>
  <si>
    <t>SCGAU 5.125 09/2080</t>
  </si>
  <si>
    <t>USQ8053LAB01</t>
  </si>
  <si>
    <t>Srenvx 5.75 15/08/50</t>
  </si>
  <si>
    <t>XS1261170515</t>
  </si>
  <si>
    <t>12108</t>
  </si>
  <si>
    <t>19/01/16</t>
  </si>
  <si>
    <t>VW 4.375 05/30</t>
  </si>
  <si>
    <t>XS2554489513</t>
  </si>
  <si>
    <t>89553</t>
  </si>
  <si>
    <t>WSTP 5.405 08/33</t>
  </si>
  <si>
    <t>US961214FG36</t>
  </si>
  <si>
    <t>11055</t>
  </si>
  <si>
    <t>AER 3.3 01/32</t>
  </si>
  <si>
    <t>US00774MAX39</t>
  </si>
  <si>
    <t>28222</t>
  </si>
  <si>
    <t>Capital Goods</t>
  </si>
  <si>
    <t>AL 5.85 12/15/27</t>
  </si>
  <si>
    <t>US00914AAT97</t>
  </si>
  <si>
    <t>28022</t>
  </si>
  <si>
    <t>ALLE 5.411 07/32</t>
  </si>
  <si>
    <t>US01748TAC53</t>
  </si>
  <si>
    <t>28771</t>
  </si>
  <si>
    <t>AXP 4.989 05/33</t>
  </si>
  <si>
    <t>US025816CX59</t>
  </si>
  <si>
    <t>10019</t>
  </si>
  <si>
    <t>CS 6 1/2 08/08/23</t>
  </si>
  <si>
    <t>XS0957135212</t>
  </si>
  <si>
    <t>10103</t>
  </si>
  <si>
    <t>11/02/16</t>
  </si>
  <si>
    <t>FIS 5.1 07/32</t>
  </si>
  <si>
    <t>US31620MBY12</t>
  </si>
  <si>
    <t>NYX</t>
  </si>
  <si>
    <t>27007</t>
  </si>
  <si>
    <t>31/07/22</t>
  </si>
  <si>
    <t>GENERAL MOTORS GM 5.4 10/29</t>
  </si>
  <si>
    <t>US37045VAY65</t>
  </si>
  <si>
    <t>10753</t>
  </si>
  <si>
    <t>HPQ 5.5 01/33</t>
  </si>
  <si>
    <t>US40434LAN55</t>
  </si>
  <si>
    <t>27120</t>
  </si>
  <si>
    <t>Technology Hardware &amp; Equipment</t>
  </si>
  <si>
    <t>INTNED 4.125 08/33</t>
  </si>
  <si>
    <t>XS2524746687</t>
  </si>
  <si>
    <t>10208</t>
  </si>
  <si>
    <t>NXPI 5 01/33</t>
  </si>
  <si>
    <t>US62954HBB33</t>
  </si>
  <si>
    <t>27264</t>
  </si>
  <si>
    <t>WHR 4.7 05/32</t>
  </si>
  <si>
    <t>US963320AZ92</t>
  </si>
  <si>
    <t>10623</t>
  </si>
  <si>
    <t>Consumer Durables &amp; Apparel</t>
  </si>
  <si>
    <t>AHTLN 5.5 08/32</t>
  </si>
  <si>
    <t>US04505AAA79</t>
  </si>
  <si>
    <t>27724</t>
  </si>
  <si>
    <t>ASHTEAD CAPITAL 4.25 11/29-11/27</t>
  </si>
  <si>
    <t>US045054AL70</t>
  </si>
  <si>
    <t>LSE</t>
  </si>
  <si>
    <t>ASSGEN 5.8 07/32</t>
  </si>
  <si>
    <t>XS2468223107</t>
  </si>
  <si>
    <t>11025</t>
  </si>
  <si>
    <t>Baa3</t>
  </si>
  <si>
    <t>ATRSAV 2.625 09/27</t>
  </si>
  <si>
    <t>XS2294495838</t>
  </si>
  <si>
    <t>27389</t>
  </si>
  <si>
    <t>AVGO 4.15 11/30</t>
  </si>
  <si>
    <t>US11135FAQ46</t>
  </si>
  <si>
    <t>11083</t>
  </si>
  <si>
    <t>BCRED 7.05 09/25</t>
  </si>
  <si>
    <t>US09261HAY36</t>
  </si>
  <si>
    <t>13362</t>
  </si>
  <si>
    <t>BNP 6.875 PERP</t>
  </si>
  <si>
    <t>FR001400BBL2</t>
  </si>
  <si>
    <t>EURONEXT</t>
  </si>
  <si>
    <t>12501</t>
  </si>
  <si>
    <t>BNP 7.75 PERP</t>
  </si>
  <si>
    <t>USF1067PAC08</t>
  </si>
  <si>
    <t>CDW LLC 4.25% 04/28</t>
  </si>
  <si>
    <t>US12513GBD07</t>
  </si>
  <si>
    <t>89859</t>
  </si>
  <si>
    <t>CDWC 3.25 02/29</t>
  </si>
  <si>
    <t>US12513GBF54</t>
  </si>
  <si>
    <t>ETP 5 1/4 04/15/29</t>
  </si>
  <si>
    <t>US29278NAG88</t>
  </si>
  <si>
    <t>27878</t>
  </si>
  <si>
    <t>Energy</t>
  </si>
  <si>
    <t>EXPE 3.25 02/30</t>
  </si>
  <si>
    <t>US30212PAR64</t>
  </si>
  <si>
    <t>12308</t>
  </si>
  <si>
    <t>Hotels Restaurants &amp; Leisure</t>
  </si>
  <si>
    <t>FLEX 4.875 05/30</t>
  </si>
  <si>
    <t>US33938XAB10</t>
  </si>
  <si>
    <t>28197</t>
  </si>
  <si>
    <t>GPN 5.4 08/32</t>
  </si>
  <si>
    <t>US37940XAQ51</t>
  </si>
  <si>
    <t>13066</t>
  </si>
  <si>
    <t>KD 3.15 10/31</t>
  </si>
  <si>
    <t>US50155QAE08</t>
  </si>
  <si>
    <t>89856</t>
  </si>
  <si>
    <t>MACQUARIE BANK 3.624 06/30</t>
  </si>
  <si>
    <t>USQ568A9SQ14</t>
  </si>
  <si>
    <t>27079</t>
  </si>
  <si>
    <t>MAR 4.625 06/30</t>
  </si>
  <si>
    <t>US571903BE27</t>
  </si>
  <si>
    <t>11165</t>
  </si>
  <si>
    <t>MSI 5.6 06/32</t>
  </si>
  <si>
    <t>US620076BW88</t>
  </si>
  <si>
    <t>27312</t>
  </si>
  <si>
    <t>OWL ROCK 3.4 7/26</t>
  </si>
  <si>
    <t>US69121KAE47</t>
  </si>
  <si>
    <t>13156</t>
  </si>
  <si>
    <t>Owl rock 3.75 22/07/25</t>
  </si>
  <si>
    <t>US69121KAC80</t>
  </si>
  <si>
    <t>Trpcn 5.3 3/77</t>
  </si>
  <si>
    <t>US89356BAC28</t>
  </si>
  <si>
    <t>27588</t>
  </si>
  <si>
    <t>Utilities</t>
  </si>
  <si>
    <t>03/03/17</t>
  </si>
  <si>
    <t>UNITED RENTALS NORTH 6 12/29</t>
  </si>
  <si>
    <t>US911365BQ63</t>
  </si>
  <si>
    <t>27338</t>
  </si>
  <si>
    <t>VW 4.625 PERP 06/28</t>
  </si>
  <si>
    <t>XS1799939027</t>
  </si>
  <si>
    <t>10774</t>
  </si>
  <si>
    <t>27/06/18</t>
  </si>
  <si>
    <t>AY 4.125 06/28</t>
  </si>
  <si>
    <t>US04916WAA27</t>
  </si>
  <si>
    <t>89573</t>
  </si>
  <si>
    <t>BB+</t>
  </si>
  <si>
    <t>BALL 6.875 03/28</t>
  </si>
  <si>
    <t>US058498AY23</t>
  </si>
  <si>
    <t>28251</t>
  </si>
  <si>
    <t>Materials</t>
  </si>
  <si>
    <t>BAYNGR 3.125 11/79-11/27</t>
  </si>
  <si>
    <t>XS2077670342</t>
  </si>
  <si>
    <t>27887</t>
  </si>
  <si>
    <t>Pharmaceuticals &amp; Biotechnology</t>
  </si>
  <si>
    <t>ENBCN 6 01/27-01/77</t>
  </si>
  <si>
    <t>US29250NAN57</t>
  </si>
  <si>
    <t>27509</t>
  </si>
  <si>
    <t>Ba1</t>
  </si>
  <si>
    <t>09/04/17</t>
  </si>
  <si>
    <t>F 6.1 08/32</t>
  </si>
  <si>
    <t>US345370DB39</t>
  </si>
  <si>
    <t>10617</t>
  </si>
  <si>
    <t>F 7.35 11/27</t>
  </si>
  <si>
    <t>US345397C353</t>
  </si>
  <si>
    <t>27665</t>
  </si>
  <si>
    <t>MSCI 3.25 2033</t>
  </si>
  <si>
    <t>US55354GAQ38</t>
  </si>
  <si>
    <t>11263</t>
  </si>
  <si>
    <t>MSCI 3.625 09/30-03/28</t>
  </si>
  <si>
    <t>US55354GAK67</t>
  </si>
  <si>
    <t>MTZ 4.5 08/28</t>
  </si>
  <si>
    <t>US576323AP42</t>
  </si>
  <si>
    <t>89312</t>
  </si>
  <si>
    <t>NWG 7.416 06/33</t>
  </si>
  <si>
    <t>XS2563349765</t>
  </si>
  <si>
    <t>13303</t>
  </si>
  <si>
    <t>NWSA 5.125 02/32</t>
  </si>
  <si>
    <t>US65249BAB53</t>
  </si>
  <si>
    <t>89857</t>
  </si>
  <si>
    <t>SEAGATE 4.091 06/29</t>
  </si>
  <si>
    <t>US81180WAZ41</t>
  </si>
  <si>
    <t>27460</t>
  </si>
  <si>
    <t>VODAFONE GROUP</t>
  </si>
  <si>
    <t>XS1888180640</t>
  </si>
  <si>
    <t>10475</t>
  </si>
  <si>
    <t>03/10/18</t>
  </si>
  <si>
    <t>ATRSAV 3.625 04/2026</t>
  </si>
  <si>
    <t>XS2338530467</t>
  </si>
  <si>
    <t>89292</t>
  </si>
  <si>
    <t>Ba2</t>
  </si>
  <si>
    <t>CHARLES RIVER LAB 4 03/31</t>
  </si>
  <si>
    <t>US159864AJ65</t>
  </si>
  <si>
    <t>28420</t>
  </si>
  <si>
    <t>CQP 3.25 01/32</t>
  </si>
  <si>
    <t>US16411QAL59</t>
  </si>
  <si>
    <t>27112</t>
  </si>
  <si>
    <t>BB</t>
  </si>
  <si>
    <t>CQP 4.5 10/29</t>
  </si>
  <si>
    <t>US16411QAE17</t>
  </si>
  <si>
    <t>DAN 3 07/2029</t>
  </si>
  <si>
    <t>XS2345050251</t>
  </si>
  <si>
    <t>89352</t>
  </si>
  <si>
    <t>31/05/21</t>
  </si>
  <si>
    <t>DAN 4.25 09/30</t>
  </si>
  <si>
    <t>US235825AH97</t>
  </si>
  <si>
    <t>ENBCN 5.5% 15/07/2017</t>
  </si>
  <si>
    <t>US29250NAS45</t>
  </si>
  <si>
    <t>ilBB</t>
  </si>
  <si>
    <t>HILTON DOMESTIC 4 05/31</t>
  </si>
  <si>
    <t>US432833AL52</t>
  </si>
  <si>
    <t>2065</t>
  </si>
  <si>
    <t>MATTEL 3.75 04/29</t>
  </si>
  <si>
    <t>US577081BF84</t>
  </si>
  <si>
    <t>12806</t>
  </si>
  <si>
    <t>MTCHII 4.125 08/30</t>
  </si>
  <si>
    <t>US57665RAL06</t>
  </si>
  <si>
    <t>28374</t>
  </si>
  <si>
    <t>ALLISON TRANS 3.75 01/31</t>
  </si>
  <si>
    <t>US019736AG29</t>
  </si>
  <si>
    <t>27589</t>
  </si>
  <si>
    <t>Ba3</t>
  </si>
  <si>
    <t>ALLISON TRANSM 5.875 06/29</t>
  </si>
  <si>
    <t>US019736AF46</t>
  </si>
  <si>
    <t>27459</t>
  </si>
  <si>
    <t>ASGN 4.625 15/05/2028</t>
  </si>
  <si>
    <t>US00191UAA07</t>
  </si>
  <si>
    <t>28375</t>
  </si>
  <si>
    <t>Commercial &amp; Professional Services</t>
  </si>
  <si>
    <t>EDF 5 01/22/49</t>
  </si>
  <si>
    <t>FR0011697028</t>
  </si>
  <si>
    <t>27129</t>
  </si>
  <si>
    <t>BB-</t>
  </si>
  <si>
    <t>ELECTRICITE DE FRANCE</t>
  </si>
  <si>
    <t>FR0011401728</t>
  </si>
  <si>
    <t>10781</t>
  </si>
  <si>
    <t>03/11/17</t>
  </si>
  <si>
    <t>FS KKR CAPITAL 4.25 2/25-01/25</t>
  </si>
  <si>
    <t>US30313RAA77</t>
  </si>
  <si>
    <t>11309</t>
  </si>
  <si>
    <t>HCA 5 7/8 02/01/2029</t>
  </si>
  <si>
    <t>US404119BW86</t>
  </si>
  <si>
    <t>12267</t>
  </si>
  <si>
    <t>Health Care Equipment &amp; Services</t>
  </si>
  <si>
    <t>HESM 5.125 06/28</t>
  </si>
  <si>
    <t>US428104AA14</t>
  </si>
  <si>
    <t>28117</t>
  </si>
  <si>
    <t>LLOYDS 8.500% Perpetual Corp</t>
  </si>
  <si>
    <t>XS2529511722</t>
  </si>
  <si>
    <t>28102</t>
  </si>
  <si>
    <t>NGLS 6.5 15/07/27 C</t>
  </si>
  <si>
    <t>US87612BBK70</t>
  </si>
  <si>
    <t>27879</t>
  </si>
  <si>
    <t>NGLS 6.875 15/01/29</t>
  </si>
  <si>
    <t>US87612BBM37</t>
  </si>
  <si>
    <t>TMUS 3.5 04/2031</t>
  </si>
  <si>
    <t>US87264ABW45</t>
  </si>
  <si>
    <t>27450</t>
  </si>
  <si>
    <t>UNITED RENTALS NORTH 4 07/30</t>
  </si>
  <si>
    <t>US911365BN33</t>
  </si>
  <si>
    <t>28104</t>
  </si>
  <si>
    <t>CCO HOLDINGS 4.5 08/30-02/28</t>
  </si>
  <si>
    <t>US1248EPCE15</t>
  </si>
  <si>
    <t>28047</t>
  </si>
  <si>
    <t>B1</t>
  </si>
  <si>
    <t>CCO HOLDINGS 4.75 03/30-09/24</t>
  </si>
  <si>
    <t>USU12501AN96</t>
  </si>
  <si>
    <t>ORGNON 5.125 2031</t>
  </si>
  <si>
    <t>US68622TAB70</t>
  </si>
  <si>
    <t>89291</t>
  </si>
  <si>
    <t>*ORA 2.5 07/27</t>
  </si>
  <si>
    <t>US686688AA037</t>
  </si>
  <si>
    <t>520036716</t>
  </si>
  <si>
    <t>AER 6.5 06/45</t>
  </si>
  <si>
    <t>US00773HAA59</t>
  </si>
  <si>
    <t>27880</t>
  </si>
  <si>
    <t>ALVGR 4.252 07/52</t>
  </si>
  <si>
    <t>DE000A30VJZ6</t>
  </si>
  <si>
    <t>11071</t>
  </si>
  <si>
    <t>ANZNZ 5.548 08/32</t>
  </si>
  <si>
    <t>USQ0426YAV58</t>
  </si>
  <si>
    <t>2867</t>
  </si>
  <si>
    <t>BACR 8.875</t>
  </si>
  <si>
    <t>XS2492482828</t>
  </si>
  <si>
    <t>9159</t>
  </si>
  <si>
    <t>BCRED 2.625 12/26</t>
  </si>
  <si>
    <t>US09261HAC16</t>
  </si>
  <si>
    <t>BOOZ ALLEN HAMILTON INC 07/29</t>
  </si>
  <si>
    <t>US09951LAB99</t>
  </si>
  <si>
    <t>89438</t>
  </si>
  <si>
    <t>FSK 3.125 10/28</t>
  </si>
  <si>
    <t>US302635AK33</t>
  </si>
  <si>
    <t>GPK 3.75 02/30</t>
  </si>
  <si>
    <t>US38869AAD90</t>
  </si>
  <si>
    <t>89720</t>
  </si>
  <si>
    <t>MGLLNS 4.279 03/32</t>
  </si>
  <si>
    <t>US55903VAL71</t>
  </si>
  <si>
    <t>11093</t>
  </si>
  <si>
    <t>NGLS 4 01/32</t>
  </si>
  <si>
    <t>US87612BBT89</t>
  </si>
  <si>
    <t>ORCINC 4.7 02/27</t>
  </si>
  <si>
    <t>US69120VAE11</t>
  </si>
  <si>
    <t>28345</t>
  </si>
  <si>
    <t>PARA 6.375 03/62</t>
  </si>
  <si>
    <t>US92556HAE71</t>
  </si>
  <si>
    <t>89861</t>
  </si>
  <si>
    <t>SEB 6.875 PERP</t>
  </si>
  <si>
    <t>XS2479344561</t>
  </si>
  <si>
    <t>27468</t>
  </si>
  <si>
    <t>SSE PLC 4%</t>
  </si>
  <si>
    <t>XS2439704318</t>
  </si>
  <si>
    <t>11139</t>
  </si>
  <si>
    <t>TD 8.125 10/82</t>
  </si>
  <si>
    <t>US89117F8Z56</t>
  </si>
  <si>
    <t>12616</t>
  </si>
  <si>
    <t>TELEFO 7.125 PERP</t>
  </si>
  <si>
    <t>XS2462605671</t>
  </si>
  <si>
    <t>9008</t>
  </si>
  <si>
    <t>TELIAS 4.625 PREP</t>
  </si>
  <si>
    <t>XS2526881532</t>
  </si>
  <si>
    <t>2869</t>
  </si>
  <si>
    <t>UAL 4.375 04/26</t>
  </si>
  <si>
    <t>US90932LAG23</t>
  </si>
  <si>
    <t>13230</t>
  </si>
  <si>
    <t>VODAFONE 4.125 06/81</t>
  </si>
  <si>
    <t>US92857WBW91</t>
  </si>
  <si>
    <t>ZURNVX 3.5 05/52</t>
  </si>
  <si>
    <t>XS2416978190</t>
  </si>
  <si>
    <t>27078</t>
  </si>
  <si>
    <t>סה"כ תל אביב 35</t>
  </si>
  <si>
    <t>*או פי סי אנרגיה</t>
  </si>
  <si>
    <t>1141571</t>
  </si>
  <si>
    <t>*אורמת טכנולוגיות</t>
  </si>
  <si>
    <t>1134402</t>
  </si>
  <si>
    <t>880326081</t>
  </si>
  <si>
    <t>*אנרג'יקס</t>
  </si>
  <si>
    <t>1123355</t>
  </si>
  <si>
    <t>פניקס 1</t>
  </si>
  <si>
    <t>767012</t>
  </si>
  <si>
    <t>הראל השקעות</t>
  </si>
  <si>
    <t>585018</t>
  </si>
  <si>
    <t>520033986</t>
  </si>
  <si>
    <t>אלביט מערכות</t>
  </si>
  <si>
    <t>1081124</t>
  </si>
  <si>
    <t>אשטרום קבוצה</t>
  </si>
  <si>
    <t>1132315</t>
  </si>
  <si>
    <t>*שיכון ובינוי</t>
  </si>
  <si>
    <t>1081942</t>
  </si>
  <si>
    <t>דיסקונט א</t>
  </si>
  <si>
    <t>691212</t>
  </si>
  <si>
    <t>520007030</t>
  </si>
  <si>
    <t>פועלים</t>
  </si>
  <si>
    <t>662577</t>
  </si>
  <si>
    <t>לאומי</t>
  </si>
  <si>
    <t>604611</t>
  </si>
  <si>
    <t>מזרחי טפחות</t>
  </si>
  <si>
    <t>695437</t>
  </si>
  <si>
    <t>בינלאומי 5</t>
  </si>
  <si>
    <t>593038</t>
  </si>
  <si>
    <t>520029083</t>
  </si>
  <si>
    <t>אופקו הלת' אינק</t>
  </si>
  <si>
    <t>1129543</t>
  </si>
  <si>
    <t>1610</t>
  </si>
  <si>
    <t>השקעות במדעי החיים</t>
  </si>
  <si>
    <t>קנון</t>
  </si>
  <si>
    <t>1134139</t>
  </si>
  <si>
    <t>1635</t>
  </si>
  <si>
    <t>*אלקטרה</t>
  </si>
  <si>
    <t>739037</t>
  </si>
  <si>
    <t>חברה לישראל</t>
  </si>
  <si>
    <t>576017</t>
  </si>
  <si>
    <t>אנרג'יאן</t>
  </si>
  <si>
    <t>1155290</t>
  </si>
  <si>
    <t>1762</t>
  </si>
  <si>
    <t>ניו-מד אנרג'י יהש (דיבידנד לקבל)</t>
  </si>
  <si>
    <t>475020</t>
  </si>
  <si>
    <t>550013098</t>
  </si>
  <si>
    <t>דלק קבוצה</t>
  </si>
  <si>
    <t>1084128</t>
  </si>
  <si>
    <t>520044322</t>
  </si>
  <si>
    <t>*איי.סי.אל</t>
  </si>
  <si>
    <t>281014</t>
  </si>
  <si>
    <t>טאואר</t>
  </si>
  <si>
    <t>1082379</t>
  </si>
  <si>
    <t>520041997</t>
  </si>
  <si>
    <t>מוליכים למחצה</t>
  </si>
  <si>
    <t>*נובה</t>
  </si>
  <si>
    <t>1084557</t>
  </si>
  <si>
    <t>שטראוס</t>
  </si>
  <si>
    <t>746016</t>
  </si>
  <si>
    <t>*שפיר</t>
  </si>
  <si>
    <t>1133875</t>
  </si>
  <si>
    <t>אירפורט סיטי</t>
  </si>
  <si>
    <t>1095835</t>
  </si>
  <si>
    <t>אלוני חץ</t>
  </si>
  <si>
    <t>390013</t>
  </si>
  <si>
    <t>אמות</t>
  </si>
  <si>
    <t>1097278</t>
  </si>
  <si>
    <t>ביג</t>
  </si>
  <si>
    <t>1097260</t>
  </si>
  <si>
    <t>*מבנה</t>
  </si>
  <si>
    <t>226019</t>
  </si>
  <si>
    <t>*מליסרון</t>
  </si>
  <si>
    <t>323014</t>
  </si>
  <si>
    <t>עזריאלי קבוצה</t>
  </si>
  <si>
    <t>1119478</t>
  </si>
  <si>
    <t>טבע</t>
  </si>
  <si>
    <t>629014</t>
  </si>
  <si>
    <t>נייס</t>
  </si>
  <si>
    <t>273011</t>
  </si>
  <si>
    <t>בזק</t>
  </si>
  <si>
    <t>230011</t>
  </si>
  <si>
    <t>סה"כ תל אביב 90</t>
  </si>
  <si>
    <t>דלתא גליל</t>
  </si>
  <si>
    <t>627034</t>
  </si>
  <si>
    <t>520025602</t>
  </si>
  <si>
    <t>בזן</t>
  </si>
  <si>
    <t>2590248</t>
  </si>
  <si>
    <t>*פז נפט</t>
  </si>
  <si>
    <t>1100007</t>
  </si>
  <si>
    <t>*אנלייט אנרגיה</t>
  </si>
  <si>
    <t>720011</t>
  </si>
  <si>
    <t>*נופר אנרגי</t>
  </si>
  <si>
    <t>1170877</t>
  </si>
  <si>
    <t>*דוראל אנרגיה</t>
  </si>
  <si>
    <t>1166768</t>
  </si>
  <si>
    <t>515364891</t>
  </si>
  <si>
    <t>איידיאיי ביטוח</t>
  </si>
  <si>
    <t>1129501</t>
  </si>
  <si>
    <t>513910703</t>
  </si>
  <si>
    <t>כלל עסקי ביטוח</t>
  </si>
  <si>
    <t>224014</t>
  </si>
  <si>
    <t>520036120</t>
  </si>
  <si>
    <t>*מגדל ביטוח</t>
  </si>
  <si>
    <t>1081165</t>
  </si>
  <si>
    <t>520029984</t>
  </si>
  <si>
    <t>מנורה מבטחים החזקות</t>
  </si>
  <si>
    <t>566018</t>
  </si>
  <si>
    <t>520007469</t>
  </si>
  <si>
    <t>לאונרדו די.אר.אס</t>
  </si>
  <si>
    <t>1191261</t>
  </si>
  <si>
    <t>520035320</t>
  </si>
  <si>
    <t>*אזורים</t>
  </si>
  <si>
    <t>715011</t>
  </si>
  <si>
    <t>*אפריקה מגורים</t>
  </si>
  <si>
    <t>1097948</t>
  </si>
  <si>
    <t>*דמרי</t>
  </si>
  <si>
    <t>1090315</t>
  </si>
  <si>
    <t>*ישראל קנדה</t>
  </si>
  <si>
    <t>434019</t>
  </si>
  <si>
    <t>520039298</t>
  </si>
  <si>
    <t>פיבי</t>
  </si>
  <si>
    <t>763011</t>
  </si>
  <si>
    <t>520029026</t>
  </si>
  <si>
    <t>אקויטל</t>
  </si>
  <si>
    <t>755017</t>
  </si>
  <si>
    <t>520030859</t>
  </si>
  <si>
    <t>*ג'נריישן קפיטל</t>
  </si>
  <si>
    <t>1156926</t>
  </si>
  <si>
    <t>*ערד</t>
  </si>
  <si>
    <t>731018</t>
  </si>
  <si>
    <t>520025198</t>
  </si>
  <si>
    <t>*מספנות ישראל</t>
  </si>
  <si>
    <t>1168533</t>
  </si>
  <si>
    <t>516084753</t>
  </si>
  <si>
    <t>*ישראמקו יהש</t>
  </si>
  <si>
    <t>232017</t>
  </si>
  <si>
    <t>נאוויטס פט יהש</t>
  </si>
  <si>
    <t>1141969</t>
  </si>
  <si>
    <t>550263107</t>
  </si>
  <si>
    <t>*נפטא</t>
  </si>
  <si>
    <t>643015</t>
  </si>
  <si>
    <t>520020942</t>
  </si>
  <si>
    <t>רציו יהש</t>
  </si>
  <si>
    <t>394015</t>
  </si>
  <si>
    <t>550012777</t>
  </si>
  <si>
    <t>*פולירם</t>
  </si>
  <si>
    <t>1170216</t>
  </si>
  <si>
    <t>515251593</t>
  </si>
  <si>
    <t>*פלסאון תעשיות</t>
  </si>
  <si>
    <t>1081603</t>
  </si>
  <si>
    <t>520042912</t>
  </si>
  <si>
    <t>*קמטק</t>
  </si>
  <si>
    <t>1095264</t>
  </si>
  <si>
    <t>511235434</t>
  </si>
  <si>
    <t>תורפז תעשיות</t>
  </si>
  <si>
    <t>1175611</t>
  </si>
  <si>
    <t>514574524</t>
  </si>
  <si>
    <t>*פתאל החזקות</t>
  </si>
  <si>
    <t>1143429</t>
  </si>
  <si>
    <t>אילקס מדיקל</t>
  </si>
  <si>
    <t>1080753</t>
  </si>
  <si>
    <t>520042219</t>
  </si>
  <si>
    <t>דיפלומט</t>
  </si>
  <si>
    <t>1173491</t>
  </si>
  <si>
    <t>510400740</t>
  </si>
  <si>
    <t>דלק רכב</t>
  </si>
  <si>
    <t>829010</t>
  </si>
  <si>
    <t>520033291</t>
  </si>
  <si>
    <t>*סקופ</t>
  </si>
  <si>
    <t>288019</t>
  </si>
  <si>
    <t>520037425</t>
  </si>
  <si>
    <t>*תדיראן הולדינגס</t>
  </si>
  <si>
    <t>258012</t>
  </si>
  <si>
    <t>520036732</t>
  </si>
  <si>
    <t>*אינרום</t>
  </si>
  <si>
    <t>1132356</t>
  </si>
  <si>
    <t>515001659</t>
  </si>
  <si>
    <t>ארגו פרופרטיז אן. וי</t>
  </si>
  <si>
    <t>1175371</t>
  </si>
  <si>
    <t>70252750</t>
  </si>
  <si>
    <t>ג'י סיטי</t>
  </si>
  <si>
    <t>126011</t>
  </si>
  <si>
    <t>סאמיט</t>
  </si>
  <si>
    <t>1081686</t>
  </si>
  <si>
    <t>520043720</t>
  </si>
  <si>
    <t>נכסים ובנין</t>
  </si>
  <si>
    <t>699017</t>
  </si>
  <si>
    <t>ישרס</t>
  </si>
  <si>
    <t>613034</t>
  </si>
  <si>
    <t>מגדלי תיכון</t>
  </si>
  <si>
    <t>1131523</t>
  </si>
  <si>
    <t>512719485</t>
  </si>
  <si>
    <t>*מגה אור</t>
  </si>
  <si>
    <t>1104488</t>
  </si>
  <si>
    <t>מניבים ריט</t>
  </si>
  <si>
    <t>1140573</t>
  </si>
  <si>
    <t>סלע נדלן</t>
  </si>
  <si>
    <t>1109644</t>
  </si>
  <si>
    <t>*רבוע נדלן</t>
  </si>
  <si>
    <t>1098565</t>
  </si>
  <si>
    <t>*ריט 1</t>
  </si>
  <si>
    <t>1098920</t>
  </si>
  <si>
    <t>אודיוקודס</t>
  </si>
  <si>
    <t>1082965</t>
  </si>
  <si>
    <t>520044132</t>
  </si>
  <si>
    <t>ציוד תקשורת</t>
  </si>
  <si>
    <t>*ורידיס אינווירונמנט</t>
  </si>
  <si>
    <t>1176387</t>
  </si>
  <si>
    <t>515935807</t>
  </si>
  <si>
    <t>*מיטרוניקס</t>
  </si>
  <si>
    <t>1091065</t>
  </si>
  <si>
    <t>511527202</t>
  </si>
  <si>
    <t>רובוטיקה ותלת מימד</t>
  </si>
  <si>
    <t>אלקטרה צריכה</t>
  </si>
  <si>
    <t>5010129</t>
  </si>
  <si>
    <t>520039967</t>
  </si>
  <si>
    <t>*מ. יוחננוף</t>
  </si>
  <si>
    <t>1161264</t>
  </si>
  <si>
    <t>511344186</t>
  </si>
  <si>
    <t>פוקס- ויזל</t>
  </si>
  <si>
    <t>1087022</t>
  </si>
  <si>
    <t>512157603</t>
  </si>
  <si>
    <t>ריטיילורס</t>
  </si>
  <si>
    <t>1175488</t>
  </si>
  <si>
    <t>514211457</t>
  </si>
  <si>
    <t>רמי לוי</t>
  </si>
  <si>
    <t>1104249</t>
  </si>
  <si>
    <t>513770669</t>
  </si>
  <si>
    <t>*שופרסל</t>
  </si>
  <si>
    <t>777037</t>
  </si>
  <si>
    <t>*וואן טכנולוגיות תוכנה</t>
  </si>
  <si>
    <t>161018</t>
  </si>
  <si>
    <t>520034695</t>
  </si>
  <si>
    <t>שירותי מידע</t>
  </si>
  <si>
    <t>*חילן טק</t>
  </si>
  <si>
    <t>1084698</t>
  </si>
  <si>
    <t>520039942</t>
  </si>
  <si>
    <t>*מטריקס</t>
  </si>
  <si>
    <t>445015</t>
  </si>
  <si>
    <t>520039413</t>
  </si>
  <si>
    <t>מלם תים</t>
  </si>
  <si>
    <t>156018</t>
  </si>
  <si>
    <t>520034620</t>
  </si>
  <si>
    <t>*דנאל כא</t>
  </si>
  <si>
    <t>314013</t>
  </si>
  <si>
    <t>520037565</t>
  </si>
  <si>
    <t>*נובולוג</t>
  </si>
  <si>
    <t>1140151</t>
  </si>
  <si>
    <t>510475312</t>
  </si>
  <si>
    <t>אלטשולר פיננסים</t>
  </si>
  <si>
    <t>1184936</t>
  </si>
  <si>
    <t>516508603</t>
  </si>
  <si>
    <t>הבורסה לניע בתא</t>
  </si>
  <si>
    <t>1159029</t>
  </si>
  <si>
    <t>520020033</t>
  </si>
  <si>
    <t>ישראכרט</t>
  </si>
  <si>
    <t>1157403</t>
  </si>
  <si>
    <t>510706153</t>
  </si>
  <si>
    <t>מג'יק</t>
  </si>
  <si>
    <t>1082312</t>
  </si>
  <si>
    <t>520036740</t>
  </si>
  <si>
    <t>נאייקס בעמ</t>
  </si>
  <si>
    <t>1175116</t>
  </si>
  <si>
    <t>513639013</t>
  </si>
  <si>
    <t>סאפיינס</t>
  </si>
  <si>
    <t>1087659</t>
  </si>
  <si>
    <t>53368</t>
  </si>
  <si>
    <t>פריון נטוורק</t>
  </si>
  <si>
    <t>1095819</t>
  </si>
  <si>
    <t>512849498</t>
  </si>
  <si>
    <t>*פרטנר</t>
  </si>
  <si>
    <t>1083484</t>
  </si>
  <si>
    <t>*סלקום</t>
  </si>
  <si>
    <t>1101534</t>
  </si>
  <si>
    <t>סה"כ מניות היתר</t>
  </si>
  <si>
    <t>תפרון</t>
  </si>
  <si>
    <t>1082585</t>
  </si>
  <si>
    <t>520043407</t>
  </si>
  <si>
    <t>אקוואריוס מנועים</t>
  </si>
  <si>
    <t>1170240</t>
  </si>
  <si>
    <t>515114429</t>
  </si>
  <si>
    <t>אלקטרוניקה ואופטיקה</t>
  </si>
  <si>
    <t>*ארד</t>
  </si>
  <si>
    <t>1091651</t>
  </si>
  <si>
    <t>510007800</t>
  </si>
  <si>
    <t>טלסיס</t>
  </si>
  <si>
    <t>354019</t>
  </si>
  <si>
    <t>520038100</t>
  </si>
  <si>
    <t>פיסיבי טכנולוגיות</t>
  </si>
  <si>
    <t>1091685</t>
  </si>
  <si>
    <t>511888356</t>
  </si>
  <si>
    <t>קומפיולאב</t>
  </si>
  <si>
    <t>1140300</t>
  </si>
  <si>
    <t>511683351</t>
  </si>
  <si>
    <t>דור אלון</t>
  </si>
  <si>
    <t>1093202</t>
  </si>
  <si>
    <t>520043878</t>
  </si>
  <si>
    <t>פטרוכימיים</t>
  </si>
  <si>
    <t>756015</t>
  </si>
  <si>
    <t>משק אנרגיה</t>
  </si>
  <si>
    <t>1166974</t>
  </si>
  <si>
    <t>*סופרגז</t>
  </si>
  <si>
    <t>1166917</t>
  </si>
  <si>
    <t>516077989</t>
  </si>
  <si>
    <t>אלומיי קפיטל</t>
  </si>
  <si>
    <t>1082635</t>
  </si>
  <si>
    <t>520039868</t>
  </si>
  <si>
    <t>אקונרג'י</t>
  </si>
  <si>
    <t>1178334</t>
  </si>
  <si>
    <t>516339777</t>
  </si>
  <si>
    <t>טראלייט</t>
  </si>
  <si>
    <t>1180173</t>
  </si>
  <si>
    <t>516414679</t>
  </si>
  <si>
    <t>*סולגרין</t>
  </si>
  <si>
    <t>1102235</t>
  </si>
  <si>
    <t>512882747</t>
  </si>
  <si>
    <t>שוהם ביזנס</t>
  </si>
  <si>
    <t>1082007</t>
  </si>
  <si>
    <t>520043860</t>
  </si>
  <si>
    <t>אולטרא שייפ</t>
  </si>
  <si>
    <t>448019</t>
  </si>
  <si>
    <t>520039314</t>
  </si>
  <si>
    <t>אופל בלאנס</t>
  </si>
  <si>
    <t>1094986</t>
  </si>
  <si>
    <t>513734566</t>
  </si>
  <si>
    <t>אס. אר אקורד</t>
  </si>
  <si>
    <t>422014</t>
  </si>
  <si>
    <t>520038670</t>
  </si>
  <si>
    <t>בול מסחר והשקעות</t>
  </si>
  <si>
    <t>1176635</t>
  </si>
  <si>
    <t>510992183</t>
  </si>
  <si>
    <t>ברקת</t>
  </si>
  <si>
    <t>1178276</t>
  </si>
  <si>
    <t>515187326</t>
  </si>
  <si>
    <t>יעקב פיננסים</t>
  </si>
  <si>
    <t>1185057</t>
  </si>
  <si>
    <t>514288661</t>
  </si>
  <si>
    <t>מלרן</t>
  </si>
  <si>
    <t>1170950</t>
  </si>
  <si>
    <t>514097591</t>
  </si>
  <si>
    <t>מניף</t>
  </si>
  <si>
    <t>1170893</t>
  </si>
  <si>
    <t>512764408</t>
  </si>
  <si>
    <t>אינסוליין</t>
  </si>
  <si>
    <t>1120161</t>
  </si>
  <si>
    <t>513947473</t>
  </si>
  <si>
    <t>נאוי</t>
  </si>
  <si>
    <t>208017</t>
  </si>
  <si>
    <t>*פנינסולה</t>
  </si>
  <si>
    <t>333013</t>
  </si>
  <si>
    <t>520033713</t>
  </si>
  <si>
    <t>קמהדע</t>
  </si>
  <si>
    <t>1094119</t>
  </si>
  <si>
    <t>511524605</t>
  </si>
  <si>
    <t>אראסאל</t>
  </si>
  <si>
    <t>299016</t>
  </si>
  <si>
    <t>520037458</t>
  </si>
  <si>
    <t>אירודרום קבוצה</t>
  </si>
  <si>
    <t>363010</t>
  </si>
  <si>
    <t>520037607</t>
  </si>
  <si>
    <t>מירלנד</t>
  </si>
  <si>
    <t>1108638</t>
  </si>
  <si>
    <t>1502</t>
  </si>
  <si>
    <t>אב-גד</t>
  </si>
  <si>
    <t>1171818</t>
  </si>
  <si>
    <t>514091685</t>
  </si>
  <si>
    <t>אלמוגים</t>
  </si>
  <si>
    <t>1136829</t>
  </si>
  <si>
    <t>513988824</t>
  </si>
  <si>
    <t>אקרו קבוצה</t>
  </si>
  <si>
    <t>1184902</t>
  </si>
  <si>
    <t>בוני תיכון</t>
  </si>
  <si>
    <t>531012</t>
  </si>
  <si>
    <t>520040304</t>
  </si>
  <si>
    <t>הכשרה התפתחות עירונית</t>
  </si>
  <si>
    <t>1121474</t>
  </si>
  <si>
    <t>514423474</t>
  </si>
  <si>
    <t>לסיכו</t>
  </si>
  <si>
    <t>1140946</t>
  </si>
  <si>
    <t>510512056</t>
  </si>
  <si>
    <t>*לוינשטין</t>
  </si>
  <si>
    <t>573014</t>
  </si>
  <si>
    <t>520033424</t>
  </si>
  <si>
    <t>נתנאל גרופ</t>
  </si>
  <si>
    <t>421016</t>
  </si>
  <si>
    <t>520039074</t>
  </si>
  <si>
    <t>פלאזה סנטר</t>
  </si>
  <si>
    <t>1109917</t>
  </si>
  <si>
    <t>צרפתי</t>
  </si>
  <si>
    <t>425017</t>
  </si>
  <si>
    <t>520039090</t>
  </si>
  <si>
    <t>חנן מור</t>
  </si>
  <si>
    <t>1102532</t>
  </si>
  <si>
    <t>513605519</t>
  </si>
  <si>
    <t>קרסו נדלן</t>
  </si>
  <si>
    <t>1187962</t>
  </si>
  <si>
    <t>רותם שני יזמות והשקעות</t>
  </si>
  <si>
    <t>1171529</t>
  </si>
  <si>
    <t>512287517</t>
  </si>
  <si>
    <t>*רימון ( מועמדת)</t>
  </si>
  <si>
    <t>1178722</t>
  </si>
  <si>
    <t>512467994</t>
  </si>
  <si>
    <t>שיכון ובינוי אנרגיה</t>
  </si>
  <si>
    <t>1188242</t>
  </si>
  <si>
    <t>510459928</t>
  </si>
  <si>
    <t>*או.אר.טי</t>
  </si>
  <si>
    <t>1086230</t>
  </si>
  <si>
    <t>513057588</t>
  </si>
  <si>
    <t>השקעות בהי-טק</t>
  </si>
  <si>
    <t>ביג-טק 50</t>
  </si>
  <si>
    <t>1172295</t>
  </si>
  <si>
    <t>540295417</t>
  </si>
  <si>
    <t>הייב 2040 יהש</t>
  </si>
  <si>
    <t>1177765</t>
  </si>
  <si>
    <t>540303195</t>
  </si>
  <si>
    <t>טכנופלסט ונצ'רס</t>
  </si>
  <si>
    <t>1083419</t>
  </si>
  <si>
    <t>520044298</t>
  </si>
  <si>
    <t>יוניק-טק יהש</t>
  </si>
  <si>
    <t>1174846</t>
  </si>
  <si>
    <t>540301322</t>
  </si>
  <si>
    <t>מנרה יהש</t>
  </si>
  <si>
    <t>1178474</t>
  </si>
  <si>
    <t>540304045</t>
  </si>
  <si>
    <t>אלרון</t>
  </si>
  <si>
    <t>749077</t>
  </si>
  <si>
    <t>520028036</t>
  </si>
  <si>
    <t>כלל ביוטכנולוגיה</t>
  </si>
  <si>
    <t>1104280</t>
  </si>
  <si>
    <t>511898835</t>
  </si>
  <si>
    <t>אורד</t>
  </si>
  <si>
    <t>1104496</t>
  </si>
  <si>
    <t>512499344</t>
  </si>
  <si>
    <t>*איי ספאק 1</t>
  </si>
  <si>
    <t>1179589</t>
  </si>
  <si>
    <t>516247772</t>
  </si>
  <si>
    <t>אלביט הדמיה</t>
  </si>
  <si>
    <t>1081116</t>
  </si>
  <si>
    <t>520043035</t>
  </si>
  <si>
    <t>אמיליה פיתוח</t>
  </si>
  <si>
    <t>589010</t>
  </si>
  <si>
    <t>520014846</t>
  </si>
  <si>
    <t>*אפקון החזקות</t>
  </si>
  <si>
    <t>578013</t>
  </si>
  <si>
    <t>520033473</t>
  </si>
  <si>
    <t>דיסקונט השקעות</t>
  </si>
  <si>
    <t>639013</t>
  </si>
  <si>
    <t>520023896</t>
  </si>
  <si>
    <t>להב</t>
  </si>
  <si>
    <t>136010</t>
  </si>
  <si>
    <t>520034257</t>
  </si>
  <si>
    <t>מבטח שמיר</t>
  </si>
  <si>
    <t>127019</t>
  </si>
  <si>
    <t>520034125</t>
  </si>
  <si>
    <t>עילדב</t>
  </si>
  <si>
    <t>1083658</t>
  </si>
  <si>
    <t>520044405</t>
  </si>
  <si>
    <t>*קיסטון ריט</t>
  </si>
  <si>
    <t>1175934</t>
  </si>
  <si>
    <t>515983476</t>
  </si>
  <si>
    <t>*קרדן אן.וי.</t>
  </si>
  <si>
    <t>1087949</t>
  </si>
  <si>
    <t>רפק</t>
  </si>
  <si>
    <t>769026</t>
  </si>
  <si>
    <t>520029505</t>
  </si>
  <si>
    <t>אינפימר</t>
  </si>
  <si>
    <t>1080688</t>
  </si>
  <si>
    <t>520041773</t>
  </si>
  <si>
    <t>חברות מעטפת</t>
  </si>
  <si>
    <t>קמן קפיטל</t>
  </si>
  <si>
    <t>1106806</t>
  </si>
  <si>
    <t>513979906</t>
  </si>
  <si>
    <t>מודיעין</t>
  </si>
  <si>
    <t>345017</t>
  </si>
  <si>
    <t>550012405</t>
  </si>
  <si>
    <t>*דלק תמלוגים</t>
  </si>
  <si>
    <t>1129493</t>
  </si>
  <si>
    <t>514837111</t>
  </si>
  <si>
    <t>*תמר פטרוליום</t>
  </si>
  <si>
    <t>1141357</t>
  </si>
  <si>
    <t>*אלספק</t>
  </si>
  <si>
    <t>1090364</t>
  </si>
  <si>
    <t>511297541</t>
  </si>
  <si>
    <t>חשמל</t>
  </si>
  <si>
    <t>*גולן פלסטיק</t>
  </si>
  <si>
    <t>1091933</t>
  </si>
  <si>
    <t>513029975</t>
  </si>
  <si>
    <t>*גניגר</t>
  </si>
  <si>
    <t>1095892</t>
  </si>
  <si>
    <t>512416991</t>
  </si>
  <si>
    <t>פלסטופיל</t>
  </si>
  <si>
    <t>1092840</t>
  </si>
  <si>
    <t>513681247</t>
  </si>
  <si>
    <t>*פלרם</t>
  </si>
  <si>
    <t>644013</t>
  </si>
  <si>
    <t>520039843</t>
  </si>
  <si>
    <t>*רבל</t>
  </si>
  <si>
    <t>1103878</t>
  </si>
  <si>
    <t>513506329</t>
  </si>
  <si>
    <t>*רימוני</t>
  </si>
  <si>
    <t>1080456</t>
  </si>
  <si>
    <t>520041823</t>
  </si>
  <si>
    <t>*רם-און</t>
  </si>
  <si>
    <t>1090943</t>
  </si>
  <si>
    <t>512776964</t>
  </si>
  <si>
    <t>פריורטק</t>
  </si>
  <si>
    <t>328013</t>
  </si>
  <si>
    <t>520037797</t>
  </si>
  <si>
    <t>קווליטאו</t>
  </si>
  <si>
    <t>1083955</t>
  </si>
  <si>
    <t>511896540</t>
  </si>
  <si>
    <t>*זנלכל</t>
  </si>
  <si>
    <t>130013</t>
  </si>
  <si>
    <t>520034208</t>
  </si>
  <si>
    <t>כלל משקאות</t>
  </si>
  <si>
    <t>1147685</t>
  </si>
  <si>
    <t>515818524</t>
  </si>
  <si>
    <t>מהדרין</t>
  </si>
  <si>
    <t>686014</t>
  </si>
  <si>
    <t>520018482</t>
  </si>
  <si>
    <t>נטו אחזקות</t>
  </si>
  <si>
    <t>168013</t>
  </si>
  <si>
    <t>520034109</t>
  </si>
  <si>
    <t>*קרור  1</t>
  </si>
  <si>
    <t>621011</t>
  </si>
  <si>
    <t>520001546</t>
  </si>
  <si>
    <t>אייסקיור מדיקל</t>
  </si>
  <si>
    <t>1122415</t>
  </si>
  <si>
    <t>513787804</t>
  </si>
  <si>
    <t>מכשור רפואי</t>
  </si>
  <si>
    <t>ביו ויו</t>
  </si>
  <si>
    <t>1096049</t>
  </si>
  <si>
    <t>512671371</t>
  </si>
  <si>
    <t>פלסאנמור</t>
  </si>
  <si>
    <t>1176700</t>
  </si>
  <si>
    <t>515139129</t>
  </si>
  <si>
    <t>ישרוטל</t>
  </si>
  <si>
    <t>1080985</t>
  </si>
  <si>
    <t>520042482</t>
  </si>
  <si>
    <t>קשרי תעופה</t>
  </si>
  <si>
    <t>413013</t>
  </si>
  <si>
    <t>520039009</t>
  </si>
  <si>
    <t>אייקון גרופ בעמ</t>
  </si>
  <si>
    <t>1182484</t>
  </si>
  <si>
    <t>513955252</t>
  </si>
  <si>
    <t>אקסל</t>
  </si>
  <si>
    <t>770016</t>
  </si>
  <si>
    <t>520031345</t>
  </si>
  <si>
    <t>*ביכורי השדה דרום שיווק</t>
  </si>
  <si>
    <t>1172618</t>
  </si>
  <si>
    <t>512402538</t>
  </si>
  <si>
    <t>ברימאג</t>
  </si>
  <si>
    <t>1094283</t>
  </si>
  <si>
    <t>511786378</t>
  </si>
  <si>
    <t>ויליפוד אינטרנשיונל</t>
  </si>
  <si>
    <t>1082858</t>
  </si>
  <si>
    <t>520043209</t>
  </si>
  <si>
    <t>גלוברנדס</t>
  </si>
  <si>
    <t>1147487</t>
  </si>
  <si>
    <t>515809499</t>
  </si>
  <si>
    <t>חממה סחר</t>
  </si>
  <si>
    <t>1104785</t>
  </si>
  <si>
    <t>512398017</t>
  </si>
  <si>
    <t>*מנדלסוןתשת</t>
  </si>
  <si>
    <t>1129444</t>
  </si>
  <si>
    <t>513660373</t>
  </si>
  <si>
    <t>שנפ</t>
  </si>
  <si>
    <t>1103571</t>
  </si>
  <si>
    <t>512665373</t>
  </si>
  <si>
    <t>נלה דיגיטל</t>
  </si>
  <si>
    <t>341016</t>
  </si>
  <si>
    <t>520037763</t>
  </si>
  <si>
    <t>סאני תקשורת</t>
  </si>
  <si>
    <t>1082353</t>
  </si>
  <si>
    <t>520031808</t>
  </si>
  <si>
    <t>עמיר שיווק</t>
  </si>
  <si>
    <t>1092204</t>
  </si>
  <si>
    <t>513615286</t>
  </si>
  <si>
    <t>ראלקו</t>
  </si>
  <si>
    <t>393017</t>
  </si>
  <si>
    <t>520038183</t>
  </si>
  <si>
    <t>חד אסף תעשיות</t>
  </si>
  <si>
    <t>351015</t>
  </si>
  <si>
    <t>520038449</t>
  </si>
  <si>
    <t>*בית שמש</t>
  </si>
  <si>
    <t>1081561</t>
  </si>
  <si>
    <t>520043480</t>
  </si>
  <si>
    <t>קבוצת אקרשטיין</t>
  </si>
  <si>
    <t>1176205</t>
  </si>
  <si>
    <t>512714494</t>
  </si>
  <si>
    <t>חמת</t>
  </si>
  <si>
    <t>384016</t>
  </si>
  <si>
    <t>520038530</t>
  </si>
  <si>
    <t>*קליל</t>
  </si>
  <si>
    <t>797035</t>
  </si>
  <si>
    <t>520032442</t>
  </si>
  <si>
    <t>תדיר גן</t>
  </si>
  <si>
    <t>1090141</t>
  </si>
  <si>
    <t>511870891</t>
  </si>
  <si>
    <t>*אדגר</t>
  </si>
  <si>
    <t>1820083</t>
  </si>
  <si>
    <t>אלרוב נדלן ומלונאות</t>
  </si>
  <si>
    <t>387019</t>
  </si>
  <si>
    <t>520038894</t>
  </si>
  <si>
    <t>אספן גרופ</t>
  </si>
  <si>
    <t>313015</t>
  </si>
  <si>
    <t>520037540</t>
  </si>
  <si>
    <t>דקמא קפיטל</t>
  </si>
  <si>
    <t>1116177</t>
  </si>
  <si>
    <t>513627901</t>
  </si>
  <si>
    <t>*גב ים</t>
  </si>
  <si>
    <t>759019</t>
  </si>
  <si>
    <t>מגוריט</t>
  </si>
  <si>
    <t>1139195</t>
  </si>
  <si>
    <t>פוליגון</t>
  </si>
  <si>
    <t>745018</t>
  </si>
  <si>
    <t>520029562</t>
  </si>
  <si>
    <t>ריט אזורים ליווינג</t>
  </si>
  <si>
    <t>1162775</t>
  </si>
  <si>
    <t>רני צים</t>
  </si>
  <si>
    <t>1143619</t>
  </si>
  <si>
    <t>514353671</t>
  </si>
  <si>
    <t>*אבגול</t>
  </si>
  <si>
    <t>1100957</t>
  </si>
  <si>
    <t>בירמן</t>
  </si>
  <si>
    <t>530014</t>
  </si>
  <si>
    <t>520040320</t>
  </si>
  <si>
    <t>על בד</t>
  </si>
  <si>
    <t>625012</t>
  </si>
  <si>
    <t>520040205</t>
  </si>
  <si>
    <t>*טופ גאם</t>
  </si>
  <si>
    <t>1179142</t>
  </si>
  <si>
    <t>513561399</t>
  </si>
  <si>
    <t>פודטק</t>
  </si>
  <si>
    <t>אוגווינד</t>
  </si>
  <si>
    <t>1105907</t>
  </si>
  <si>
    <t>513961334</t>
  </si>
  <si>
    <t>אורה סמארט אייר</t>
  </si>
  <si>
    <t>1176619</t>
  </si>
  <si>
    <t>515816114</t>
  </si>
  <si>
    <t>אלקטריאון</t>
  </si>
  <si>
    <t>368019</t>
  </si>
  <si>
    <t>520038126</t>
  </si>
  <si>
    <t>*ברנמילר</t>
  </si>
  <si>
    <t>1141530</t>
  </si>
  <si>
    <t>514720374</t>
  </si>
  <si>
    <t>*ג'נסל</t>
  </si>
  <si>
    <t>1169689</t>
  </si>
  <si>
    <t>514579887</t>
  </si>
  <si>
    <t>*הום ביוגז</t>
  </si>
  <si>
    <t>1172204</t>
  </si>
  <si>
    <t>514739325</t>
  </si>
  <si>
    <t>*נוסטרומו</t>
  </si>
  <si>
    <t>1129451</t>
  </si>
  <si>
    <t>1522277</t>
  </si>
  <si>
    <t>*פינרג'י</t>
  </si>
  <si>
    <t>1172360</t>
  </si>
  <si>
    <t>514354786</t>
  </si>
  <si>
    <t>שיח מדיקל</t>
  </si>
  <si>
    <t>249011</t>
  </si>
  <si>
    <t>520036567</t>
  </si>
  <si>
    <t>קנאביס</t>
  </si>
  <si>
    <t>אקופיה סיינטיפיק</t>
  </si>
  <si>
    <t>1169895</t>
  </si>
  <si>
    <t>514856772</t>
  </si>
  <si>
    <t>*הייקון מערכות</t>
  </si>
  <si>
    <t>1169945</t>
  </si>
  <si>
    <t>514347160</t>
  </si>
  <si>
    <t>*מאסיבית טכנולוגיות הדפסה תלת מימד</t>
  </si>
  <si>
    <t>1172972</t>
  </si>
  <si>
    <t>514919810</t>
  </si>
  <si>
    <t>בריל</t>
  </si>
  <si>
    <t>399014</t>
  </si>
  <si>
    <t>520038647</t>
  </si>
  <si>
    <t>המשביר 365 החזקות בעמ</t>
  </si>
  <si>
    <t>1104959</t>
  </si>
  <si>
    <t>513389270</t>
  </si>
  <si>
    <t>טרמינל איקס אונליין בעמ</t>
  </si>
  <si>
    <t>1178714</t>
  </si>
  <si>
    <t>515722536</t>
  </si>
  <si>
    <t>מקס סטוק</t>
  </si>
  <si>
    <t>1168558</t>
  </si>
  <si>
    <t>513618967</t>
  </si>
  <si>
    <t>אברא טכנולוגיות מידע</t>
  </si>
  <si>
    <t>1101666</t>
  </si>
  <si>
    <t>512512468</t>
  </si>
  <si>
    <t>האב</t>
  </si>
  <si>
    <t>1084003</t>
  </si>
  <si>
    <t>511029373</t>
  </si>
  <si>
    <t>*אוברסיז מניה</t>
  </si>
  <si>
    <t>1139617</t>
  </si>
  <si>
    <t>510490071</t>
  </si>
  <si>
    <t>*אוריין</t>
  </si>
  <si>
    <t>1103506</t>
  </si>
  <si>
    <t>511068256</t>
  </si>
  <si>
    <t>*אמנת</t>
  </si>
  <si>
    <t>654012</t>
  </si>
  <si>
    <t>520040833</t>
  </si>
  <si>
    <t>*גי וואן</t>
  </si>
  <si>
    <t>1156280</t>
  </si>
  <si>
    <t>510095987</t>
  </si>
  <si>
    <t>הולמס פלייס</t>
  </si>
  <si>
    <t>1142587</t>
  </si>
  <si>
    <t>512466723</t>
  </si>
  <si>
    <t>*לודן</t>
  </si>
  <si>
    <t>1081439</t>
  </si>
  <si>
    <t>520043381</t>
  </si>
  <si>
    <t>ממן</t>
  </si>
  <si>
    <t>238014</t>
  </si>
  <si>
    <t>נקסטקום</t>
  </si>
  <si>
    <t>1095785</t>
  </si>
  <si>
    <t>511687568</t>
  </si>
  <si>
    <t>תיגבור</t>
  </si>
  <si>
    <t>1105022</t>
  </si>
  <si>
    <t>510882830</t>
  </si>
  <si>
    <t>אטראו שוקי הון</t>
  </si>
  <si>
    <t>1096106</t>
  </si>
  <si>
    <t>513773564</t>
  </si>
  <si>
    <t>אנליסט</t>
  </si>
  <si>
    <t>1080613</t>
  </si>
  <si>
    <t>511146490</t>
  </si>
  <si>
    <t>גמא ניהול וסליקה בעמ</t>
  </si>
  <si>
    <t>1177484</t>
  </si>
  <si>
    <t>מיטב דש</t>
  </si>
  <si>
    <t>1081843</t>
  </si>
  <si>
    <t>520043795</t>
  </si>
  <si>
    <t>פועלים איביאי</t>
  </si>
  <si>
    <t>1084482</t>
  </si>
  <si>
    <t>511819617</t>
  </si>
  <si>
    <t>וואליו קפיטל</t>
  </si>
  <si>
    <t>599019</t>
  </si>
  <si>
    <t>520033804</t>
  </si>
  <si>
    <t>שירותי בנק אוטומטיים</t>
  </si>
  <si>
    <t>1158161</t>
  </si>
  <si>
    <t>510792773</t>
  </si>
  <si>
    <t>איידנטי הלת'קייר</t>
  </si>
  <si>
    <t>1177450</t>
  </si>
  <si>
    <t>515679405</t>
  </si>
  <si>
    <t>אנרג'ין</t>
  </si>
  <si>
    <t>1172071</t>
  </si>
  <si>
    <t>514240779</t>
  </si>
  <si>
    <t>אפסלון ברנדס</t>
  </si>
  <si>
    <t>456012</t>
  </si>
  <si>
    <t>520038878</t>
  </si>
  <si>
    <t>*גלאסבוקס</t>
  </si>
  <si>
    <t>1176288</t>
  </si>
  <si>
    <t>514525260</t>
  </si>
  <si>
    <t>גרופ 107</t>
  </si>
  <si>
    <t>1180181</t>
  </si>
  <si>
    <t>516199445</t>
  </si>
  <si>
    <t>טראקנט</t>
  </si>
  <si>
    <t>1174093</t>
  </si>
  <si>
    <t>515446474</t>
  </si>
  <si>
    <t>*סיפיה וויזן</t>
  </si>
  <si>
    <t>1181932</t>
  </si>
  <si>
    <t>513476010</t>
  </si>
  <si>
    <t>פיימנט טכנולוגיות</t>
  </si>
  <si>
    <t>1180876</t>
  </si>
  <si>
    <t>515166544</t>
  </si>
  <si>
    <t>קוויקליזארד</t>
  </si>
  <si>
    <t>1172840</t>
  </si>
  <si>
    <t>514439785</t>
  </si>
  <si>
    <t>*רייזור לאבס</t>
  </si>
  <si>
    <t>1172527</t>
  </si>
  <si>
    <t>515369296</t>
  </si>
  <si>
    <t>שמיים אימפרוב</t>
  </si>
  <si>
    <t>1176239</t>
  </si>
  <si>
    <t>515181014</t>
  </si>
  <si>
    <t>סאטקום מערכות</t>
  </si>
  <si>
    <t>1080597</t>
  </si>
  <si>
    <t>520041674</t>
  </si>
  <si>
    <t>סה"כ call 001 אופציות</t>
  </si>
  <si>
    <t>Kornit Digital ltd</t>
  </si>
  <si>
    <t>IL0011216723</t>
  </si>
  <si>
    <t>513195420</t>
  </si>
  <si>
    <t>INMODE LTD</t>
  </si>
  <si>
    <t>IL0011595993</t>
  </si>
  <si>
    <t>514073618</t>
  </si>
  <si>
    <t>Playtika Holding</t>
  </si>
  <si>
    <t>US72815L1070</t>
  </si>
  <si>
    <t>514434133</t>
  </si>
  <si>
    <t>TABOOLA LTD</t>
  </si>
  <si>
    <t>IL0011754137</t>
  </si>
  <si>
    <t>89416</t>
  </si>
  <si>
    <t>SOL-GEL TECHNOL</t>
  </si>
  <si>
    <t>IL0011417206</t>
  </si>
  <si>
    <t>512544693</t>
  </si>
  <si>
    <t>INTEC PHARMA LTD</t>
  </si>
  <si>
    <t>IL0011177958</t>
  </si>
  <si>
    <t>513022780</t>
  </si>
  <si>
    <t>UROGEN PHARMA LTD</t>
  </si>
  <si>
    <t>IL0011407140</t>
  </si>
  <si>
    <t>513537621</t>
  </si>
  <si>
    <t>GLOBAL-E ONLINE</t>
  </si>
  <si>
    <t>IL0011741688</t>
  </si>
  <si>
    <t>514889534</t>
  </si>
  <si>
    <t>Retailing</t>
  </si>
  <si>
    <t>GLOBAL-E ONLINE LTD</t>
  </si>
  <si>
    <t>FIVERR INTERNATI</t>
  </si>
  <si>
    <t>IL0011582033</t>
  </si>
  <si>
    <t>514440874</t>
  </si>
  <si>
    <t>FIVERR INTERNATIONAL LTD</t>
  </si>
  <si>
    <t>SEDG US_SOLAREDGE TECHNOLOGI</t>
  </si>
  <si>
    <t>US83417M1045</t>
  </si>
  <si>
    <t>*CAMTEK</t>
  </si>
  <si>
    <t>IL0010952641</t>
  </si>
  <si>
    <t>*Camtek Ltd</t>
  </si>
  <si>
    <t>MONDAY.COM LTD</t>
  </si>
  <si>
    <t>IL0011762130</t>
  </si>
  <si>
    <t>514744887</t>
  </si>
  <si>
    <t>RISKIFIED</t>
  </si>
  <si>
    <t>IL0011786493</t>
  </si>
  <si>
    <t>514844117</t>
  </si>
  <si>
    <t>RSKD US Equity</t>
  </si>
  <si>
    <t>SIMILARWEB LTD</t>
  </si>
  <si>
    <t>IL0011751653</t>
  </si>
  <si>
    <t>514244714</t>
  </si>
  <si>
    <t>SPLITIT PAYMENTS</t>
  </si>
  <si>
    <t>IL0011570806</t>
  </si>
  <si>
    <t>514193291</t>
  </si>
  <si>
    <t>VARONIS SYSTEMS</t>
  </si>
  <si>
    <t>US9222801022</t>
  </si>
  <si>
    <t>513611533</t>
  </si>
  <si>
    <t>WALKME LTD</t>
  </si>
  <si>
    <t>IL0011765851</t>
  </si>
  <si>
    <t>514682269</t>
  </si>
  <si>
    <t>Wix.Com Ltd</t>
  </si>
  <si>
    <t>IL0011301780</t>
  </si>
  <si>
    <t>CYBR US Equity</t>
  </si>
  <si>
    <t>il0011334468</t>
  </si>
  <si>
    <t>Check Point Software</t>
  </si>
  <si>
    <t>IL0010824113</t>
  </si>
  <si>
    <t>520042821</t>
  </si>
  <si>
    <t>ARBE ROBOTICS</t>
  </si>
  <si>
    <t>IL0011796625</t>
  </si>
  <si>
    <t>515333128</t>
  </si>
  <si>
    <t>INNOVIZ TECHNOLOGIES LTD</t>
  </si>
  <si>
    <t>IL0011745804</t>
  </si>
  <si>
    <t>28421</t>
  </si>
  <si>
    <t>SUPERCOM LTD</t>
  </si>
  <si>
    <t>IL0010830961</t>
  </si>
  <si>
    <t>520044074</t>
  </si>
  <si>
    <t>Ceragon networks</t>
  </si>
  <si>
    <t>IL0010851660</t>
  </si>
  <si>
    <t>512352444</t>
  </si>
  <si>
    <t>ZIM US Equity</t>
  </si>
  <si>
    <t>IL0065100930</t>
  </si>
  <si>
    <t>520015041</t>
  </si>
  <si>
    <t>*Ormat Technologies MG</t>
  </si>
  <si>
    <t>US6866881021</t>
  </si>
  <si>
    <t>ELBIT SYSTEMS LTD</t>
  </si>
  <si>
    <t>IL0010811243</t>
  </si>
  <si>
    <t>Tower semiconductor</t>
  </si>
  <si>
    <t>IL0010823792</t>
  </si>
  <si>
    <t>*Nova measuring inst</t>
  </si>
  <si>
    <t>IL0010845571</t>
  </si>
  <si>
    <t>Teva Pharm</t>
  </si>
  <si>
    <t>US8816242098</t>
  </si>
  <si>
    <t>Nice Sys Adr</t>
  </si>
  <si>
    <t>US6536561086</t>
  </si>
  <si>
    <t>Sapines int crop inv</t>
  </si>
  <si>
    <t>ANN7716A1513</t>
  </si>
  <si>
    <t>Perion networks ltd</t>
  </si>
  <si>
    <t>IL0010958192</t>
  </si>
  <si>
    <t>ARCIMOTO INC</t>
  </si>
  <si>
    <t>US0395871009</t>
  </si>
  <si>
    <t>89513</t>
  </si>
  <si>
    <t>ELECTRA MECCANICA</t>
  </si>
  <si>
    <t>CA2848492054</t>
  </si>
  <si>
    <t>89289</t>
  </si>
  <si>
    <t>Ford motor co</t>
  </si>
  <si>
    <t>US3453708600</t>
  </si>
  <si>
    <t>General motors</t>
  </si>
  <si>
    <t>US37045V1008</t>
  </si>
  <si>
    <t>General motors co</t>
  </si>
  <si>
    <t>HERTZ GLOBAL HOLDIN</t>
  </si>
  <si>
    <t>US42805T1051</t>
  </si>
  <si>
    <t>27288</t>
  </si>
  <si>
    <t>HONDA MOTOR CO. ADR</t>
  </si>
  <si>
    <t>US4381283088</t>
  </si>
  <si>
    <t>10193</t>
  </si>
  <si>
    <t>MULLEN AUTOMOTIVE INC</t>
  </si>
  <si>
    <t>US62526P1093</t>
  </si>
  <si>
    <t>89852</t>
  </si>
  <si>
    <t>NIO INC - ADR</t>
  </si>
  <si>
    <t>US62914V1061</t>
  </si>
  <si>
    <t>28484</t>
  </si>
  <si>
    <t>REE AUTOMOTIVE</t>
  </si>
  <si>
    <t>IL0011786154</t>
  </si>
  <si>
    <t>514557339</t>
  </si>
  <si>
    <t>RIVIAN AUTOMOT-A</t>
  </si>
  <si>
    <t>US76954A1034</t>
  </si>
  <si>
    <t>89665</t>
  </si>
  <si>
    <t>STELLANTIS NV</t>
  </si>
  <si>
    <t>NL00150001Q9</t>
  </si>
  <si>
    <t>TESLA INC</t>
  </si>
  <si>
    <t>US88160R1014</t>
  </si>
  <si>
    <t>13191</t>
  </si>
  <si>
    <t>TESLA MOTORS INC</t>
  </si>
  <si>
    <t>Bank amer crop</t>
  </si>
  <si>
    <t>US0605051046</t>
  </si>
  <si>
    <t>10043</t>
  </si>
  <si>
    <t>Bank amer crop(דיבידנד לקבל)</t>
  </si>
  <si>
    <t>CAN IMPL BK COMM</t>
  </si>
  <si>
    <t>CA1360691010</t>
  </si>
  <si>
    <t>90050</t>
  </si>
  <si>
    <t>Citigroup Inc</t>
  </si>
  <si>
    <t>US1729674242</t>
  </si>
  <si>
    <t>10083</t>
  </si>
  <si>
    <t>COMERICA INC</t>
  </si>
  <si>
    <t>US2003401070</t>
  </si>
  <si>
    <t>90051</t>
  </si>
  <si>
    <t>CUSTOMERS BANCOR</t>
  </si>
  <si>
    <t>US23204G1004</t>
  </si>
  <si>
    <t>28814</t>
  </si>
  <si>
    <t>FIRST INTER/MT-A</t>
  </si>
  <si>
    <t>US32055Y2019</t>
  </si>
  <si>
    <t>90017</t>
  </si>
  <si>
    <t>HDFC BANK LTD-ADR</t>
  </si>
  <si>
    <t>us40415f1012</t>
  </si>
  <si>
    <t>10637</t>
  </si>
  <si>
    <t>JPmorgan Chase</t>
  </si>
  <si>
    <t>US46625H1005</t>
  </si>
  <si>
    <t>10232</t>
  </si>
  <si>
    <t>NYCB US</t>
  </si>
  <si>
    <t>US6494451031</t>
  </si>
  <si>
    <t>27498</t>
  </si>
  <si>
    <t>NU HOLDINGS LT-A</t>
  </si>
  <si>
    <t>KYG6683N1034</t>
  </si>
  <si>
    <t>89895</t>
  </si>
  <si>
    <t>PROSPERITY BNCSH</t>
  </si>
  <si>
    <t>US7436061052</t>
  </si>
  <si>
    <t>90005</t>
  </si>
  <si>
    <t>RADIAN GROUP INC</t>
  </si>
  <si>
    <t>US7502361014</t>
  </si>
  <si>
    <t>90052</t>
  </si>
  <si>
    <t>SHINHAN FINA-ADR</t>
  </si>
  <si>
    <t>US8245961003</t>
  </si>
  <si>
    <t>90053</t>
  </si>
  <si>
    <t>SILVERGATE CAP-A</t>
  </si>
  <si>
    <t>US82837P4081</t>
  </si>
  <si>
    <t>28560</t>
  </si>
  <si>
    <t>US Bankcorp</t>
  </si>
  <si>
    <t>US9029733048</t>
  </si>
  <si>
    <t>10857</t>
  </si>
  <si>
    <t>VALLEY NATL BANC</t>
  </si>
  <si>
    <t>US9197941076</t>
  </si>
  <si>
    <t>90054</t>
  </si>
  <si>
    <t>Manitowoc company</t>
  </si>
  <si>
    <t>US5635711089</t>
  </si>
  <si>
    <t>3M Co</t>
  </si>
  <si>
    <t>us88579y1010</t>
  </si>
  <si>
    <t>10631</t>
  </si>
  <si>
    <t>ABB LTD-SPON ADR</t>
  </si>
  <si>
    <t>US0003752047</t>
  </si>
  <si>
    <t>10000</t>
  </si>
  <si>
    <t>ACCELLERON INDUS</t>
  </si>
  <si>
    <t>US00449R1095</t>
  </si>
  <si>
    <t>28801</t>
  </si>
  <si>
    <t>AIRBUS GROUP NV</t>
  </si>
  <si>
    <t>NL0000235190</t>
  </si>
  <si>
    <t>11195</t>
  </si>
  <si>
    <t>ARCHER AVIATION</t>
  </si>
  <si>
    <t>US03945R1023</t>
  </si>
  <si>
    <t>10031</t>
  </si>
  <si>
    <t>ARGAN INC</t>
  </si>
  <si>
    <t>US04010E1091</t>
  </si>
  <si>
    <t>89743</t>
  </si>
  <si>
    <t>ATKORE INC</t>
  </si>
  <si>
    <t>US0476491081</t>
  </si>
  <si>
    <t>90016</t>
  </si>
  <si>
    <t>AXON ENTERPRISE INC</t>
  </si>
  <si>
    <t>US05464C1018</t>
  </si>
  <si>
    <t>89591</t>
  </si>
  <si>
    <t>BLUELINX HOLDING</t>
  </si>
  <si>
    <t>US09624H2085</t>
  </si>
  <si>
    <t>28636</t>
  </si>
  <si>
    <t>Boeing com</t>
  </si>
  <si>
    <t>US0970231058</t>
  </si>
  <si>
    <t>27015</t>
  </si>
  <si>
    <t>BOISE CASCADE CO</t>
  </si>
  <si>
    <t>US09739D1000</t>
  </si>
  <si>
    <t>89469</t>
  </si>
  <si>
    <t>Chargepoint Holdings inc</t>
  </si>
  <si>
    <t>US15961R1059</t>
  </si>
  <si>
    <t>28608</t>
  </si>
  <si>
    <t>CNH INDUSTRIAL N</t>
  </si>
  <si>
    <t>NL0010545661</t>
  </si>
  <si>
    <t>28635</t>
  </si>
  <si>
    <t>EIFFAGE</t>
  </si>
  <si>
    <t>FR0000130452</t>
  </si>
  <si>
    <t>27267</t>
  </si>
  <si>
    <t>EMERSON ELECTRIC CO</t>
  </si>
  <si>
    <t>US2910111044</t>
  </si>
  <si>
    <t>10134</t>
  </si>
  <si>
    <t>ENCORE WIRE</t>
  </si>
  <si>
    <t>US2925621052</t>
  </si>
  <si>
    <t>28632</t>
  </si>
  <si>
    <t>ENOVIX CORP</t>
  </si>
  <si>
    <t>US2935941078</t>
  </si>
  <si>
    <t>89887</t>
  </si>
  <si>
    <t>Fastenal co</t>
  </si>
  <si>
    <t>US3119001044</t>
  </si>
  <si>
    <t>12238</t>
  </si>
  <si>
    <t>General dynamics co</t>
  </si>
  <si>
    <t>US3695501086</t>
  </si>
  <si>
    <t>10167</t>
  </si>
  <si>
    <t>General  electic co</t>
  </si>
  <si>
    <t>US3696041033</t>
  </si>
  <si>
    <t>10168</t>
  </si>
  <si>
    <t>HELIOGEN INC</t>
  </si>
  <si>
    <t>US42329E1055</t>
  </si>
  <si>
    <t>90046</t>
  </si>
  <si>
    <t>&amp; KRATOS DEFENSE</t>
  </si>
  <si>
    <t>US50077B2079</t>
  </si>
  <si>
    <t>89426</t>
  </si>
  <si>
    <t>LEONARDO DRS INC</t>
  </si>
  <si>
    <t>US52661A1088</t>
  </si>
  <si>
    <t>28816</t>
  </si>
  <si>
    <t>NUSCALE POWER CO</t>
  </si>
  <si>
    <t>US67079K1007</t>
  </si>
  <si>
    <t>2871</t>
  </si>
  <si>
    <t>SCHNEIDER ELECT +SA</t>
  </si>
  <si>
    <t>FR0000121972</t>
  </si>
  <si>
    <t>11321</t>
  </si>
  <si>
    <t>SIEMENS ENERGY A</t>
  </si>
  <si>
    <t>DE000ENER6Y0</t>
  </si>
  <si>
    <t>10385</t>
  </si>
  <si>
    <t>SIEMENS REGISTERD</t>
  </si>
  <si>
    <t>de0007236101</t>
  </si>
  <si>
    <t>TREX CO INC</t>
  </si>
  <si>
    <t>US89531P1057</t>
  </si>
  <si>
    <t>28789</t>
  </si>
  <si>
    <t>VECTRUS INC</t>
  </si>
  <si>
    <t>US92242T1016</t>
  </si>
  <si>
    <t>89594</t>
  </si>
  <si>
    <t>VINCI SA</t>
  </si>
  <si>
    <t>FR0000125486</t>
  </si>
  <si>
    <t>10472</t>
  </si>
  <si>
    <t>DLH HOLDINGS COR</t>
  </si>
  <si>
    <t>US23335Q1004</t>
  </si>
  <si>
    <t>90013</t>
  </si>
  <si>
    <t>GEE GROUP INC</t>
  </si>
  <si>
    <t>US36165A1025</t>
  </si>
  <si>
    <t>90002</t>
  </si>
  <si>
    <t>GEO GROUP INC/TH</t>
  </si>
  <si>
    <t>US36162J1060</t>
  </si>
  <si>
    <t>28512</t>
  </si>
  <si>
    <t>HEIDRICK &amp; STRUG</t>
  </si>
  <si>
    <t>US4228191023</t>
  </si>
  <si>
    <t>28774</t>
  </si>
  <si>
    <t>MILLERKNOLL INC</t>
  </si>
  <si>
    <t>US6005441000</t>
  </si>
  <si>
    <t>2872</t>
  </si>
  <si>
    <t>TRINET GROUP INC</t>
  </si>
  <si>
    <t>US8962881079</t>
  </si>
  <si>
    <t>90018</t>
  </si>
  <si>
    <t>AIRBNB INC</t>
  </si>
  <si>
    <t>US0090661010</t>
  </si>
  <si>
    <t>Aterian inc</t>
  </si>
  <si>
    <t>US02156U1016</t>
  </si>
  <si>
    <t>11303</t>
  </si>
  <si>
    <t>BRAGG GAMING GRO</t>
  </si>
  <si>
    <t>CA1048331088</t>
  </si>
  <si>
    <t>28458</t>
  </si>
  <si>
    <t>Carnival Corp</t>
  </si>
  <si>
    <t>PA1436583006</t>
  </si>
  <si>
    <t>27638</t>
  </si>
  <si>
    <t>CENTURY COMMUNIT</t>
  </si>
  <si>
    <t>US1565043007</t>
  </si>
  <si>
    <t>11102</t>
  </si>
  <si>
    <t>IROBOT CORP</t>
  </si>
  <si>
    <t>US4627261005</t>
  </si>
  <si>
    <t>28392</t>
  </si>
  <si>
    <t>JERASH HOLDINGS</t>
  </si>
  <si>
    <t>US47632P1012</t>
  </si>
  <si>
    <t>28487</t>
  </si>
  <si>
    <t>LAKELAND INDS</t>
  </si>
  <si>
    <t>US5117951062</t>
  </si>
  <si>
    <t>90008</t>
  </si>
  <si>
    <t>Lgi homes</t>
  </si>
  <si>
    <t>US50187T1060</t>
  </si>
  <si>
    <t>13044</t>
  </si>
  <si>
    <t>LULULEMON ATHLETICA</t>
  </si>
  <si>
    <t>US5500211090</t>
  </si>
  <si>
    <t>27161</t>
  </si>
  <si>
    <t>M/I HOMES INC</t>
  </si>
  <si>
    <t>US55305B1017</t>
  </si>
  <si>
    <t>90004</t>
  </si>
  <si>
    <t>SMITH &amp; WESSON B</t>
  </si>
  <si>
    <t>US8317541063</t>
  </si>
  <si>
    <t>89471</t>
  </si>
  <si>
    <t>NORWEGIAN CRUISE</t>
  </si>
  <si>
    <t>BMG667211046</t>
  </si>
  <si>
    <t>89595</t>
  </si>
  <si>
    <t>PELOTON INTERA</t>
  </si>
  <si>
    <t>US70614W1009</t>
  </si>
  <si>
    <t>89423</t>
  </si>
  <si>
    <t>PERDOCEO EDUCATI</t>
  </si>
  <si>
    <t>US71363P1066</t>
  </si>
  <si>
    <t>89465</t>
  </si>
  <si>
    <t>PLAYA HOTELS &amp; R</t>
  </si>
  <si>
    <t>NL0012170237</t>
  </si>
  <si>
    <t>2860</t>
  </si>
  <si>
    <t>RH US</t>
  </si>
  <si>
    <t>US7612831005</t>
  </si>
  <si>
    <t>27291</t>
  </si>
  <si>
    <t>RUSH STREET INTE</t>
  </si>
  <si>
    <t>US7820111000</t>
  </si>
  <si>
    <t>90040</t>
  </si>
  <si>
    <t>SKYLINE CHAMPION</t>
  </si>
  <si>
    <t>US8308301055</t>
  </si>
  <si>
    <t>90015</t>
  </si>
  <si>
    <t>Starbucks Corp</t>
  </si>
  <si>
    <t>US8552441094</t>
  </si>
  <si>
    <t>12407</t>
  </si>
  <si>
    <t>UNIVERSAL TECHNI</t>
  </si>
  <si>
    <t>US9139151040</t>
  </si>
  <si>
    <t>10841</t>
  </si>
  <si>
    <t>VISTA OUTDOOR</t>
  </si>
  <si>
    <t>US9283771007</t>
  </si>
  <si>
    <t>3331</t>
  </si>
  <si>
    <t>Whirlpool crop</t>
  </si>
  <si>
    <t>US9633201069</t>
  </si>
  <si>
    <t>YUM CHINA HO</t>
  </si>
  <si>
    <t>US98850P1093</t>
  </si>
  <si>
    <t>89657</t>
  </si>
  <si>
    <t>JACKSON FI-A</t>
  </si>
  <si>
    <t>US46817M1071</t>
  </si>
  <si>
    <t>ALLY FINANCIAL INC</t>
  </si>
  <si>
    <t>US02005N1000</t>
  </si>
  <si>
    <t>27044</t>
  </si>
  <si>
    <t>Berkshire Hathway- B</t>
  </si>
  <si>
    <t>US0846707026</t>
  </si>
  <si>
    <t>10806</t>
  </si>
  <si>
    <t>Blackrock Inc</t>
  </si>
  <si>
    <t>US09247X1019</t>
  </si>
  <si>
    <t>27796</t>
  </si>
  <si>
    <t>BLACKROCK TCP CA</t>
  </si>
  <si>
    <t>US09259E1082</t>
  </si>
  <si>
    <t>90034</t>
  </si>
  <si>
    <t>BLACKSTONE MOR-A</t>
  </si>
  <si>
    <t>US09257W1009</t>
  </si>
  <si>
    <t>89993</t>
  </si>
  <si>
    <t>BLACKSTONE SECUR</t>
  </si>
  <si>
    <t>US09261X1028</t>
  </si>
  <si>
    <t>90029</t>
  </si>
  <si>
    <t>BRIGHTSPHERE INV(דיבידנד לקבל)</t>
  </si>
  <si>
    <t>US10948W1036</t>
  </si>
  <si>
    <t>89745</t>
  </si>
  <si>
    <t>Capital One Financial Corp</t>
  </si>
  <si>
    <t>US14040H1059</t>
  </si>
  <si>
    <t>11253</t>
  </si>
  <si>
    <t>CME GROUP INC</t>
  </si>
  <si>
    <t>US12572Q1058</t>
  </si>
  <si>
    <t>11179</t>
  </si>
  <si>
    <t>COINBASE GLOBA-A</t>
  </si>
  <si>
    <t>US19260Q1076</t>
  </si>
  <si>
    <t>28475</t>
  </si>
  <si>
    <t>COREBRIDGE FINAN</t>
  </si>
  <si>
    <t>US21871X1090</t>
  </si>
  <si>
    <t>90011</t>
  </si>
  <si>
    <t>DIGITECH INC 360(דיבידנד לקבל)</t>
  </si>
  <si>
    <t>US88557W1018</t>
  </si>
  <si>
    <t>28400</t>
  </si>
  <si>
    <t>DYNEX CAPITAL</t>
  </si>
  <si>
    <t>US26817Q8868</t>
  </si>
  <si>
    <t>28796</t>
  </si>
  <si>
    <t>Goldman Sachs</t>
  </si>
  <si>
    <t>US38141G1040</t>
  </si>
  <si>
    <t>10179</t>
  </si>
  <si>
    <t>GREEN DOT CORP-A</t>
  </si>
  <si>
    <t>US39304D1028</t>
  </si>
  <si>
    <t>90043</t>
  </si>
  <si>
    <t>INVESCO LTD</t>
  </si>
  <si>
    <t>BMG491BT1088</t>
  </si>
  <si>
    <t>12873</t>
  </si>
  <si>
    <t>INVESCO S&amp;P 500 EQUAL WEIGHT</t>
  </si>
  <si>
    <t>US46137V3814</t>
  </si>
  <si>
    <t>27906</t>
  </si>
  <si>
    <t>LENDINGCLUB CORP</t>
  </si>
  <si>
    <t>US52603A2087</t>
  </si>
  <si>
    <t>27150</t>
  </si>
  <si>
    <t>LUFAX HOLDING</t>
  </si>
  <si>
    <t>US54975P1021</t>
  </si>
  <si>
    <t>90039</t>
  </si>
  <si>
    <t>MORGAN STANLEY</t>
  </si>
  <si>
    <t>US6174464486</t>
  </si>
  <si>
    <t>10289</t>
  </si>
  <si>
    <t>NEW RESIDENT</t>
  </si>
  <si>
    <t>US64828T2015</t>
  </si>
  <si>
    <t>89479</t>
  </si>
  <si>
    <t>OWL ROCK CAPITAL</t>
  </si>
  <si>
    <t>US69121K1043</t>
  </si>
  <si>
    <t>SOFI TECHNOLOGIE</t>
  </si>
  <si>
    <t>US83406F1021</t>
  </si>
  <si>
    <t>28561</t>
  </si>
  <si>
    <t>STARWOOD PROPERTY T</t>
  </si>
  <si>
    <t>US85571B1052</t>
  </si>
  <si>
    <t>90032</t>
  </si>
  <si>
    <t>THALES SA</t>
  </si>
  <si>
    <t>FR0000121329</t>
  </si>
  <si>
    <t>27820</t>
  </si>
  <si>
    <t>UPSTART HOLDINGS</t>
  </si>
  <si>
    <t>US91680M1071</t>
  </si>
  <si>
    <t>28395</t>
  </si>
  <si>
    <t>VIRT US</t>
  </si>
  <si>
    <t>US9282541013</t>
  </si>
  <si>
    <t>27441</t>
  </si>
  <si>
    <t>SM ENERGY CO</t>
  </si>
  <si>
    <t>US78454L1008</t>
  </si>
  <si>
    <t>VAALCO ENERGY</t>
  </si>
  <si>
    <t>US91851C2017</t>
  </si>
  <si>
    <t>VERMILION ENERGY</t>
  </si>
  <si>
    <t>CA9237251058</t>
  </si>
  <si>
    <t>W&amp;T OFFSHORE INC</t>
  </si>
  <si>
    <t>US92922P1066</t>
  </si>
  <si>
    <t>ALTO INGREDIENTS INC</t>
  </si>
  <si>
    <t>US0215131063</t>
  </si>
  <si>
    <t>90056</t>
  </si>
  <si>
    <t>ARCH US</t>
  </si>
  <si>
    <t>US0393804077</t>
  </si>
  <si>
    <t>10710</t>
  </si>
  <si>
    <t>BERRY CORP</t>
  </si>
  <si>
    <t>US08579X1019</t>
  </si>
  <si>
    <t>89995</t>
  </si>
  <si>
    <t>CIVITAS RESOURCE</t>
  </si>
  <si>
    <t>US17888H1032</t>
  </si>
  <si>
    <t>28644</t>
  </si>
  <si>
    <t>COMSTOCK RESOURCES INC</t>
  </si>
  <si>
    <t>US2057683029</t>
  </si>
  <si>
    <t>28671</t>
  </si>
  <si>
    <t>CNX US</t>
  </si>
  <si>
    <t>US20854P1093</t>
  </si>
  <si>
    <t>27610</t>
  </si>
  <si>
    <t>CRESCENT POINT</t>
  </si>
  <si>
    <t>CA22576C1014</t>
  </si>
  <si>
    <t>90038</t>
  </si>
  <si>
    <t>EOG Resorces inc</t>
  </si>
  <si>
    <t>us26875p1012</t>
  </si>
  <si>
    <t>10126</t>
  </si>
  <si>
    <t>ENBRIDGE INC</t>
  </si>
  <si>
    <t>CA29250N1050</t>
  </si>
  <si>
    <t>ENERGEAN OIL</t>
  </si>
  <si>
    <t>GB00BG12Y042</t>
  </si>
  <si>
    <t>ENERPLUS RESOURCES</t>
  </si>
  <si>
    <t>CA29274D6046</t>
  </si>
  <si>
    <t>28772</t>
  </si>
  <si>
    <t>GOLAR LNG</t>
  </si>
  <si>
    <t>BMG9456A1009</t>
  </si>
  <si>
    <t>11180</t>
  </si>
  <si>
    <t>KIMBELL ROYALTY</t>
  </si>
  <si>
    <t>US49435R1023</t>
  </si>
  <si>
    <t>89994</t>
  </si>
  <si>
    <t>Kinder Morgan Inc</t>
  </si>
  <si>
    <t>US49456B1017</t>
  </si>
  <si>
    <t>12837</t>
  </si>
  <si>
    <t>Laredo Petroleum inc</t>
  </si>
  <si>
    <t>US5168062058</t>
  </si>
  <si>
    <t>28787</t>
  </si>
  <si>
    <t>PBF ENERGY INC-A</t>
  </si>
  <si>
    <t>US69318G1067</t>
  </si>
  <si>
    <t>12609</t>
  </si>
  <si>
    <t>PETROLEO BRASILEIRO</t>
  </si>
  <si>
    <t>US71654V4086</t>
  </si>
  <si>
    <t>10335</t>
  </si>
  <si>
    <t>Swouthwestern energy co</t>
  </si>
  <si>
    <t>US8454671095</t>
  </si>
  <si>
    <t>12765</t>
  </si>
  <si>
    <t>TEEKAY TANK-CL A</t>
  </si>
  <si>
    <t>MHY8565N3002</t>
  </si>
  <si>
    <t>28817</t>
  </si>
  <si>
    <t>THUNGELA RESO-DI</t>
  </si>
  <si>
    <t>ZAE000296554</t>
  </si>
  <si>
    <t>28765</t>
  </si>
  <si>
    <t>Colgate palmolive c</t>
  </si>
  <si>
    <t>us1941621039</t>
  </si>
  <si>
    <t>10745</t>
  </si>
  <si>
    <t>Food &amp; Staples Retailing</t>
  </si>
  <si>
    <t>COSTCO WHOLESALE CORP</t>
  </si>
  <si>
    <t>US22160K1051</t>
  </si>
  <si>
    <t>27041</t>
  </si>
  <si>
    <t>estee lauder companies-cl a</t>
  </si>
  <si>
    <t>US5184391044</t>
  </si>
  <si>
    <t>28035</t>
  </si>
  <si>
    <t>MEDIFAST INC</t>
  </si>
  <si>
    <t>US58470H1014</t>
  </si>
  <si>
    <t>89680</t>
  </si>
  <si>
    <t>OCADO GROUP PLC</t>
  </si>
  <si>
    <t>GB00B3MBS747</t>
  </si>
  <si>
    <t>28528</t>
  </si>
  <si>
    <t>Altrria group inc</t>
  </si>
  <si>
    <t>US02209S1033</t>
  </si>
  <si>
    <t>10016</t>
  </si>
  <si>
    <t>Food, Beverage &amp; Tobacco</t>
  </si>
  <si>
    <t>Anheuser Busch InBev</t>
  </si>
  <si>
    <t>US03524A1088</t>
  </si>
  <si>
    <t>10023</t>
  </si>
  <si>
    <t>BOSTON BEER-A</t>
  </si>
  <si>
    <t>US1005571070</t>
  </si>
  <si>
    <t>89652</t>
  </si>
  <si>
    <t>Brit-Amer Tob-Sp Adr</t>
  </si>
  <si>
    <t>US1104481072</t>
  </si>
  <si>
    <t>11075</t>
  </si>
  <si>
    <t>BYND US Equity</t>
  </si>
  <si>
    <t>US08862E1091</t>
  </si>
  <si>
    <t>10789</t>
  </si>
  <si>
    <t>CRESUD SA-ADR</t>
  </si>
  <si>
    <t>US2264061068</t>
  </si>
  <si>
    <t>12116</t>
  </si>
  <si>
    <t>MEAT-TECH 3D-ADR</t>
  </si>
  <si>
    <t>US5834351026</t>
  </si>
  <si>
    <t>13325</t>
  </si>
  <si>
    <t>OATLY GROUP</t>
  </si>
  <si>
    <t>US67421J1088</t>
  </si>
  <si>
    <t>89853</t>
  </si>
  <si>
    <t>TATTOOED CHEF IN</t>
  </si>
  <si>
    <t>US87663X1028</t>
  </si>
  <si>
    <t>89512</t>
  </si>
  <si>
    <t>ALIGN TECHNOLOGY</t>
  </si>
  <si>
    <t>US0162551016</t>
  </si>
  <si>
    <t>ANGIODYNAMICS IN</t>
  </si>
  <si>
    <t>US03475V1017</t>
  </si>
  <si>
    <t>Abbott laboratories</t>
  </si>
  <si>
    <t>us0028241000</t>
  </si>
  <si>
    <t>10652</t>
  </si>
  <si>
    <t>CLEARPOINT NEURO</t>
  </si>
  <si>
    <t>US18507C1036</t>
  </si>
  <si>
    <t>28449</t>
  </si>
  <si>
    <t>CLOVER HEALTH IN</t>
  </si>
  <si>
    <t>US18914F1030</t>
  </si>
  <si>
    <t>28517</t>
  </si>
  <si>
    <t>DOXIMITY INC-A</t>
  </si>
  <si>
    <t>US26622P1075</t>
  </si>
  <si>
    <t>28355</t>
  </si>
  <si>
    <t>DYNATRONICS CORP</t>
  </si>
  <si>
    <t>US2681574016</t>
  </si>
  <si>
    <t>28617</t>
  </si>
  <si>
    <t>FULGENT GENETICS</t>
  </si>
  <si>
    <t>US3596641098</t>
  </si>
  <si>
    <t>28579</t>
  </si>
  <si>
    <t>TELADOC HEALTH INC</t>
  </si>
  <si>
    <t>US87918A1051</t>
  </si>
  <si>
    <t>SENSUS HEALTHCAR</t>
  </si>
  <si>
    <t>US81728J1097</t>
  </si>
  <si>
    <t>28807</t>
  </si>
  <si>
    <t>VEEVA SYSTEMS-A</t>
  </si>
  <si>
    <t>US9224751084</t>
  </si>
  <si>
    <t>28411</t>
  </si>
  <si>
    <t>STEWART INFO SVC</t>
  </si>
  <si>
    <t>US8603721015</t>
  </si>
  <si>
    <t>Unun group</t>
  </si>
  <si>
    <t>US91529Y1064</t>
  </si>
  <si>
    <t>BRIGHTHOUSE FINA</t>
  </si>
  <si>
    <t>US10922N1037</t>
  </si>
  <si>
    <t>8839</t>
  </si>
  <si>
    <t>KINSALE CAPITAL</t>
  </si>
  <si>
    <t>US49714P1084</t>
  </si>
  <si>
    <t>28413</t>
  </si>
  <si>
    <t>LEMONADE INC</t>
  </si>
  <si>
    <t>US52567D1072</t>
  </si>
  <si>
    <t>28406</t>
  </si>
  <si>
    <t>MANULIFE FIN</t>
  </si>
  <si>
    <t>CA56501R1064</t>
  </si>
  <si>
    <t>90033</t>
  </si>
  <si>
    <t>NN GROUP</t>
  </si>
  <si>
    <t>NL0010773842</t>
  </si>
  <si>
    <t>27124</t>
  </si>
  <si>
    <t>PROGRESSIVE CORP</t>
  </si>
  <si>
    <t>US7433151039</t>
  </si>
  <si>
    <t>28002</t>
  </si>
  <si>
    <t>AGNICO-EAGLE MINES</t>
  </si>
  <si>
    <t>CA0084741085</t>
  </si>
  <si>
    <t>89854</t>
  </si>
  <si>
    <t>ALGOMA STEEL GRO</t>
  </si>
  <si>
    <t>CA0156581070</t>
  </si>
  <si>
    <t>28777</t>
  </si>
  <si>
    <t>ALPHA METALLURGICAL</t>
  </si>
  <si>
    <t>US0207641061</t>
  </si>
  <si>
    <t>28778</t>
  </si>
  <si>
    <t>AMYRIS INC</t>
  </si>
  <si>
    <t>US03236M2008</t>
  </si>
  <si>
    <t>28637</t>
  </si>
  <si>
    <t>Cliffss natural resources</t>
  </si>
  <si>
    <t>US18683K1016</t>
  </si>
  <si>
    <t>89600</t>
  </si>
  <si>
    <t>NUCOR CORP</t>
  </si>
  <si>
    <t>US6703461052</t>
  </si>
  <si>
    <t>89679</t>
  </si>
  <si>
    <t>ECOLAB INC</t>
  </si>
  <si>
    <t>US2788651006</t>
  </si>
  <si>
    <t>27632</t>
  </si>
  <si>
    <t>Ferrexpo plc</t>
  </si>
  <si>
    <t>GB00B1XH2C03</t>
  </si>
  <si>
    <t>28660</t>
  </si>
  <si>
    <t>FLEX SOLUTIONS I</t>
  </si>
  <si>
    <t>CA33938T1049</t>
  </si>
  <si>
    <t>RESOLUTE FOREST</t>
  </si>
  <si>
    <t>US76117W1099</t>
  </si>
  <si>
    <t>13048</t>
  </si>
  <si>
    <t>GERDAU SA SPON ADR</t>
  </si>
  <si>
    <t>US3737371050</t>
  </si>
  <si>
    <t>12757</t>
  </si>
  <si>
    <t>INTREPID POSASH INC</t>
  </si>
  <si>
    <t>US46121Y1029</t>
  </si>
  <si>
    <t>90057</t>
  </si>
  <si>
    <t>Kronos worldwide</t>
  </si>
  <si>
    <t>US50105F1057</t>
  </si>
  <si>
    <t>90064</t>
  </si>
  <si>
    <t>LHN SW</t>
  </si>
  <si>
    <t>CH0012214059</t>
  </si>
  <si>
    <t>SIX</t>
  </si>
  <si>
    <t>10855</t>
  </si>
  <si>
    <t>LOUISIANA PACIFIC</t>
  </si>
  <si>
    <t>US5463471053</t>
  </si>
  <si>
    <t>89424</t>
  </si>
  <si>
    <t>LSB INDUS INC</t>
  </si>
  <si>
    <t>US5021601043</t>
  </si>
  <si>
    <t>90010</t>
  </si>
  <si>
    <t>MARTIN MARIETTA MAT</t>
  </si>
  <si>
    <t>US5732841060</t>
  </si>
  <si>
    <t>89601</t>
  </si>
  <si>
    <t>MATIV INC</t>
  </si>
  <si>
    <t>US8085411069</t>
  </si>
  <si>
    <t>28808</t>
  </si>
  <si>
    <t>NOUVEAU MONDE GR</t>
  </si>
  <si>
    <t>CA66979W8429</t>
  </si>
  <si>
    <t>89726</t>
  </si>
  <si>
    <t>NUTRIEN LTD</t>
  </si>
  <si>
    <t>CA67077M1086</t>
  </si>
  <si>
    <t>13274</t>
  </si>
  <si>
    <t>United states steel co</t>
  </si>
  <si>
    <t>US9129091081</t>
  </si>
  <si>
    <t>11041</t>
  </si>
  <si>
    <t>WEST FRASER TIMB</t>
  </si>
  <si>
    <t>CA9528451052</t>
  </si>
  <si>
    <t>90041</t>
  </si>
  <si>
    <t>Westlake chemical</t>
  </si>
  <si>
    <t>US9604131022</t>
  </si>
  <si>
    <t>89602</t>
  </si>
  <si>
    <t>SINCLAIR BROAD-A</t>
  </si>
  <si>
    <t>US8292261091</t>
  </si>
  <si>
    <t>Activision Blizzard Inc</t>
  </si>
  <si>
    <t>US00507V1098</t>
  </si>
  <si>
    <t>12969</t>
  </si>
  <si>
    <t>ADVANTAGE SOLUTI</t>
  </si>
  <si>
    <t>US00791N1028</t>
  </si>
  <si>
    <t>90045</t>
  </si>
  <si>
    <t>ALPHABET  INC  CL C ׂ</t>
  </si>
  <si>
    <t>US02079K1079</t>
  </si>
  <si>
    <t>27390</t>
  </si>
  <si>
    <t>ALPHABET-C</t>
  </si>
  <si>
    <t>google inc cl-a</t>
  </si>
  <si>
    <t>US02079K3059</t>
  </si>
  <si>
    <t>ARK NEXT GENERAT</t>
  </si>
  <si>
    <t>US00214Q4010</t>
  </si>
  <si>
    <t>28471</t>
  </si>
  <si>
    <t>AUTOHOME INC-ADR</t>
  </si>
  <si>
    <t>US05278C1071</t>
  </si>
  <si>
    <t>89604</t>
  </si>
  <si>
    <t>Baidu.Com ADR</t>
  </si>
  <si>
    <t>US0567521085</t>
  </si>
  <si>
    <t>10041</t>
  </si>
  <si>
    <t>BILIBILI INC-ADR</t>
  </si>
  <si>
    <t>US0900401060</t>
  </si>
  <si>
    <t>89605</t>
  </si>
  <si>
    <t>CBS CORP-CL B</t>
  </si>
  <si>
    <t>US1248572026</t>
  </si>
  <si>
    <t>12906</t>
  </si>
  <si>
    <t>CUMULUS MEDIA-A</t>
  </si>
  <si>
    <t>US2310828015</t>
  </si>
  <si>
    <t>28805</t>
  </si>
  <si>
    <t>DISH TV INDI-GDR</t>
  </si>
  <si>
    <t>US25471A4013</t>
  </si>
  <si>
    <t>28481</t>
  </si>
  <si>
    <t>Electronic Arts Inc</t>
  </si>
  <si>
    <t>US2855121099</t>
  </si>
  <si>
    <t>12964</t>
  </si>
  <si>
    <t>ENTHUSIAST GAMIN</t>
  </si>
  <si>
    <t>CA29385B1094</t>
  </si>
  <si>
    <t>89606</t>
  </si>
  <si>
    <t>FUBO TV INC</t>
  </si>
  <si>
    <t>US35953D1046</t>
  </si>
  <si>
    <t>28419</t>
  </si>
  <si>
    <t>GRAY TELEVISION</t>
  </si>
  <si>
    <t>US3893751061</t>
  </si>
  <si>
    <t>28611</t>
  </si>
  <si>
    <t>IAC/INTERACTIVEC</t>
  </si>
  <si>
    <t>US44891N2080</t>
  </si>
  <si>
    <t>27173</t>
  </si>
  <si>
    <t>INNOVID CORP</t>
  </si>
  <si>
    <t>US4576791085</t>
  </si>
  <si>
    <t>28272</t>
  </si>
  <si>
    <t>LIBERTY MEDIA-C</t>
  </si>
  <si>
    <t>US5312296073</t>
  </si>
  <si>
    <t>6593625</t>
  </si>
  <si>
    <t>MAGNITE INC</t>
  </si>
  <si>
    <t>US55955D1000</t>
  </si>
  <si>
    <t>28470</t>
  </si>
  <si>
    <t>Facebook Inc</t>
  </si>
  <si>
    <t>US30303M1027</t>
  </si>
  <si>
    <t>12310</t>
  </si>
  <si>
    <t>Meta Platforms, Inc</t>
  </si>
  <si>
    <t>Netflix Inc</t>
  </si>
  <si>
    <t>US64110L1061</t>
  </si>
  <si>
    <t>1104792</t>
  </si>
  <si>
    <t>Outbrain Inc</t>
  </si>
  <si>
    <t>US69002R1032</t>
  </si>
  <si>
    <t>27700</t>
  </si>
  <si>
    <t>PINTEREST INC -A</t>
  </si>
  <si>
    <t>US72352L1061</t>
  </si>
  <si>
    <t>28440</t>
  </si>
  <si>
    <t>PUBMATIC INC-A</t>
  </si>
  <si>
    <t>US74467Q1031</t>
  </si>
  <si>
    <t>28426</t>
  </si>
  <si>
    <t>ROBLOX CORP - A</t>
  </si>
  <si>
    <t>US7710491033</t>
  </si>
  <si>
    <t>28591</t>
  </si>
  <si>
    <t>ROKU INC</t>
  </si>
  <si>
    <t>US77543R1023</t>
  </si>
  <si>
    <t>28399</t>
  </si>
  <si>
    <t>SCIPLAY CORP-A</t>
  </si>
  <si>
    <t>US8090871091</t>
  </si>
  <si>
    <t>90014</t>
  </si>
  <si>
    <t>SEA LTD-ADR</t>
  </si>
  <si>
    <t>US81141R1005</t>
  </si>
  <si>
    <t>28260</t>
  </si>
  <si>
    <t>SNAP INC - A</t>
  </si>
  <si>
    <t>US83304A1060</t>
  </si>
  <si>
    <t>28586</t>
  </si>
  <si>
    <t>SPOTIFY TECHNOLO</t>
  </si>
  <si>
    <t>LU1778762911</t>
  </si>
  <si>
    <t>28455</t>
  </si>
  <si>
    <t>Take-Two Interactive</t>
  </si>
  <si>
    <t>US8740541094</t>
  </si>
  <si>
    <t>13174</t>
  </si>
  <si>
    <t>TENCENT HOLD-ADR</t>
  </si>
  <si>
    <t>US88032Q1094</t>
  </si>
  <si>
    <t>11074</t>
  </si>
  <si>
    <t>TRADE DESK INC-A</t>
  </si>
  <si>
    <t>US88339J1051</t>
  </si>
  <si>
    <t>28465</t>
  </si>
  <si>
    <t>VIMEO INC</t>
  </si>
  <si>
    <t>US92719V1008</t>
  </si>
  <si>
    <t>89608</t>
  </si>
  <si>
    <t>DISNEY COMPANY</t>
  </si>
  <si>
    <t>US2546871060</t>
  </si>
  <si>
    <t>10586</t>
  </si>
  <si>
    <t>WARNER BROS DISC</t>
  </si>
  <si>
    <t>US9344231041</t>
  </si>
  <si>
    <t>89893</t>
  </si>
  <si>
    <t>ZEDGE INC-B</t>
  </si>
  <si>
    <t>US98923T1043</t>
  </si>
  <si>
    <t>90025</t>
  </si>
  <si>
    <t>ZOOMINFO TECH-A</t>
  </si>
  <si>
    <t>US98980F1049</t>
  </si>
  <si>
    <t>28467</t>
  </si>
  <si>
    <t>BYTE ACQUISITION</t>
  </si>
  <si>
    <t>KYG1R25Q1216</t>
  </si>
  <si>
    <t>13527</t>
  </si>
  <si>
    <t>MICROSECTORS FAN</t>
  </si>
  <si>
    <t>US0636798722</t>
  </si>
  <si>
    <t>89884</t>
  </si>
  <si>
    <t>RANI THERAPEUTIC</t>
  </si>
  <si>
    <t>US7530181004</t>
  </si>
  <si>
    <t>SYNEOS HEALTH IN</t>
  </si>
  <si>
    <t>US87166B1026</t>
  </si>
  <si>
    <t>ABCELLERA BIOLOG</t>
  </si>
  <si>
    <t>CA00288U1066</t>
  </si>
  <si>
    <t>90027</t>
  </si>
  <si>
    <t>Amgen</t>
  </si>
  <si>
    <t>US0311621009</t>
  </si>
  <si>
    <t>10020</t>
  </si>
  <si>
    <t>APTEVO THERAPE</t>
  </si>
  <si>
    <t>US03835L2079</t>
  </si>
  <si>
    <t>90036</t>
  </si>
  <si>
    <t>Aquabounty Technologies inc</t>
  </si>
  <si>
    <t>US03842K2006</t>
  </si>
  <si>
    <t>28613</t>
  </si>
  <si>
    <t>MODERNA INC</t>
  </si>
  <si>
    <t>US60770K1079</t>
  </si>
  <si>
    <t>28573</t>
  </si>
  <si>
    <t>Biogen idec inc</t>
  </si>
  <si>
    <t>US09062X1037</t>
  </si>
  <si>
    <t>10670</t>
  </si>
  <si>
    <t>CANOPY GROWTH CO</t>
  </si>
  <si>
    <t>CA1380351009</t>
  </si>
  <si>
    <t>89675</t>
  </si>
  <si>
    <t>COMPASS PATHWAYS</t>
  </si>
  <si>
    <t>US20451W1018</t>
  </si>
  <si>
    <t>11257</t>
  </si>
  <si>
    <t>CRISPR THERAPEUT</t>
  </si>
  <si>
    <t>CH0334081137</t>
  </si>
  <si>
    <t>28488</t>
  </si>
  <si>
    <t>CULLINAN ONCOLOGY IN</t>
  </si>
  <si>
    <t>US2300311063</t>
  </si>
  <si>
    <t>90019</t>
  </si>
  <si>
    <t>EDITAS MEDICINE</t>
  </si>
  <si>
    <t>US28106W1036</t>
  </si>
  <si>
    <t>28652</t>
  </si>
  <si>
    <t>EMERGENT BIOSOLUTIO</t>
  </si>
  <si>
    <t>US29089Q1058</t>
  </si>
  <si>
    <t>28812</t>
  </si>
  <si>
    <t>INNOVIVA INC</t>
  </si>
  <si>
    <t>US45781M1018</t>
  </si>
  <si>
    <t>28519</t>
  </si>
  <si>
    <t>INTELLIA THERAPE</t>
  </si>
  <si>
    <t>US45826J1051</t>
  </si>
  <si>
    <t>28627</t>
  </si>
  <si>
    <t>INVESCO DYNAMIC</t>
  </si>
  <si>
    <t>US46137V7872</t>
  </si>
  <si>
    <t>89609</t>
  </si>
  <si>
    <t>Johnson &amp; Johnson</t>
  </si>
  <si>
    <t>US4781601046</t>
  </si>
  <si>
    <t>10230</t>
  </si>
  <si>
    <t>MRVI</t>
  </si>
  <si>
    <t>US56600D1072</t>
  </si>
  <si>
    <t>28788</t>
  </si>
  <si>
    <t>Merck &amp;co inc</t>
  </si>
  <si>
    <t>US58933Y1055</t>
  </si>
  <si>
    <t>10630</t>
  </si>
  <si>
    <t>Pfizer inc</t>
  </si>
  <si>
    <t>US7170811035</t>
  </si>
  <si>
    <t>10627</t>
  </si>
  <si>
    <t>PLANET 13 HOLDIN</t>
  </si>
  <si>
    <t>CA72706K1012</t>
  </si>
  <si>
    <t>28609</t>
  </si>
  <si>
    <t>Regeneron pharma</t>
  </si>
  <si>
    <t>US75886F1075</t>
  </si>
  <si>
    <t>27164</t>
  </si>
  <si>
    <t>REPLIGEN CORP</t>
  </si>
  <si>
    <t>US7599161095</t>
  </si>
  <si>
    <t>89611</t>
  </si>
  <si>
    <t>SEELOS THERAPEUTICS</t>
  </si>
  <si>
    <t>US81577F1093</t>
  </si>
  <si>
    <t>12949</t>
  </si>
  <si>
    <t>SESEN BIO INC</t>
  </si>
  <si>
    <t>US8177631053</t>
  </si>
  <si>
    <t>89332</t>
  </si>
  <si>
    <t>TILRAY INC-CL 2</t>
  </si>
  <si>
    <t>US88688T1007</t>
  </si>
  <si>
    <t>28498</t>
  </si>
  <si>
    <t>TWIST BIOSCIENCE</t>
  </si>
  <si>
    <t>US90184D1000</t>
  </si>
  <si>
    <t>89345</t>
  </si>
  <si>
    <t>CITY OFFICE REIT</t>
  </si>
  <si>
    <t>US1785871013</t>
  </si>
  <si>
    <t>NEXPOINT STRATEGIC</t>
  </si>
  <si>
    <t>US65340G2057</t>
  </si>
  <si>
    <t>AMERICOLD REALTY TRUST</t>
  </si>
  <si>
    <t>US03064D1081</t>
  </si>
  <si>
    <t>28647</t>
  </si>
  <si>
    <t>APARTMENT INCOME</t>
  </si>
  <si>
    <t>US03750L1098</t>
  </si>
  <si>
    <t>28795</t>
  </si>
  <si>
    <t>AROUNDTOWN SA</t>
  </si>
  <si>
    <t>LU1673108939</t>
  </si>
  <si>
    <t>12853</t>
  </si>
  <si>
    <t>BOSTON PROPERTIES</t>
  </si>
  <si>
    <t>US1011211018</t>
  </si>
  <si>
    <t>27746</t>
  </si>
  <si>
    <t>CBL &amp; ASSOC PROP</t>
  </si>
  <si>
    <t>US1248308785</t>
  </si>
  <si>
    <t>12713</t>
  </si>
  <si>
    <t>DIGITAL REALTY TRUST INC</t>
  </si>
  <si>
    <t>US2538681030</t>
  </si>
  <si>
    <t>2873</t>
  </si>
  <si>
    <t>DOUGLAS ELLIMAN</t>
  </si>
  <si>
    <t>US25961D1054</t>
  </si>
  <si>
    <t>90028</t>
  </si>
  <si>
    <t>Equinix inc</t>
  </si>
  <si>
    <t>US29444U5020</t>
  </si>
  <si>
    <t>12746</t>
  </si>
  <si>
    <t>FARMLAND PARTNER</t>
  </si>
  <si>
    <t>US31154R1095</t>
  </si>
  <si>
    <t>89578</t>
  </si>
  <si>
    <t>GLADSTONE LAND C</t>
  </si>
  <si>
    <t>US3765491010</t>
  </si>
  <si>
    <t>89579</t>
  </si>
  <si>
    <t>HEALTHCARE TRU-A</t>
  </si>
  <si>
    <t>US42226K1051</t>
  </si>
  <si>
    <t>90003</t>
  </si>
  <si>
    <t>INNOVATIVE INDUS</t>
  </si>
  <si>
    <t>US45781V1017</t>
  </si>
  <si>
    <t>Iwg Plc</t>
  </si>
  <si>
    <t>JE00BYVQYS01</t>
  </si>
  <si>
    <t>13195</t>
  </si>
  <si>
    <t>kilroy realty corp</t>
  </si>
  <si>
    <t>US49427F1084</t>
  </si>
  <si>
    <t>89355</t>
  </si>
  <si>
    <t>LTC PROPERTIES</t>
  </si>
  <si>
    <t>US5021751020</t>
  </si>
  <si>
    <t>89630</t>
  </si>
  <si>
    <t>Medical Properties</t>
  </si>
  <si>
    <t>US58463J3041</t>
  </si>
  <si>
    <t>28473</t>
  </si>
  <si>
    <t>NATL HEALTH INV</t>
  </si>
  <si>
    <t>US63633D1046</t>
  </si>
  <si>
    <t>28601</t>
  </si>
  <si>
    <t>OMEGA HEALTHCARE IN</t>
  </si>
  <si>
    <t>US6819361006</t>
  </si>
  <si>
    <t>89354</t>
  </si>
  <si>
    <t>OPENDOOR TECHNOL</t>
  </si>
  <si>
    <t>US6837121036</t>
  </si>
  <si>
    <t>28435</t>
  </si>
  <si>
    <t>POSTAL REALTY-A</t>
  </si>
  <si>
    <t>US73757R1023</t>
  </si>
  <si>
    <t>89628</t>
  </si>
  <si>
    <t>PROLOGIS INC</t>
  </si>
  <si>
    <t>US74340W1036</t>
  </si>
  <si>
    <t>13035</t>
  </si>
  <si>
    <t>REALTY INCOME</t>
  </si>
  <si>
    <t>US7561091049</t>
  </si>
  <si>
    <t>89585</t>
  </si>
  <si>
    <t>REDFIN CORP</t>
  </si>
  <si>
    <t>US75737F1084</t>
  </si>
  <si>
    <t>28474</t>
  </si>
  <si>
    <t>RETAIL VALUE</t>
  </si>
  <si>
    <t>US76133Q1022</t>
  </si>
  <si>
    <t>28485</t>
  </si>
  <si>
    <t>Simon Propery Group</t>
  </si>
  <si>
    <t>US8288061091</t>
  </si>
  <si>
    <t>10758</t>
  </si>
  <si>
    <t>SL Green Realty Corp</t>
  </si>
  <si>
    <t>US78440X1019</t>
  </si>
  <si>
    <t>27595</t>
  </si>
  <si>
    <t>STORE CAPITAL</t>
  </si>
  <si>
    <t>US8621211007</t>
  </si>
  <si>
    <t>28461</t>
  </si>
  <si>
    <t>MACERICH CO/THE</t>
  </si>
  <si>
    <t>US5543821012</t>
  </si>
  <si>
    <t>28622</t>
  </si>
  <si>
    <t>TRICON RESIDENTI</t>
  </si>
  <si>
    <t>CA89612W1023</t>
  </si>
  <si>
    <t>90031</t>
  </si>
  <si>
    <t>URSTADT BIDDLE-A</t>
  </si>
  <si>
    <t>US9172862057</t>
  </si>
  <si>
    <t>28525</t>
  </si>
  <si>
    <t>VICI PROPERTIES</t>
  </si>
  <si>
    <t>US9256521090</t>
  </si>
  <si>
    <t>28529</t>
  </si>
  <si>
    <t>wp carey inc</t>
  </si>
  <si>
    <t>US92936U1097</t>
  </si>
  <si>
    <t>28476</t>
  </si>
  <si>
    <t>ZILLOW GRO-C</t>
  </si>
  <si>
    <t>US98954M2008</t>
  </si>
  <si>
    <t>28403</t>
  </si>
  <si>
    <t>Abercrombie&amp; Fitch Co</t>
  </si>
  <si>
    <t>US0028962076</t>
  </si>
  <si>
    <t>10997</t>
  </si>
  <si>
    <t>&amp; ACADEMY SPORTS</t>
  </si>
  <si>
    <t>US00402L1070</t>
  </si>
  <si>
    <t>89476</t>
  </si>
  <si>
    <t>Alibaba Group ho</t>
  </si>
  <si>
    <t>US01609W1027</t>
  </si>
  <si>
    <t>10825</t>
  </si>
  <si>
    <t>Amazon inc</t>
  </si>
  <si>
    <t>US0231351067</t>
  </si>
  <si>
    <t>11069</t>
  </si>
  <si>
    <t>CARVANA CO</t>
  </si>
  <si>
    <t>US1468691027</t>
  </si>
  <si>
    <t>89722</t>
  </si>
  <si>
    <t>CDON AB</t>
  </si>
  <si>
    <t>SE0015191911</t>
  </si>
  <si>
    <t>89624</t>
  </si>
  <si>
    <t>CHEWY INC- CL A</t>
  </si>
  <si>
    <t>US16679L1098</t>
  </si>
  <si>
    <t>2874</t>
  </si>
  <si>
    <t>dick's sporting goods inc</t>
  </si>
  <si>
    <t>US2533931026</t>
  </si>
  <si>
    <t>89439</t>
  </si>
  <si>
    <t>DOORDASH INC-A</t>
  </si>
  <si>
    <t>US25809K1051</t>
  </si>
  <si>
    <t>89491</t>
  </si>
  <si>
    <t>EBAY INC</t>
  </si>
  <si>
    <t>US2786421030</t>
  </si>
  <si>
    <t>10769</t>
  </si>
  <si>
    <t>ETSY INC</t>
  </si>
  <si>
    <t>US29786A1060</t>
  </si>
  <si>
    <t>28453</t>
  </si>
  <si>
    <t>FARFETCH LTD-A</t>
  </si>
  <si>
    <t>KY30744W1070</t>
  </si>
  <si>
    <t>28089</t>
  </si>
  <si>
    <t>FL US</t>
  </si>
  <si>
    <t>US3448491049</t>
  </si>
  <si>
    <t>27171</t>
  </si>
  <si>
    <t>Home Depot Inc</t>
  </si>
  <si>
    <t>US4370761029</t>
  </si>
  <si>
    <t>10192</t>
  </si>
  <si>
    <t>FLOOR AND DECOR</t>
  </si>
  <si>
    <t>US3397501012</t>
  </si>
  <si>
    <t>10239</t>
  </si>
  <si>
    <t>LL FLOORING HOLD</t>
  </si>
  <si>
    <t>US55003T1079</t>
  </si>
  <si>
    <t>89989</t>
  </si>
  <si>
    <t>MARINEMAX INC</t>
  </si>
  <si>
    <t>US5679081084</t>
  </si>
  <si>
    <t>MERCADOLIBRE INC</t>
  </si>
  <si>
    <t>US58733R1023</t>
  </si>
  <si>
    <t>27497</t>
  </si>
  <si>
    <t>OLLIES BARGAIN</t>
  </si>
  <si>
    <t>US6811161099</t>
  </si>
  <si>
    <t>89298</t>
  </si>
  <si>
    <t>OVERSTOCK.COM</t>
  </si>
  <si>
    <t>US6903701018</t>
  </si>
  <si>
    <t>28444</t>
  </si>
  <si>
    <t>OZON HOLDINGS-AD</t>
  </si>
  <si>
    <t>US69269L1044</t>
  </si>
  <si>
    <t>28397</t>
  </si>
  <si>
    <t>PINDUODUO INC</t>
  </si>
  <si>
    <t>US7223041028</t>
  </si>
  <si>
    <t>28396</t>
  </si>
  <si>
    <t>PROSUS NV</t>
  </si>
  <si>
    <t>NL0013654783</t>
  </si>
  <si>
    <t>28245</t>
  </si>
  <si>
    <t>TARGET CORP</t>
  </si>
  <si>
    <t>US87612E1064</t>
  </si>
  <si>
    <t>10410</t>
  </si>
  <si>
    <t>TRAVELCENTERS OF</t>
  </si>
  <si>
    <t>US89421B1098</t>
  </si>
  <si>
    <t>28806</t>
  </si>
  <si>
    <t>SPORTSMAN'S WARE</t>
  </si>
  <si>
    <t>US84920Y1064</t>
  </si>
  <si>
    <t>89467</t>
  </si>
  <si>
    <t>Williams Sonoma Inc</t>
  </si>
  <si>
    <t>US9699041011</t>
  </si>
  <si>
    <t>12380</t>
  </si>
  <si>
    <t>ZUMIEZ INC</t>
  </si>
  <si>
    <t>US9898171015</t>
  </si>
  <si>
    <t>89613</t>
  </si>
  <si>
    <t>Advanced Micro Devices</t>
  </si>
  <si>
    <t>US0079031078</t>
  </si>
  <si>
    <t>10004</t>
  </si>
  <si>
    <t>Alpha and Omega Semiconductor</t>
  </si>
  <si>
    <t>BMG6331P1041</t>
  </si>
  <si>
    <t>28818</t>
  </si>
  <si>
    <t>AMTECH SYS INC</t>
  </si>
  <si>
    <t>US0323325045</t>
  </si>
  <si>
    <t>90024</t>
  </si>
  <si>
    <t>APPLIED MATERIALS</t>
  </si>
  <si>
    <t>US0382221051</t>
  </si>
  <si>
    <t>10028</t>
  </si>
  <si>
    <t>asml holding nv-ny</t>
  </si>
  <si>
    <t>USN070592100</t>
  </si>
  <si>
    <t>27028</t>
  </si>
  <si>
    <t>ASML_ASML HOLDING NV-NY REG</t>
  </si>
  <si>
    <t>NL0010273215</t>
  </si>
  <si>
    <t>CANADIAN SOLAR INC</t>
  </si>
  <si>
    <t>CA1366351098</t>
  </si>
  <si>
    <t>28402</t>
  </si>
  <si>
    <t>DAQO NEW ENE-ADR</t>
  </si>
  <si>
    <t>US23703Q2030</t>
  </si>
  <si>
    <t>28416</t>
  </si>
  <si>
    <t>ENPH US Equity</t>
  </si>
  <si>
    <t>US29355A1079</t>
  </si>
  <si>
    <t>28004</t>
  </si>
  <si>
    <t>INTEL CORP</t>
  </si>
  <si>
    <t>US4581401001</t>
  </si>
  <si>
    <t>10210</t>
  </si>
  <si>
    <t>Micron tech</t>
  </si>
  <si>
    <t>US5951121038</t>
  </si>
  <si>
    <t>10283</t>
  </si>
  <si>
    <t>Nvidia crop</t>
  </si>
  <si>
    <t>US67066G1040</t>
  </si>
  <si>
    <t>10322</t>
  </si>
  <si>
    <t>NXPI US</t>
  </si>
  <si>
    <t>NL0009538784</t>
  </si>
  <si>
    <t>QORVO INC</t>
  </si>
  <si>
    <t>US74736K1016</t>
  </si>
  <si>
    <t>28505</t>
  </si>
  <si>
    <t>Qualcomm INC</t>
  </si>
  <si>
    <t>US7475251036</t>
  </si>
  <si>
    <t>10350</t>
  </si>
  <si>
    <t>Taiwan Semiconductor Adr</t>
  </si>
  <si>
    <t>US8740391003</t>
  </si>
  <si>
    <t>10409</t>
  </si>
  <si>
    <t>UNIVERSAL DISPLAY</t>
  </si>
  <si>
    <t>US91347P1057</t>
  </si>
  <si>
    <t>SRAX INC</t>
  </si>
  <si>
    <t>US78472M1062</t>
  </si>
  <si>
    <t>Accenture plc-cl a</t>
  </si>
  <si>
    <t>IE00B4BNMY34</t>
  </si>
  <si>
    <t>10888</t>
  </si>
  <si>
    <t>ADOBE INC</t>
  </si>
  <si>
    <t>US00724F1012</t>
  </si>
  <si>
    <t>28056</t>
  </si>
  <si>
    <t>ADOBE SYS INC</t>
  </si>
  <si>
    <t>AFFIRM HOLDINGS</t>
  </si>
  <si>
    <t>US00827B1061</t>
  </si>
  <si>
    <t>28520</t>
  </si>
  <si>
    <t>AKAMAI TECHNO</t>
  </si>
  <si>
    <t>US00971T1016</t>
  </si>
  <si>
    <t>13214</t>
  </si>
  <si>
    <t>ALTERYX INC -A</t>
  </si>
  <si>
    <t>US02156B1035</t>
  </si>
  <si>
    <t>28508</t>
  </si>
  <si>
    <t>AMPLITUDE-CL A</t>
  </si>
  <si>
    <t>US03213A1043</t>
  </si>
  <si>
    <t>28046</t>
  </si>
  <si>
    <t>AAPPLOVIN CORP</t>
  </si>
  <si>
    <t>US03831W1080</t>
  </si>
  <si>
    <t>28477</t>
  </si>
  <si>
    <t>ATLASSIAN CORP-A</t>
  </si>
  <si>
    <t>GB00BZ09BD16</t>
  </si>
  <si>
    <t>13265</t>
  </si>
  <si>
    <t>BILL US EQUITY</t>
  </si>
  <si>
    <t>US0900431000</t>
  </si>
  <si>
    <t>89460</t>
  </si>
  <si>
    <t>BIT DIGITAL INC</t>
  </si>
  <si>
    <t>KYG1144A1058</t>
  </si>
  <si>
    <t>28582</t>
  </si>
  <si>
    <t>BITFARMS LTD/CAN</t>
  </si>
  <si>
    <t>CA09173B1076</t>
  </si>
  <si>
    <t>28457</t>
  </si>
  <si>
    <t>CLOUDFLARE INC-A</t>
  </si>
  <si>
    <t>US18915M1071</t>
  </si>
  <si>
    <t>28464</t>
  </si>
  <si>
    <t>CONFLUENT INC-A</t>
  </si>
  <si>
    <t>US20717M1036</t>
  </si>
  <si>
    <t>89795</t>
  </si>
  <si>
    <t>CROWDSTRIKE HO-A</t>
  </si>
  <si>
    <t>US22788C1053</t>
  </si>
  <si>
    <t>28463</t>
  </si>
  <si>
    <t>CROWDSTRIKE HOLDINGS INC -A</t>
  </si>
  <si>
    <t>DATADOG INC-A</t>
  </si>
  <si>
    <t>US23804L1035</t>
  </si>
  <si>
    <t>89614</t>
  </si>
  <si>
    <t>DIGITAL TURBINE INC</t>
  </si>
  <si>
    <t>US25400W1027</t>
  </si>
  <si>
    <t>DIGITALOCEAN HOL</t>
  </si>
  <si>
    <t>US25402D1028</t>
  </si>
  <si>
    <t>28639</t>
  </si>
  <si>
    <t>DLOCAL LTD/URUGU</t>
  </si>
  <si>
    <t>KYG290181018</t>
  </si>
  <si>
    <t>89508</t>
  </si>
  <si>
    <t>DOCUSIGN INC</t>
  </si>
  <si>
    <t>US2561631068</t>
  </si>
  <si>
    <t>DROPBOX INC-A</t>
  </si>
  <si>
    <t>US26210C1045</t>
  </si>
  <si>
    <t>28480</t>
  </si>
  <si>
    <t>EBIX INC</t>
  </si>
  <si>
    <t>US2787152063</t>
  </si>
  <si>
    <t>28483</t>
  </si>
  <si>
    <t>ELASTIC NV</t>
  </si>
  <si>
    <t>NL0013056914</t>
  </si>
  <si>
    <t>28425</t>
  </si>
  <si>
    <t>ENDAVA PLC-ADR</t>
  </si>
  <si>
    <t>US29260V1052</t>
  </si>
  <si>
    <t>89746</t>
  </si>
  <si>
    <t>EPAM SYSTEMS INC</t>
  </si>
  <si>
    <t>US29414B1044</t>
  </si>
  <si>
    <t>27900</t>
  </si>
  <si>
    <t>FORTINET</t>
  </si>
  <si>
    <t>US34959E1091</t>
  </si>
  <si>
    <t>13077</t>
  </si>
  <si>
    <t>GDS HLDGS - ADR</t>
  </si>
  <si>
    <t>US36165L1089</t>
  </si>
  <si>
    <t>11319</t>
  </si>
  <si>
    <t>GITLAB INC-CL A</t>
  </si>
  <si>
    <t>US37637K1088</t>
  </si>
  <si>
    <t>28650</t>
  </si>
  <si>
    <t>Global Payments Inv</t>
  </si>
  <si>
    <t>US37940X1028</t>
  </si>
  <si>
    <t>GLOBANT SA</t>
  </si>
  <si>
    <t>LU0974299876</t>
  </si>
  <si>
    <t>89744</t>
  </si>
  <si>
    <t>HUT 8 MINING COR</t>
  </si>
  <si>
    <t>CA44812T1021</t>
  </si>
  <si>
    <t>89403</t>
  </si>
  <si>
    <t>INTUIT INC</t>
  </si>
  <si>
    <t>US4612021034</t>
  </si>
  <si>
    <t>89616</t>
  </si>
  <si>
    <t>LATCH INC</t>
  </si>
  <si>
    <t>US51818V1061</t>
  </si>
  <si>
    <t>89793</t>
  </si>
  <si>
    <t>MARATHON DIGITAL HOL</t>
  </si>
  <si>
    <t>US5657881067</t>
  </si>
  <si>
    <t>10632</t>
  </si>
  <si>
    <t>MARQETA INC-A</t>
  </si>
  <si>
    <t>US57142B1044</t>
  </si>
  <si>
    <t>89619</t>
  </si>
  <si>
    <t>Microsoft corp</t>
  </si>
  <si>
    <t>US5949181045</t>
  </si>
  <si>
    <t>10284</t>
  </si>
  <si>
    <t>Microsoft crop</t>
  </si>
  <si>
    <t>MICROSTRATEGY INC-CL</t>
  </si>
  <si>
    <t>US5949724083</t>
  </si>
  <si>
    <t>28615</t>
  </si>
  <si>
    <t>MONGODB INC</t>
  </si>
  <si>
    <t>US60937P1066</t>
  </si>
  <si>
    <t>28665</t>
  </si>
  <si>
    <t>A10 NETWORKS INC</t>
  </si>
  <si>
    <t>US0021211018</t>
  </si>
  <si>
    <t>10304</t>
  </si>
  <si>
    <t>OKTA INC</t>
  </si>
  <si>
    <t>US6792951054</t>
  </si>
  <si>
    <t>28501</t>
  </si>
  <si>
    <t>Palantir Technologeis inc</t>
  </si>
  <si>
    <t>US69608A1088</t>
  </si>
  <si>
    <t>28438</t>
  </si>
  <si>
    <t>Palo alto networks</t>
  </si>
  <si>
    <t>US6974351057</t>
  </si>
  <si>
    <t>12997</t>
  </si>
  <si>
    <t>PAYCOM SOFTWARE</t>
  </si>
  <si>
    <t>US70432V1026</t>
  </si>
  <si>
    <t>28780</t>
  </si>
  <si>
    <t>PAYMENTUS HOLDIN</t>
  </si>
  <si>
    <t>US70439P1084</t>
  </si>
  <si>
    <t>28523</t>
  </si>
  <si>
    <t>PAYPAL HOLDINGS</t>
  </si>
  <si>
    <t>US70450Y1038</t>
  </si>
  <si>
    <t>12898</t>
  </si>
  <si>
    <t>QIWI PLC-SP ADR</t>
  </si>
  <si>
    <t>US74735M1080</t>
  </si>
  <si>
    <t>89617</t>
  </si>
  <si>
    <t>RIOT BLOCKCHAIN</t>
  </si>
  <si>
    <t>US7672921050</t>
  </si>
  <si>
    <t>28454</t>
  </si>
  <si>
    <t>Salesforce.com Inc</t>
  </si>
  <si>
    <t>US79466L3024</t>
  </si>
  <si>
    <t>12384</t>
  </si>
  <si>
    <t>SENTINELONE IN-A</t>
  </si>
  <si>
    <t>US81730H1095</t>
  </si>
  <si>
    <t>28562</t>
  </si>
  <si>
    <t>SENTINELONE INC -CLASS A</t>
  </si>
  <si>
    <t>SHOPIFY INC - A</t>
  </si>
  <si>
    <t>CA82509L1076</t>
  </si>
  <si>
    <t>28486</t>
  </si>
  <si>
    <t>SNOWFLAKE INC-A</t>
  </si>
  <si>
    <t>US8334451098</t>
  </si>
  <si>
    <t>28479</t>
  </si>
  <si>
    <t>SPLUNK INC</t>
  </si>
  <si>
    <t>US8486371045</t>
  </si>
  <si>
    <t>89422</t>
  </si>
  <si>
    <t>SQUARE INC - A</t>
  </si>
  <si>
    <t>US8522341036</t>
  </si>
  <si>
    <t>27283</t>
  </si>
  <si>
    <t>Synopsys inc</t>
  </si>
  <si>
    <t>US8716071076</t>
  </si>
  <si>
    <t>12220</t>
  </si>
  <si>
    <t>TOAST INC-A</t>
  </si>
  <si>
    <t>US8887871080</t>
  </si>
  <si>
    <t>89683</t>
  </si>
  <si>
    <t>TWILIO INC - A</t>
  </si>
  <si>
    <t>US90138F1021</t>
  </si>
  <si>
    <t>27277</t>
  </si>
  <si>
    <t>TYLER TECHNOLOG</t>
  </si>
  <si>
    <t>US9022521051</t>
  </si>
  <si>
    <t>2875</t>
  </si>
  <si>
    <t>Uipath inc</t>
  </si>
  <si>
    <t>US90364P1057</t>
  </si>
  <si>
    <t>28456</t>
  </si>
  <si>
    <t>UNITY SOFTWARE I</t>
  </si>
  <si>
    <t>US91332U1016</t>
  </si>
  <si>
    <t>28415</t>
  </si>
  <si>
    <t>ZOOM VIDEO COM-A</t>
  </si>
  <si>
    <t>US98980L1017</t>
  </si>
  <si>
    <t>89618</t>
  </si>
  <si>
    <t>ZSCALER INC</t>
  </si>
  <si>
    <t>US98980G1022</t>
  </si>
  <si>
    <t>28081</t>
  </si>
  <si>
    <t>Apple computer inc</t>
  </si>
  <si>
    <t>US0378331005</t>
  </si>
  <si>
    <t>10027</t>
  </si>
  <si>
    <t>APPLE INC</t>
  </si>
  <si>
    <t>ARISTA NETWORKS</t>
  </si>
  <si>
    <t>US0404131064</t>
  </si>
  <si>
    <t>89686</t>
  </si>
  <si>
    <t>BROADCOM INC</t>
  </si>
  <si>
    <t>US11135F1012</t>
  </si>
  <si>
    <t>BROADCOM LTD</t>
  </si>
  <si>
    <t>DELL TECHN-C</t>
  </si>
  <si>
    <t>US24703L2025</t>
  </si>
  <si>
    <t>10111</t>
  </si>
  <si>
    <t>EXTREME NETWORKS</t>
  </si>
  <si>
    <t>US30226D1063</t>
  </si>
  <si>
    <t>89782</t>
  </si>
  <si>
    <t>Flextronics Intll</t>
  </si>
  <si>
    <t>SG9999000020</t>
  </si>
  <si>
    <t>12187</t>
  </si>
  <si>
    <t>ION ACQUISITION CORP 1 LTD-A</t>
  </si>
  <si>
    <t>KYG493921061</t>
  </si>
  <si>
    <t>INNOVIZ TECHNOLO</t>
  </si>
  <si>
    <t>Nokia co adr a</t>
  </si>
  <si>
    <t>US6549022043</t>
  </si>
  <si>
    <t>10316</t>
  </si>
  <si>
    <t>ARBE ROBOTICS LT</t>
  </si>
  <si>
    <t>US4563571029</t>
  </si>
  <si>
    <t>27770</t>
  </si>
  <si>
    <t>SIYATA MOBILE IN</t>
  </si>
  <si>
    <t>CA83013Q5095</t>
  </si>
  <si>
    <t>28407</t>
  </si>
  <si>
    <t>TALKSPACE INC US</t>
  </si>
  <si>
    <t>US87427V1035</t>
  </si>
  <si>
    <t>89487</t>
  </si>
  <si>
    <t>VELODYNE LIDAR I</t>
  </si>
  <si>
    <t>US92259F1012</t>
  </si>
  <si>
    <t>90044</t>
  </si>
  <si>
    <t>VISLINK TECHNOLOGIES</t>
  </si>
  <si>
    <t>US92836Y3009</t>
  </si>
  <si>
    <t>89684</t>
  </si>
  <si>
    <t>WESTERN DIGITAL</t>
  </si>
  <si>
    <t>US9581021055</t>
  </si>
  <si>
    <t>27162</t>
  </si>
  <si>
    <t>America Movil Adr Series</t>
  </si>
  <si>
    <t>US02364W1053</t>
  </si>
  <si>
    <t>10908</t>
  </si>
  <si>
    <t>AST SPACEMOBILE</t>
  </si>
  <si>
    <t>US00217D1000</t>
  </si>
  <si>
    <t>28446</t>
  </si>
  <si>
    <t>Centurylink inc</t>
  </si>
  <si>
    <t>US1567001060</t>
  </si>
  <si>
    <t>LIBERTY LATIN AMERICA-CL-A</t>
  </si>
  <si>
    <t>BMG9001E1021</t>
  </si>
  <si>
    <t>89874</t>
  </si>
  <si>
    <t>TELEPHONE &amp; DATA</t>
  </si>
  <si>
    <t>US8794338298</t>
  </si>
  <si>
    <t>28809</t>
  </si>
  <si>
    <t>US CELLULAR CORP</t>
  </si>
  <si>
    <t>US9116841084</t>
  </si>
  <si>
    <t>28811</t>
  </si>
  <si>
    <t>VERIZON COMMUNICATI</t>
  </si>
  <si>
    <t>US92343V1044</t>
  </si>
  <si>
    <t>10469</t>
  </si>
  <si>
    <t>&amp; GENCO SHIPPING</t>
  </si>
  <si>
    <t>MHY2685T1313</t>
  </si>
  <si>
    <t>SKYWEST INC</t>
  </si>
  <si>
    <t>US8308791024</t>
  </si>
  <si>
    <t>COSTAMARE INC</t>
  </si>
  <si>
    <t>MHY1771G1026</t>
  </si>
  <si>
    <t>90035</t>
  </si>
  <si>
    <t>DANAOS CORP</t>
  </si>
  <si>
    <t>MHY1968P1218</t>
  </si>
  <si>
    <t>Delta Airlines inc</t>
  </si>
  <si>
    <t>US2473617023</t>
  </si>
  <si>
    <t>27175</t>
  </si>
  <si>
    <t>Deut Lufthansa Reg</t>
  </si>
  <si>
    <t>DE0008232125</t>
  </si>
  <si>
    <t>13096</t>
  </si>
  <si>
    <t>EAGLE BULK SHIPP</t>
  </si>
  <si>
    <t>MHY2187A1507</t>
  </si>
  <si>
    <t>90042</t>
  </si>
  <si>
    <t>EUROSEAS LTD</t>
  </si>
  <si>
    <t>MHY235921357</t>
  </si>
  <si>
    <t>10144</t>
  </si>
  <si>
    <t>GLOBAL SHIP-CL A</t>
  </si>
  <si>
    <t>MHY271836006</t>
  </si>
  <si>
    <t>89493</t>
  </si>
  <si>
    <t>GLOBUS MARITIME</t>
  </si>
  <si>
    <t>MHY272651263</t>
  </si>
  <si>
    <t>89873</t>
  </si>
  <si>
    <t>GRINDROD SHIPPIN</t>
  </si>
  <si>
    <t>SG9999019087</t>
  </si>
  <si>
    <t>90030</t>
  </si>
  <si>
    <t>MATSON INC</t>
  </si>
  <si>
    <t>US57686G1058</t>
  </si>
  <si>
    <t>89717</t>
  </si>
  <si>
    <t>PANGAEA LOGISTIC</t>
  </si>
  <si>
    <t>BMG6891L1054</t>
  </si>
  <si>
    <t>90009</t>
  </si>
  <si>
    <t>STAR BULK CARRIERS</t>
  </si>
  <si>
    <t>MHY8162K2046</t>
  </si>
  <si>
    <t>BROOKFIELD-A</t>
  </si>
  <si>
    <t>CA11284V1058</t>
  </si>
  <si>
    <t>5445464</t>
  </si>
  <si>
    <t>NRG  ENERGY</t>
  </si>
  <si>
    <t>US6293775085</t>
  </si>
  <si>
    <t>10137</t>
  </si>
  <si>
    <t>Entergy corp</t>
  </si>
  <si>
    <t>US29364G1031</t>
  </si>
  <si>
    <t>12086</t>
  </si>
  <si>
    <t>סה"כ שמחקות מדדי מניות בישראל</t>
  </si>
  <si>
    <t>MTF סל )4A( ת"א-מניב ישראל</t>
  </si>
  <si>
    <t>1165661</t>
  </si>
  <si>
    <t>513952457</t>
  </si>
  <si>
    <t>הראל סל )4A( כשרה ת"א 125</t>
  </si>
  <si>
    <t>1155340</t>
  </si>
  <si>
    <t>511776783</t>
  </si>
  <si>
    <t>מניות</t>
  </si>
  <si>
    <t>הראל סל )4A( כשרה ת"א 90</t>
  </si>
  <si>
    <t>1166172</t>
  </si>
  <si>
    <t>הראל סל תא 90</t>
  </si>
  <si>
    <t>1148931</t>
  </si>
  <si>
    <t>הראל סל תא בנקים</t>
  </si>
  <si>
    <t>1148949</t>
  </si>
  <si>
    <t>הראל קרן סל תא 125</t>
  </si>
  <si>
    <t>1148899</t>
  </si>
  <si>
    <t>הראל קרן סל תא פיננסים</t>
  </si>
  <si>
    <t>1148980</t>
  </si>
  <si>
    <t>*MTF סל תא 125</t>
  </si>
  <si>
    <t>1150283</t>
  </si>
  <si>
    <t>511303661</t>
  </si>
  <si>
    <t>*MTF סל תא 35</t>
  </si>
  <si>
    <t>1150184</t>
  </si>
  <si>
    <t>*MTF סל תא 90</t>
  </si>
  <si>
    <t>1150259</t>
  </si>
  <si>
    <t>*MTF.אנר מתחד יש</t>
  </si>
  <si>
    <t>1168723</t>
  </si>
  <si>
    <t>*MTF.תא-בנייה</t>
  </si>
  <si>
    <t>1165653</t>
  </si>
  <si>
    <t>תכלית סל )40( כשרה ת"א 125</t>
  </si>
  <si>
    <t>1155373</t>
  </si>
  <si>
    <t>513534974</t>
  </si>
  <si>
    <t>תכלית סל תא 90</t>
  </si>
  <si>
    <t>1143783</t>
  </si>
  <si>
    <t>תכלית סל תא ביומד</t>
  </si>
  <si>
    <t>1144815</t>
  </si>
  <si>
    <t>תכלית סל תא בנקים</t>
  </si>
  <si>
    <t>1143726</t>
  </si>
  <si>
    <t>תכלית סל תא נדלן</t>
  </si>
  <si>
    <t>1144559</t>
  </si>
  <si>
    <t>תכלית סל תל דיב</t>
  </si>
  <si>
    <t>1145036</t>
  </si>
  <si>
    <t>תכלית קרן סל תא 125</t>
  </si>
  <si>
    <t>1143718</t>
  </si>
  <si>
    <t>תכלית קרן סל תא 35</t>
  </si>
  <si>
    <t>1143700</t>
  </si>
  <si>
    <t>פסגות ETF תא SME150</t>
  </si>
  <si>
    <t>1148840</t>
  </si>
  <si>
    <t>513765339</t>
  </si>
  <si>
    <t>פסגות ETF תא 125</t>
  </si>
  <si>
    <t>1148808</t>
  </si>
  <si>
    <t>פסגות ETF תא נדלן</t>
  </si>
  <si>
    <t>1148691</t>
  </si>
  <si>
    <t>פסגות ETF תא נפט וגז</t>
  </si>
  <si>
    <t>1148832</t>
  </si>
  <si>
    <t>פסגות ETF תא סקטור באלאנס</t>
  </si>
  <si>
    <t>1148857</t>
  </si>
  <si>
    <t>פסגות ETF תל דיב</t>
  </si>
  <si>
    <t>1148766</t>
  </si>
  <si>
    <t>פסגות ETFי (4A) ת"א 90</t>
  </si>
  <si>
    <t>1148642</t>
  </si>
  <si>
    <t>פסגות ETFי )4A( כשרה ת"א 125</t>
  </si>
  <si>
    <t>1155324</t>
  </si>
  <si>
    <t>פסגות ת"א בנקים</t>
  </si>
  <si>
    <t>1148774</t>
  </si>
  <si>
    <t>פסגות ETFי )4A( ת"א גלובל בלוט</t>
  </si>
  <si>
    <t>1148758</t>
  </si>
  <si>
    <t>קסם )4A) ETF כשרה ת"א 125</t>
  </si>
  <si>
    <t>1155365</t>
  </si>
  <si>
    <t>510938608</t>
  </si>
  <si>
    <t>קסם 4A) ETF) ת"א ביומד</t>
  </si>
  <si>
    <t>1146893</t>
  </si>
  <si>
    <t>קסם ETF תא בנקים</t>
  </si>
  <si>
    <t>1146430</t>
  </si>
  <si>
    <t>קסם ביטוח ענפי</t>
  </si>
  <si>
    <t>1146125</t>
  </si>
  <si>
    <t>קסם קרן סל תא 125</t>
  </si>
  <si>
    <t>1146356</t>
  </si>
  <si>
    <t>קסם תא 35</t>
  </si>
  <si>
    <t>1146570</t>
  </si>
  <si>
    <t>קסם תא 90</t>
  </si>
  <si>
    <t>1146331</t>
  </si>
  <si>
    <t>קסם תא נפט וגז</t>
  </si>
  <si>
    <t>1146885</t>
  </si>
  <si>
    <t>קסם.ממתא 53פי3</t>
  </si>
  <si>
    <t>1146380</t>
  </si>
  <si>
    <t>סה"כ שמחקות מדדי מניות בחו"ל</t>
  </si>
  <si>
    <t>הראל סל MSCI EMERGING MARKETS</t>
  </si>
  <si>
    <t>1149301</t>
  </si>
  <si>
    <t>*MSCIEM.MTF</t>
  </si>
  <si>
    <t>1150275</t>
  </si>
  <si>
    <t>*MTF סל (S&amp;P 500 (4D</t>
  </si>
  <si>
    <t>1150333</t>
  </si>
  <si>
    <t>*MTF סל S&amp;P Technology (4D</t>
  </si>
  <si>
    <t>1150424</t>
  </si>
  <si>
    <t>*MTF&amp;SPUSA</t>
  </si>
  <si>
    <t>1150564</t>
  </si>
  <si>
    <t>*MTF500SP ממ</t>
  </si>
  <si>
    <t>1150572</t>
  </si>
  <si>
    <t>*SP TECH מגדל קרן סל ממ</t>
  </si>
  <si>
    <t>1150481</t>
  </si>
  <si>
    <t>מור סל )4A(י NASDAQ 100 מנוטרל</t>
  </si>
  <si>
    <t>1165844</t>
  </si>
  <si>
    <t>514884485</t>
  </si>
  <si>
    <t>מור סל )4D(י NASDAQ 100</t>
  </si>
  <si>
    <t>1165836</t>
  </si>
  <si>
    <t>מור סל )4D(י S&amp;P 500</t>
  </si>
  <si>
    <t>1165810</t>
  </si>
  <si>
    <t>מור סל S&amp;P 500 ממ</t>
  </si>
  <si>
    <t>1165828</t>
  </si>
  <si>
    <t>תכלית 500 PR P&amp;S</t>
  </si>
  <si>
    <t>1144385</t>
  </si>
  <si>
    <t>פסגות merging Markets (4D) ETF</t>
  </si>
  <si>
    <t>1149780</t>
  </si>
  <si>
    <t>קסMSCIACWORLDממ</t>
  </si>
  <si>
    <t>1147362</t>
  </si>
  <si>
    <t>קסם )6D) ETF ממונפת DAX 30 פי</t>
  </si>
  <si>
    <t>1146984</t>
  </si>
  <si>
    <t>קסם )6D) ETF ממונפת NASDAQ 100</t>
  </si>
  <si>
    <t>1146976</t>
  </si>
  <si>
    <t>קסם )6D) ETF ממונפת S&amp;P 500 פי</t>
  </si>
  <si>
    <t>1146968</t>
  </si>
  <si>
    <t>קסם 500 P&amp;S PR מנוטרלת מטבע</t>
  </si>
  <si>
    <t>1146604</t>
  </si>
  <si>
    <t>קסם Cleantech (4D) ETF</t>
  </si>
  <si>
    <t>1145895</t>
  </si>
  <si>
    <t>קסם ETF י)4D(י r and Logistics</t>
  </si>
  <si>
    <t>1161132</t>
  </si>
  <si>
    <t>קסם Russell 2000 (4A) ETF מנוט</t>
  </si>
  <si>
    <t>1146729</t>
  </si>
  <si>
    <t>קסם S&amp;P 500 (4D) ETF</t>
  </si>
  <si>
    <t>1146471</t>
  </si>
  <si>
    <t>קסם.מחNDX100 חסרפי3</t>
  </si>
  <si>
    <t>1147008</t>
  </si>
  <si>
    <t>קסם Europe 600 Banks (4A) ETF</t>
  </si>
  <si>
    <t>1146307</t>
  </si>
  <si>
    <t>תכלית סל (4A) S&amp;P/TSX 60 מנוט</t>
  </si>
  <si>
    <t>1144583</t>
  </si>
  <si>
    <t>513801605</t>
  </si>
  <si>
    <t>סה"כ שמחקות מדדים אחרים בישראל</t>
  </si>
  <si>
    <t>הראל סל )00( כשרה תל בונד 60</t>
  </si>
  <si>
    <t>1155092</t>
  </si>
  <si>
    <t>אג"ח</t>
  </si>
  <si>
    <t>הראל סל כש תלבונד שקלי</t>
  </si>
  <si>
    <t>1155191</t>
  </si>
  <si>
    <t>הראל סל תל בונד 60</t>
  </si>
  <si>
    <t>1150473</t>
  </si>
  <si>
    <t>הראל קרן סל תל בונד 20</t>
  </si>
  <si>
    <t>1150440</t>
  </si>
  <si>
    <t>*) תל בונד 2000) סל .mtf</t>
  </si>
  <si>
    <t>1149988</t>
  </si>
  <si>
    <t>*MTF סל גליל 2-5</t>
  </si>
  <si>
    <t>1150010</t>
  </si>
  <si>
    <t>*MTF סל שחר 5+</t>
  </si>
  <si>
    <t>1150051</t>
  </si>
  <si>
    <t>*MTF סל תלבונד 60</t>
  </si>
  <si>
    <t>1149996</t>
  </si>
  <si>
    <t>תכלית סל )00( צמודות מדד ממשלת</t>
  </si>
  <si>
    <t>1145085</t>
  </si>
  <si>
    <t>510954498</t>
  </si>
  <si>
    <t>תכ.שחר2-5</t>
  </si>
  <si>
    <t>1145150</t>
  </si>
  <si>
    <t>תכלית סל (00) תל בונד 40</t>
  </si>
  <si>
    <t>1145093</t>
  </si>
  <si>
    <t>תכלית סל גליל 5-10</t>
  </si>
  <si>
    <t>1145176</t>
  </si>
  <si>
    <t>תכלית סל כש תלבונד שקלי</t>
  </si>
  <si>
    <t>1155183</t>
  </si>
  <si>
    <t>תכלית סל כש תלבונד תשואות</t>
  </si>
  <si>
    <t>1155100</t>
  </si>
  <si>
    <t>תכלית סל תלבונד תשו</t>
  </si>
  <si>
    <t>1145259</t>
  </si>
  <si>
    <t>תכלית קרן סל תלבונד 20</t>
  </si>
  <si>
    <t>1143791</t>
  </si>
  <si>
    <t>תכלית תל בונד 60</t>
  </si>
  <si>
    <t>1145101</t>
  </si>
  <si>
    <t>תכלית תל בונד שקלי סד-2</t>
  </si>
  <si>
    <t>1145184</t>
  </si>
  <si>
    <t>תכלית תל בונד תשואות שקלי</t>
  </si>
  <si>
    <t>1144260</t>
  </si>
  <si>
    <t>פסג קרן סל .תלבונד 60</t>
  </si>
  <si>
    <t>1148006</t>
  </si>
  <si>
    <t>פסג.גליל 2-5</t>
  </si>
  <si>
    <t>1147917</t>
  </si>
  <si>
    <t>פסג.שחר 5+</t>
  </si>
  <si>
    <t>1147818</t>
  </si>
  <si>
    <t>פסגות ETF )00( כשרה תל בונד 60</t>
  </si>
  <si>
    <t>1155076</t>
  </si>
  <si>
    <t>פסגות ETF כש תלבונד שקלי</t>
  </si>
  <si>
    <t>1155175</t>
  </si>
  <si>
    <t>פסגות ETF שחר 2-5</t>
  </si>
  <si>
    <t>1147792</t>
  </si>
  <si>
    <t>פסגות ETF תל בונד צמודות A</t>
  </si>
  <si>
    <t>1148477</t>
  </si>
  <si>
    <t>פסגות ETF תלבונד שקלי</t>
  </si>
  <si>
    <t>1148261</t>
  </si>
  <si>
    <t>פסגות קרן סל תל בונד 20</t>
  </si>
  <si>
    <t>1147958</t>
  </si>
  <si>
    <t>פסגות ETFי )00( תל בונד צמודות</t>
  </si>
  <si>
    <t>1148188</t>
  </si>
  <si>
    <t>פסגות ETFי )00( תל בונד שקלי 3</t>
  </si>
  <si>
    <t>1148345</t>
  </si>
  <si>
    <t>פסגות ETFי )00( תל בונד שקלי 5</t>
  </si>
  <si>
    <t>1148360</t>
  </si>
  <si>
    <t>קסם ETF )00( כשרה תל בונד 60</t>
  </si>
  <si>
    <t>1155126</t>
  </si>
  <si>
    <t>קסם ETF גליל 5-10</t>
  </si>
  <si>
    <t>1145739</t>
  </si>
  <si>
    <t>קסם ETF כשרה תלבונד שקלי</t>
  </si>
  <si>
    <t>1155159</t>
  </si>
  <si>
    <t>קסם ETF שחר 0-2</t>
  </si>
  <si>
    <t>1146166</t>
  </si>
  <si>
    <t>קסם קרן סל תל בונד 40</t>
  </si>
  <si>
    <t>1146216</t>
  </si>
  <si>
    <t>קסם קרן סל תל בונד 60</t>
  </si>
  <si>
    <t>1146232</t>
  </si>
  <si>
    <t>קסם תל בונד שקלי</t>
  </si>
  <si>
    <t>1146414</t>
  </si>
  <si>
    <t>קסם.שחר 5+</t>
  </si>
  <si>
    <t>1146174</t>
  </si>
  <si>
    <t>קסם mberg Brent Crude (4D) ETF</t>
  </si>
  <si>
    <t>1145929</t>
  </si>
  <si>
    <t>סה"כ שמחקות מדדים אחרים בחו"ל</t>
  </si>
  <si>
    <t>קסם ury Bond 1-3 Year (0D) ETF</t>
  </si>
  <si>
    <t>1157908</t>
  </si>
  <si>
    <t>סה"כ short</t>
  </si>
  <si>
    <t>סה"כ שמחקות מדדי מניות</t>
  </si>
  <si>
    <t>ISH CORE MSCI WD</t>
  </si>
  <si>
    <t>IE00B4L5Y983</t>
  </si>
  <si>
    <t>ISH MSCI WLD SM</t>
  </si>
  <si>
    <t>IE00BF4RFH31</t>
  </si>
  <si>
    <t>ISHARES CORE EM</t>
  </si>
  <si>
    <t>IE00BKM4GZ66</t>
  </si>
  <si>
    <t>ISHARES MSCI BRAZIL</t>
  </si>
  <si>
    <t>IE00B0M63516</t>
  </si>
  <si>
    <t>Ishares msci eafe</t>
  </si>
  <si>
    <t>US4642874659</t>
  </si>
  <si>
    <t>Ishares us financials</t>
  </si>
  <si>
    <t>us4642877702</t>
  </si>
  <si>
    <t>ISHR CORE EM IMI</t>
  </si>
  <si>
    <t>איישרס.חוץ S&amp;P500 INDEX</t>
  </si>
  <si>
    <t>1159250</t>
  </si>
  <si>
    <t>DIREXION DAILY F</t>
  </si>
  <si>
    <t>US25460E5217</t>
  </si>
  <si>
    <t>12272</t>
  </si>
  <si>
    <t>INVESCO S&amp;P500 ESG ACC</t>
  </si>
  <si>
    <t>IE00BKS7L097</t>
  </si>
  <si>
    <t>JPM ULTRA-SHT IN</t>
  </si>
  <si>
    <t>US46641Q8371</t>
  </si>
  <si>
    <t>NOMURA TOPIX BANKS 1615 JP</t>
  </si>
  <si>
    <t>JP3040170007</t>
  </si>
  <si>
    <t>JPX</t>
  </si>
  <si>
    <t>20081</t>
  </si>
  <si>
    <t>LS 5X LONG QQQ</t>
  </si>
  <si>
    <t>XS2399364152</t>
  </si>
  <si>
    <t>10349</t>
  </si>
  <si>
    <t>SPDR EUROPE HEALTH</t>
  </si>
  <si>
    <t>IE00BKWQ0H23</t>
  </si>
  <si>
    <t>22041</t>
  </si>
  <si>
    <t>Ultrashort real estate</t>
  </si>
  <si>
    <t>us74347r5524</t>
  </si>
  <si>
    <t>10599</t>
  </si>
  <si>
    <t>VANGUARD HEALTH</t>
  </si>
  <si>
    <t>US92204A5048</t>
  </si>
  <si>
    <t>10457</t>
  </si>
  <si>
    <t>יחידות השתתפות סל מחקה S&amp;P500</t>
  </si>
  <si>
    <t>100000715</t>
  </si>
  <si>
    <t>12148</t>
  </si>
  <si>
    <t>3D PRINTING ETF</t>
  </si>
  <si>
    <t>US00214Q5009</t>
  </si>
  <si>
    <t>89334</t>
  </si>
  <si>
    <t>AdvisorShares Pure Us Cannbis Etf</t>
  </si>
  <si>
    <t>US00768Y4531</t>
  </si>
  <si>
    <t>28623</t>
  </si>
  <si>
    <t>Amex tech sel indx</t>
  </si>
  <si>
    <t>US81369Y80302</t>
  </si>
  <si>
    <t>AMPLIFY TRANSFOR ETF</t>
  </si>
  <si>
    <t>US0321086078</t>
  </si>
  <si>
    <t>28511</t>
  </si>
  <si>
    <t>AMP ONL RTL ETF</t>
  </si>
  <si>
    <t>US0321081020</t>
  </si>
  <si>
    <t>AMUNDI INDEX MSCI E</t>
  </si>
  <si>
    <t>LU1437017350</t>
  </si>
  <si>
    <t>27482</t>
  </si>
  <si>
    <t>AMUNDI S&amp;P 500 UCITS ETF</t>
  </si>
  <si>
    <t>LU1681049018</t>
  </si>
  <si>
    <t>ARK AUTON TECH</t>
  </si>
  <si>
    <t>US00214Q2030</t>
  </si>
  <si>
    <t>28043</t>
  </si>
  <si>
    <t>ARK GEN REV ETF</t>
  </si>
  <si>
    <t>US00214Q3020</t>
  </si>
  <si>
    <t>ARK INNOVAT ETF</t>
  </si>
  <si>
    <t>US00214Q1040</t>
  </si>
  <si>
    <t>CEF ishares russell</t>
  </si>
  <si>
    <t>US4642876555</t>
  </si>
  <si>
    <t>GVI_Ishares  S&amp;P North Am</t>
  </si>
  <si>
    <t>US4642875151</t>
  </si>
  <si>
    <t>ISH EV&amp;EDRV TECH</t>
  </si>
  <si>
    <t>IE00BGL86Z12</t>
  </si>
  <si>
    <t>ISH MSCI USA ESG EHNCD USD-D</t>
  </si>
  <si>
    <t>IE00BHZPJ890</t>
  </si>
  <si>
    <t>ISH NIKKEI 225 A</t>
  </si>
  <si>
    <t>IE00B52MJD48</t>
  </si>
  <si>
    <t>ISH S&amp;P HLTH CR</t>
  </si>
  <si>
    <t>US4642867497</t>
  </si>
  <si>
    <t>ISHARES CORE MSCI CH IND ETF</t>
  </si>
  <si>
    <t>HK2801040828</t>
  </si>
  <si>
    <t>ISHARES CORE MSCI EM</t>
  </si>
  <si>
    <t>1159169</t>
  </si>
  <si>
    <t>Ishares core s&amp;p 500 etf</t>
  </si>
  <si>
    <t>US4642872000</t>
  </si>
  <si>
    <t>ISHARES CORE S@P 500</t>
  </si>
  <si>
    <t>IE00B5BMR087</t>
  </si>
  <si>
    <t>Ishares Curr H MSCI</t>
  </si>
  <si>
    <t>US46434G5099</t>
  </si>
  <si>
    <t>Ishares DJ construction</t>
  </si>
  <si>
    <t>US4642887529</t>
  </si>
  <si>
    <t>ISHARES DJ US AEROS</t>
  </si>
  <si>
    <t>US4642887602</t>
  </si>
  <si>
    <t>Ishares ftse 100</t>
  </si>
  <si>
    <t>IE0005042456</t>
  </si>
  <si>
    <t>Ishares ftse china25</t>
  </si>
  <si>
    <t>US4642871846</t>
  </si>
  <si>
    <t>ISHARES GLOBAL</t>
  </si>
  <si>
    <t>US4642882249</t>
  </si>
  <si>
    <t>Ishares Japan Hedge</t>
  </si>
  <si>
    <t>US46434V8862</t>
  </si>
  <si>
    <t>Ishares msci china</t>
  </si>
  <si>
    <t>US46429B6719</t>
  </si>
  <si>
    <t>ISHARES MSCI EM ESG ENHANCED UCITS ETF</t>
  </si>
  <si>
    <t>IE00BHZPJ122</t>
  </si>
  <si>
    <t>ISHARES MSCI EUROPE ESG EHNCD</t>
  </si>
  <si>
    <t>IE00BHZPJ783</t>
  </si>
  <si>
    <t>ISHARES MSCI WORLD</t>
  </si>
  <si>
    <t>Ishares phlx sox semicon</t>
  </si>
  <si>
    <t>US4642875235</t>
  </si>
  <si>
    <t>ISHARES RESIDENT</t>
  </si>
  <si>
    <t>US4642885622</t>
  </si>
  <si>
    <t>ISHARES S&amp;P500 SWAP UCITS</t>
  </si>
  <si>
    <t>IE00BMTX1Y45</t>
  </si>
  <si>
    <t>Ishares S&amp;P500 Swap Ucits</t>
  </si>
  <si>
    <t>ISHARES U.S. MEDICAL DEVICES</t>
  </si>
  <si>
    <t>US4642888105</t>
  </si>
  <si>
    <t>Ishares ustechnology etf</t>
  </si>
  <si>
    <t>US4642877215</t>
  </si>
  <si>
    <t>ISHR DIGITALSTN</t>
  </si>
  <si>
    <t>IE00BYZK4883</t>
  </si>
  <si>
    <t>ISHR MSCI EUR-I</t>
  </si>
  <si>
    <t>IE00B1YZSC51</t>
  </si>
  <si>
    <t>איישרס.חוץ HEALTHCARE INN</t>
  </si>
  <si>
    <t>IE00BYZK4776</t>
  </si>
  <si>
    <t>איישרס.חוץ MSCI AC WORLD</t>
  </si>
  <si>
    <t>IE00B6R52259</t>
  </si>
  <si>
    <t>איישרס.חוץ MSCI CHINA A</t>
  </si>
  <si>
    <t>IE00BQT3WG13</t>
  </si>
  <si>
    <t>איישרס.חוץ MSCI EUROPE ID</t>
  </si>
  <si>
    <t>IE00B4K48X80</t>
  </si>
  <si>
    <t>איישרס.חוץ NASDAQ100INDEX</t>
  </si>
  <si>
    <t>IE00B53SZB19</t>
  </si>
  <si>
    <t>איישרס.חוץ S&amp;P CONS DISCR</t>
  </si>
  <si>
    <t>IE00B4MCHD36</t>
  </si>
  <si>
    <t>איישרס.חוץ S&amp;P FINANCIALS</t>
  </si>
  <si>
    <t>IE00B4JNQZ49</t>
  </si>
  <si>
    <t>איישרס.חוץ S&amp;P HEALTHCARE</t>
  </si>
  <si>
    <t>IE00B43HR379</t>
  </si>
  <si>
    <t>איישרס.חוץ S&amp;P TECHNOLOGY</t>
  </si>
  <si>
    <t>IE00B3WJKG14</t>
  </si>
  <si>
    <t>איישרס.חוץROBOTICS&amp;AUTOMA</t>
  </si>
  <si>
    <t>IE00BYZK4552</t>
  </si>
  <si>
    <t>SCHWAB US DVD EQUITY ETF</t>
  </si>
  <si>
    <t>US8085247976</t>
  </si>
  <si>
    <t>28515</t>
  </si>
  <si>
    <t>COMM SERV SELECT</t>
  </si>
  <si>
    <t>US81369Y8527</t>
  </si>
  <si>
    <t>27819</t>
  </si>
  <si>
    <t>Consumer staples</t>
  </si>
  <si>
    <t>US81369Y3080</t>
  </si>
  <si>
    <t>10096</t>
  </si>
  <si>
    <t>DAIWA EXCHANGE TRAD</t>
  </si>
  <si>
    <t>JP3027620008</t>
  </si>
  <si>
    <t>11121</t>
  </si>
  <si>
    <t>GLOBAL X DAX ETF</t>
  </si>
  <si>
    <t>US37954Y4917</t>
  </si>
  <si>
    <t>12130</t>
  </si>
  <si>
    <t>Dbx Eur Hedge</t>
  </si>
  <si>
    <t>US2330518539</t>
  </si>
  <si>
    <t>12104</t>
  </si>
  <si>
    <t>DBX S&amp;P500 1C</t>
  </si>
  <si>
    <t>LU0490618542</t>
  </si>
  <si>
    <t>Deutsche x trackers csi 300 china</t>
  </si>
  <si>
    <t>us2330518794</t>
  </si>
  <si>
    <t>Defiance Hotel airline ETF</t>
  </si>
  <si>
    <t>US26922B8735</t>
  </si>
  <si>
    <t>89654</t>
  </si>
  <si>
    <t>DIR DAILY SEM 3X</t>
  </si>
  <si>
    <t>US25460G6908</t>
  </si>
  <si>
    <t>28576</t>
  </si>
  <si>
    <t>DIR SEMI BULL 3X</t>
  </si>
  <si>
    <t>US25459W4583</t>
  </si>
  <si>
    <t>12316</t>
  </si>
  <si>
    <t>DIREXION DAILY TECH</t>
  </si>
  <si>
    <t>US25459W1027</t>
  </si>
  <si>
    <t>DIREXION SPX 2X</t>
  </si>
  <si>
    <t>US25459Y1652</t>
  </si>
  <si>
    <t>LARGE CAP BULL 3X S</t>
  </si>
  <si>
    <t>US25459W8626</t>
  </si>
  <si>
    <t>UBS EM MKT A-USD</t>
  </si>
  <si>
    <t>LU0480132876</t>
  </si>
  <si>
    <t>28321</t>
  </si>
  <si>
    <t>ETFMG PRIME CYBER</t>
  </si>
  <si>
    <t>US26924G2012</t>
  </si>
  <si>
    <t>11292</t>
  </si>
  <si>
    <t>ETFMG PRIME MOBILE PAYMENTS ET</t>
  </si>
  <si>
    <t>US26924G4091</t>
  </si>
  <si>
    <t>FIDELITY MSCI CO</t>
  </si>
  <si>
    <t>US3160928731</t>
  </si>
  <si>
    <t>27821</t>
  </si>
  <si>
    <t>FIDELITY-NASDQ C</t>
  </si>
  <si>
    <t>US3159128087</t>
  </si>
  <si>
    <t>FID-MSCI INFO ETF</t>
  </si>
  <si>
    <t>US3160928087</t>
  </si>
  <si>
    <t>89712</t>
  </si>
  <si>
    <t>FIRST TRUST CLOU</t>
  </si>
  <si>
    <t>US33734X1928</t>
  </si>
  <si>
    <t>12506</t>
  </si>
  <si>
    <t>FIRST TRUST NASD</t>
  </si>
  <si>
    <t>US33738R7200</t>
  </si>
  <si>
    <t>US33734X8469</t>
  </si>
  <si>
    <t>FIRST TRUST NASDAQ</t>
  </si>
  <si>
    <t>US33733E5006</t>
  </si>
  <si>
    <t>CI GAL ETH USD</t>
  </si>
  <si>
    <t>CA12565N2005</t>
  </si>
  <si>
    <t>27557</t>
  </si>
  <si>
    <t>HORIZON S&amp;P/TSX 60</t>
  </si>
  <si>
    <t>CA44049A1241</t>
  </si>
  <si>
    <t>10629</t>
  </si>
  <si>
    <t>FINX US GLOBAL FINTECH ETF</t>
  </si>
  <si>
    <t>US37954Y8140</t>
  </si>
  <si>
    <t>28114</t>
  </si>
  <si>
    <t>GBL MSCI HLTH ET</t>
  </si>
  <si>
    <t>US37954Y5419</t>
  </si>
  <si>
    <t>12507</t>
  </si>
  <si>
    <t>GL X TELEMEDICIN</t>
  </si>
  <si>
    <t>US37954Y2853</t>
  </si>
  <si>
    <t>GLOBAL X AUTONOM</t>
  </si>
  <si>
    <t>US37954Y6243</t>
  </si>
  <si>
    <t>GLOBAL X CLEANTECH</t>
  </si>
  <si>
    <t>US37954Y2283</t>
  </si>
  <si>
    <t>GLOBAL X COPPER</t>
  </si>
  <si>
    <t>US37954Y8306</t>
  </si>
  <si>
    <t>GLOBAL X GURU index etf</t>
  </si>
  <si>
    <t>US37950E3412</t>
  </si>
  <si>
    <t>GLOBAL X LITHIUM</t>
  </si>
  <si>
    <t>US37954Y8553</t>
  </si>
  <si>
    <t>GLOBAL X VID GAM</t>
  </si>
  <si>
    <t>US37954Y3927</t>
  </si>
  <si>
    <t>GLOBAL X-CLOUD</t>
  </si>
  <si>
    <t>US37954Y4420</t>
  </si>
  <si>
    <t>GLOBAL X RUS COV</t>
  </si>
  <si>
    <t>US37954Y4594</t>
  </si>
  <si>
    <t>28813</t>
  </si>
  <si>
    <t>HSBC MSCI EMERGING MARKETS</t>
  </si>
  <si>
    <t>IE00B5SSQT16</t>
  </si>
  <si>
    <t>28148</t>
  </si>
  <si>
    <t>אינסקו.חוץMSCI.WORLD</t>
  </si>
  <si>
    <t>IE00B60SX394</t>
  </si>
  <si>
    <t>*INVESCO MSCI EMERGING MKTS</t>
  </si>
  <si>
    <t>IE00B3DWVS88</t>
  </si>
  <si>
    <t>21100</t>
  </si>
  <si>
    <t>INVES NASDAQ 100</t>
  </si>
  <si>
    <t>US46138G6492</t>
  </si>
  <si>
    <t>INVESCO CHINA TECH</t>
  </si>
  <si>
    <t>US46138E8003</t>
  </si>
  <si>
    <t>INVESCO CLEANTECH</t>
  </si>
  <si>
    <t>US46137V4077</t>
  </si>
  <si>
    <t>US46137V6395</t>
  </si>
  <si>
    <t>US46137V6882</t>
  </si>
  <si>
    <t>INVESCO KBW BNK</t>
  </si>
  <si>
    <t>US46138E6288</t>
  </si>
  <si>
    <t>INVESCO NASDAQ I</t>
  </si>
  <si>
    <t>US46137V5306</t>
  </si>
  <si>
    <t>Invesco QQQ  trust NAS1 (דיבידנד לקבל)</t>
  </si>
  <si>
    <t>US46090E1038</t>
  </si>
  <si>
    <t>INVESCO S&amp;P 500 UCITS ETF</t>
  </si>
  <si>
    <t>IE00B3YCGJ38</t>
  </si>
  <si>
    <t>INVESCO S&amp;P SMAL</t>
  </si>
  <si>
    <t>US46137V4804</t>
  </si>
  <si>
    <t>INVESCO SOLAR ETF</t>
  </si>
  <si>
    <t>US46138G7060</t>
  </si>
  <si>
    <t>Invesco Wilderhill Clean energy-ET</t>
  </si>
  <si>
    <t>US46137V1347</t>
  </si>
  <si>
    <t>INVSC NSDQ FNTC</t>
  </si>
  <si>
    <t>IE00BYMS5W68</t>
  </si>
  <si>
    <t>S&amp;P 500 SOURCE</t>
  </si>
  <si>
    <t>Source s&amp;p 500 ireland</t>
  </si>
  <si>
    <t>JPM EQTY P-INC</t>
  </si>
  <si>
    <t>US46641Q3323</t>
  </si>
  <si>
    <t>KraneShares Csi China Internet Etf</t>
  </si>
  <si>
    <t>US5007673065</t>
  </si>
  <si>
    <t>28032</t>
  </si>
  <si>
    <t>L&amp;G ECOMM LOGIS</t>
  </si>
  <si>
    <t>IE00BF0M6N54</t>
  </si>
  <si>
    <t>89676</t>
  </si>
  <si>
    <t>AMP LITH&amp; BATTERY TEC ETF</t>
  </si>
  <si>
    <t>US0321088058</t>
  </si>
  <si>
    <t>27235</t>
  </si>
  <si>
    <t>LYX CORE EURSTX600 גר</t>
  </si>
  <si>
    <t>LU0908500753</t>
  </si>
  <si>
    <t>10267</t>
  </si>
  <si>
    <t>Lyxor etf basic rs</t>
  </si>
  <si>
    <t>FR0010345389</t>
  </si>
  <si>
    <t>Lyxor etf cac 40</t>
  </si>
  <si>
    <t>FR0007052782</t>
  </si>
  <si>
    <t>LYXOR ETF DJ STX BANK</t>
  </si>
  <si>
    <t>FR0010345371</t>
  </si>
  <si>
    <t>Lyxor Etf S&amp;P 500</t>
  </si>
  <si>
    <t>LU0496786657</t>
  </si>
  <si>
    <t>LYXOR ETF STX 600 O</t>
  </si>
  <si>
    <t>FR0010344960</t>
  </si>
  <si>
    <t>HORIZONS S&amp;P/TSX</t>
  </si>
  <si>
    <t>CA44056G1054</t>
  </si>
  <si>
    <t>12129</t>
  </si>
  <si>
    <t>MJ US Equity</t>
  </si>
  <si>
    <t>US26924G5080</t>
  </si>
  <si>
    <t>89442</t>
  </si>
  <si>
    <t>IN NSDQ N GN 100</t>
  </si>
  <si>
    <t>US46138G6310</t>
  </si>
  <si>
    <t>10297</t>
  </si>
  <si>
    <t>NOMURA ETF</t>
  </si>
  <si>
    <t>JP3027630007</t>
  </si>
  <si>
    <t>POWERSHARES QQQ NASDAQ 100</t>
  </si>
  <si>
    <t>US46090F1003</t>
  </si>
  <si>
    <t>10339</t>
  </si>
  <si>
    <t>AVANTIS US S/C</t>
  </si>
  <si>
    <t>US0250728773</t>
  </si>
  <si>
    <t>27016</t>
  </si>
  <si>
    <t>PRO ULTRA MDCAP4</t>
  </si>
  <si>
    <t>US74347R4048</t>
  </si>
  <si>
    <t>PROSHARES UL SHO</t>
  </si>
  <si>
    <t>US74347G8612</t>
  </si>
  <si>
    <t>Proshares ultra s&amp;p500</t>
  </si>
  <si>
    <t>us74347r1077</t>
  </si>
  <si>
    <t>Proshares UltraPro QQQ</t>
  </si>
  <si>
    <t>US74347X8314</t>
  </si>
  <si>
    <t>Proshares ultrapro s&amp;p 500</t>
  </si>
  <si>
    <t>US74347X8645</t>
  </si>
  <si>
    <t>PROSHARES ULTRASHORT R2000</t>
  </si>
  <si>
    <t>US74347G6897</t>
  </si>
  <si>
    <t>Ultra qqq powershres</t>
  </si>
  <si>
    <t>US38145J1043</t>
  </si>
  <si>
    <t>ROBO GLOBAL ROBOTICS</t>
  </si>
  <si>
    <t>US3015057074</t>
  </si>
  <si>
    <t>28112</t>
  </si>
  <si>
    <t>ROBO-GL HL TECH</t>
  </si>
  <si>
    <t>US3015057231</t>
  </si>
  <si>
    <t>RUSSELL 2000 GROWTH</t>
  </si>
  <si>
    <t>US4642876480</t>
  </si>
  <si>
    <t>10366</t>
  </si>
  <si>
    <t>UTILITIES SELECT SECTOR FUND</t>
  </si>
  <si>
    <t>US81369Y8865</t>
  </si>
  <si>
    <t>22040</t>
  </si>
  <si>
    <t>SIREN ETF TRUST</t>
  </si>
  <si>
    <t>US8296582021</t>
  </si>
  <si>
    <t>10597</t>
  </si>
  <si>
    <t>US81369Y8030</t>
  </si>
  <si>
    <t>Consumer discretionary etf</t>
  </si>
  <si>
    <t>US81369Y4070</t>
  </si>
  <si>
    <t>Dia Us _SPDR DJIA TRUST (דיבידנד לקבל)</t>
  </si>
  <si>
    <t>US78467X1090</t>
  </si>
  <si>
    <t>Energy s.sector spdr</t>
  </si>
  <si>
    <t>US81369Y5069</t>
  </si>
  <si>
    <t>FIN sel sector spdr</t>
  </si>
  <si>
    <t>US81369Y6059</t>
  </si>
  <si>
    <t>Health care select xlv</t>
  </si>
  <si>
    <t>US81369Y2090</t>
  </si>
  <si>
    <t>Industrail select</t>
  </si>
  <si>
    <t>US81369Y7040</t>
  </si>
  <si>
    <t>REAL EST SEL SEC</t>
  </si>
  <si>
    <t>US81369y8600</t>
  </si>
  <si>
    <t>SPDR _s&amp;p Kensho Clean Power ETF</t>
  </si>
  <si>
    <t>US78468R6559</t>
  </si>
  <si>
    <t>SPDR EUR S/C VAL</t>
  </si>
  <si>
    <t>IE00BSPLC298</t>
  </si>
  <si>
    <t>SPDR MSCI EUROPE CON</t>
  </si>
  <si>
    <t>IE00BKWQ0D84</t>
  </si>
  <si>
    <t>Spdr s&amp;p 500 etf trust (דיבידנד לקבל)</t>
  </si>
  <si>
    <t>US78462F1030</t>
  </si>
  <si>
    <t>SPDR S&amp;P AEROSPA</t>
  </si>
  <si>
    <t>US78464A6313</t>
  </si>
  <si>
    <t>Spdr s&amp;p biotech etf</t>
  </si>
  <si>
    <t>US78464A8707</t>
  </si>
  <si>
    <t>SPDR S&amp;P CHINA ETF</t>
  </si>
  <si>
    <t>US78463X4007</t>
  </si>
  <si>
    <t>SPDR Small Cup USA  Value</t>
  </si>
  <si>
    <t>IE00BSPLC413</t>
  </si>
  <si>
    <t>SPDR USA S/C VAL</t>
  </si>
  <si>
    <t>US GLB JETS ETF</t>
  </si>
  <si>
    <t>US26922A8421</t>
  </si>
  <si>
    <t>27146</t>
  </si>
  <si>
    <t>Roundhill Ball Metaverse Etf</t>
  </si>
  <si>
    <t>US53656F4173</t>
  </si>
  <si>
    <t>89670</t>
  </si>
  <si>
    <t>Market vectors russ</t>
  </si>
  <si>
    <t>US92189F4037</t>
  </si>
  <si>
    <t>12518</t>
  </si>
  <si>
    <t>Market Vectors semiconduct</t>
  </si>
  <si>
    <t>US57060U2336</t>
  </si>
  <si>
    <t>VANECK Vector semiconductor ETF</t>
  </si>
  <si>
    <t>IE00BMC38736</t>
  </si>
  <si>
    <t>VANECK VECTORS SEMICONDUCTOR</t>
  </si>
  <si>
    <t>US92189F6768</t>
  </si>
  <si>
    <t>VANECK VIETNAM</t>
  </si>
  <si>
    <t>US92189F8178</t>
  </si>
  <si>
    <t>VANG AS X JP $D</t>
  </si>
  <si>
    <t>IE00B9F5YL18</t>
  </si>
  <si>
    <t>VANGUARD SM-C ET</t>
  </si>
  <si>
    <t>US9229087518</t>
  </si>
  <si>
    <t>VANGUARD-FTSE AW</t>
  </si>
  <si>
    <t>US9220427184</t>
  </si>
  <si>
    <t>VANG DEV WLD A</t>
  </si>
  <si>
    <t>IE00BKX55T58</t>
  </si>
  <si>
    <t>12517</t>
  </si>
  <si>
    <t>VANG FTSE AL $A</t>
  </si>
  <si>
    <t>IE00BK5BQT80</t>
  </si>
  <si>
    <t>VANG FTSE DE EURD</t>
  </si>
  <si>
    <t>IE00B945VV12</t>
  </si>
  <si>
    <t>Vanguard aust share</t>
  </si>
  <si>
    <t>AU000000VAS1</t>
  </si>
  <si>
    <t>Vanguard Dividend etf</t>
  </si>
  <si>
    <t>US9219088443</t>
  </si>
  <si>
    <t>Vanguard Emrg mkt et</t>
  </si>
  <si>
    <t>US9220428588</t>
  </si>
  <si>
    <t>Vanguard Financials etf</t>
  </si>
  <si>
    <t>US92204A4058</t>
  </si>
  <si>
    <t>VANGUARD FTSE AL</t>
  </si>
  <si>
    <t>IE00B3RBWM25</t>
  </si>
  <si>
    <t>VANGUARD FTSE ET</t>
  </si>
  <si>
    <t>US9219438580</t>
  </si>
  <si>
    <t>VANGUARD HI DV Y</t>
  </si>
  <si>
    <t>US9219464065</t>
  </si>
  <si>
    <t>Vanguard Mid Cap</t>
  </si>
  <si>
    <t>US9229086296</t>
  </si>
  <si>
    <t>VANGUARD Mid -Cap GRW Etf</t>
  </si>
  <si>
    <t>US9229085389</t>
  </si>
  <si>
    <t>VANGUARD MID-CAP VA</t>
  </si>
  <si>
    <t>US9229085124</t>
  </si>
  <si>
    <t>Vanguard reit vipers</t>
  </si>
  <si>
    <t>US9229085538</t>
  </si>
  <si>
    <t>Vanguard S&amp;P 500 etf</t>
  </si>
  <si>
    <t>US9229083632</t>
  </si>
  <si>
    <t>VANGUARD S/C V E</t>
  </si>
  <si>
    <t>US9229086114</t>
  </si>
  <si>
    <t>VANGUARD TOT WORLD</t>
  </si>
  <si>
    <t>US9220427424</t>
  </si>
  <si>
    <t>VANGUARD UTI ETF</t>
  </si>
  <si>
    <t>US92204A8760</t>
  </si>
  <si>
    <t>Vangurad info tech etf</t>
  </si>
  <si>
    <t>US92204A7028</t>
  </si>
  <si>
    <t>VG GLB EX-US R E</t>
  </si>
  <si>
    <t>US9220426764</t>
  </si>
  <si>
    <t>סה"כ שמחקות מדדים אחרים</t>
  </si>
  <si>
    <t>21SHARES CARDANO</t>
  </si>
  <si>
    <t>CH1102728750</t>
  </si>
  <si>
    <t>28296</t>
  </si>
  <si>
    <t>RBB-US TSY 3MO B</t>
  </si>
  <si>
    <t>US74933W4520</t>
  </si>
  <si>
    <t>10452</t>
  </si>
  <si>
    <t>$21SHAR AVAL ETP</t>
  </si>
  <si>
    <t>CH1135202088</t>
  </si>
  <si>
    <t>21SHARES SOLANA</t>
  </si>
  <si>
    <t>CH1114873776</t>
  </si>
  <si>
    <t>21SHR BITWISE Crypto index ETP</t>
  </si>
  <si>
    <t>CH0475986318</t>
  </si>
  <si>
    <t>physical platinum Etf</t>
  </si>
  <si>
    <t>US26922V1017</t>
  </si>
  <si>
    <t>13115</t>
  </si>
  <si>
    <t>CI GAL BITC USD</t>
  </si>
  <si>
    <t>CA12563N1033</t>
  </si>
  <si>
    <t>27873</t>
  </si>
  <si>
    <t>WT BITCOIN</t>
  </si>
  <si>
    <t>GB00BJYDH287</t>
  </si>
  <si>
    <t>21shares Bitcoin Single</t>
  </si>
  <si>
    <t>CH0454664001</t>
  </si>
  <si>
    <t>21SHR BINANCE</t>
  </si>
  <si>
    <t>CH0496454155</t>
  </si>
  <si>
    <t>21SHR ETHEREUM</t>
  </si>
  <si>
    <t>CH0454664027</t>
  </si>
  <si>
    <t>ISHARES GOLD TRU</t>
  </si>
  <si>
    <t>US4642852044</t>
  </si>
  <si>
    <t>Ishares Silver trust</t>
  </si>
  <si>
    <t>US46428Q1094</t>
  </si>
  <si>
    <t>GLO X BLOCKCHAIN</t>
  </si>
  <si>
    <t>US37954Y1608</t>
  </si>
  <si>
    <t>GRAYSCALE DIGITAL</t>
  </si>
  <si>
    <t>KYG407051088</t>
  </si>
  <si>
    <t>27920</t>
  </si>
  <si>
    <t>P/S BITCOIN STRA</t>
  </si>
  <si>
    <t>US74347G4405</t>
  </si>
  <si>
    <t>PURPOSE BITCOIN</t>
  </si>
  <si>
    <t>CA74642C3003</t>
  </si>
  <si>
    <t>28575</t>
  </si>
  <si>
    <t>PURPOSE BITCOINC</t>
  </si>
  <si>
    <t>PURPOSE BITCOINU</t>
  </si>
  <si>
    <t>PURPOSE ETHER ET</t>
  </si>
  <si>
    <t>CA74642N3067</t>
  </si>
  <si>
    <t>SPDR gold shares</t>
  </si>
  <si>
    <t>US78463V1070</t>
  </si>
  <si>
    <t>ULTRASHORT OIL &amp; GA</t>
  </si>
  <si>
    <t>US74347R5862</t>
  </si>
  <si>
    <t>10443</t>
  </si>
  <si>
    <t>WT ETHEREUM</t>
  </si>
  <si>
    <t>GB00BJYDH394</t>
  </si>
  <si>
    <t>12311</t>
  </si>
  <si>
    <t>Amundi Etf Euro</t>
  </si>
  <si>
    <t>FR0010754119</t>
  </si>
  <si>
    <t>12772</t>
  </si>
  <si>
    <t>Ishares $ Short Duration corp bond</t>
  </si>
  <si>
    <t>IE00BYXYYP94</t>
  </si>
  <si>
    <t>Ishares barclays 1-3 year</t>
  </si>
  <si>
    <t>US4642874576</t>
  </si>
  <si>
    <t>Ishares Barclays 20+ year bond</t>
  </si>
  <si>
    <t>US4642874329</t>
  </si>
  <si>
    <t>Ishares barclays 3-7 year</t>
  </si>
  <si>
    <t>US4642886612</t>
  </si>
  <si>
    <t>ISHARES BARCLAYS 7-10</t>
  </si>
  <si>
    <t>US4642874402</t>
  </si>
  <si>
    <t>ISHARES EMER MKTS</t>
  </si>
  <si>
    <t>IE00B6TLBW47</t>
  </si>
  <si>
    <t>ISHARES MARKIT IBOXX</t>
  </si>
  <si>
    <t>IE0032895942</t>
  </si>
  <si>
    <t>Ishares markit iboxx $ hy</t>
  </si>
  <si>
    <t>IE00B4PY7Y77</t>
  </si>
  <si>
    <t>ISHARES MARKIT IBOXX (דיבידנד לקבל)</t>
  </si>
  <si>
    <t>Ishares markit iboxx eur HY</t>
  </si>
  <si>
    <t>IE00B66F4759</t>
  </si>
  <si>
    <t>ISHR $ TRES 3-7Y</t>
  </si>
  <si>
    <t>IE00B3VWN393</t>
  </si>
  <si>
    <t>ISHR usd Treasury bond 7-10 etf</t>
  </si>
  <si>
    <t>IE00B3VWN518</t>
  </si>
  <si>
    <t>DB x corp bnd</t>
  </si>
  <si>
    <t>LU0478205379</t>
  </si>
  <si>
    <t>Db X-Tr II Crs5</t>
  </si>
  <si>
    <t>LU0290359032</t>
  </si>
  <si>
    <t>XUT3 LN</t>
  </si>
  <si>
    <t>LU0429458895</t>
  </si>
  <si>
    <t>DIR 20+Y T BUL3X</t>
  </si>
  <si>
    <t>US25459W5408</t>
  </si>
  <si>
    <t>12410</t>
  </si>
  <si>
    <t>FIRST TRUST LOW DURATION</t>
  </si>
  <si>
    <t>US33739Q2003</t>
  </si>
  <si>
    <t>powershares h/y bond</t>
  </si>
  <si>
    <t>US73936T5570</t>
  </si>
  <si>
    <t>Pimco inv grade bond</t>
  </si>
  <si>
    <t>US72201R8170</t>
  </si>
  <si>
    <t>11186</t>
  </si>
  <si>
    <t>Spdr Barclays</t>
  </si>
  <si>
    <t>US78464A6727</t>
  </si>
  <si>
    <t>spdr barclays high yield</t>
  </si>
  <si>
    <t>US78468R6229</t>
  </si>
  <si>
    <t>Spdr Corporate bond</t>
  </si>
  <si>
    <t>US78464A3757</t>
  </si>
  <si>
    <t>Spdr emerging bond</t>
  </si>
  <si>
    <t>IE00B4613386</t>
  </si>
  <si>
    <t>Vanguard gov bnd</t>
  </si>
  <si>
    <t>US92206C1027</t>
  </si>
  <si>
    <t>Vanguard intermediate term bond</t>
  </si>
  <si>
    <t>US92206C8709</t>
  </si>
  <si>
    <t>Vanguard Total Bond</t>
  </si>
  <si>
    <t>US9219378356</t>
  </si>
  <si>
    <t>WISDOMTREE EMERG MKT EX-ST</t>
  </si>
  <si>
    <t>US97717X7848</t>
  </si>
  <si>
    <t>21shares Polkadot Etp</t>
  </si>
  <si>
    <t>CH0593331561</t>
  </si>
  <si>
    <t>Direxion Daily 20y treasury</t>
  </si>
  <si>
    <t>US25459Y6784</t>
  </si>
  <si>
    <t>סה"כ אג"ח ממשלתי</t>
  </si>
  <si>
    <t>PTFי )00( תל גוב-צמודות 0-2</t>
  </si>
  <si>
    <t>5131701</t>
  </si>
  <si>
    <t>קסם אקטיב ממשלתי צמוד בינוני</t>
  </si>
  <si>
    <t>5119664</t>
  </si>
  <si>
    <t>סה"כ אגח קונצרני</t>
  </si>
  <si>
    <t>) כספית דולרית0D) פסגות</t>
  </si>
  <si>
    <t>5128087</t>
  </si>
  <si>
    <t>) מחקה תל בונד 6000) הראל</t>
  </si>
  <si>
    <t>5121835</t>
  </si>
  <si>
    <t>)00( PTF תל בונד צמודות 3-5</t>
  </si>
  <si>
    <t>5130695</t>
  </si>
  <si>
    <t>*MTF מחקה )00( אינדקס אג"ח במינ</t>
  </si>
  <si>
    <t>5129549</t>
  </si>
  <si>
    <t>*MTF מחקה )00( תל בונד שקלי 50</t>
  </si>
  <si>
    <t>5127907</t>
  </si>
  <si>
    <t>*זפם ר.קבע2-5 ס2</t>
  </si>
  <si>
    <t>5122973</t>
  </si>
  <si>
    <t>*מגדל MTF מחקה 00 תל בונד צמודו</t>
  </si>
  <si>
    <t>5125349</t>
  </si>
  <si>
    <t>ISP Assetי )0B( אג"ח ללא מניות</t>
  </si>
  <si>
    <t>5131875</t>
  </si>
  <si>
    <t>513011445</t>
  </si>
  <si>
    <t>PTFי )00( אינדקס A תקרת מנפיק</t>
  </si>
  <si>
    <t>5131602</t>
  </si>
  <si>
    <t>איביאי 00 שקלית ר. קבועה 5+שני</t>
  </si>
  <si>
    <t>5116967</t>
  </si>
  <si>
    <t>510791031</t>
  </si>
  <si>
    <t>איביאי אסטר מנפ</t>
  </si>
  <si>
    <t>5130067</t>
  </si>
  <si>
    <t>אקסל נקסוס</t>
  </si>
  <si>
    <t>5105846</t>
  </si>
  <si>
    <t>דיאמונד )2B(י 30/70</t>
  </si>
  <si>
    <t>5131958</t>
  </si>
  <si>
    <t>הראל 30/70 פלוס</t>
  </si>
  <si>
    <t>5115555</t>
  </si>
  <si>
    <t>הראל מחקה )0A( תל בונד מאגר</t>
  </si>
  <si>
    <t>5128095</t>
  </si>
  <si>
    <t>זפנ מדד 5-10שני</t>
  </si>
  <si>
    <t>5117833</t>
  </si>
  <si>
    <t>זפנ מדד2-5 ממשל</t>
  </si>
  <si>
    <t>5111240</t>
  </si>
  <si>
    <t>קסם KTFי )00( תל בונד צמודות-ב</t>
  </si>
  <si>
    <t>5132402</t>
  </si>
  <si>
    <t>קסם KTFי )00( תל בונד-צמודות A</t>
  </si>
  <si>
    <t>5133392</t>
  </si>
  <si>
    <t>קסם אקט תיק קונצרנ 4</t>
  </si>
  <si>
    <t>5104773</t>
  </si>
  <si>
    <t>קסם ר.קבועה 2-5</t>
  </si>
  <si>
    <t>5113444</t>
  </si>
  <si>
    <t>תכלית TTF 00 תל בונד שקלי 50</t>
  </si>
  <si>
    <t>5125323</t>
  </si>
  <si>
    <t>תכלית TTF 00! אינדקס HY-BBB</t>
  </si>
  <si>
    <t>5124409</t>
  </si>
  <si>
    <t>תכלית TTF י)00( אינדקס ישראל צ</t>
  </si>
  <si>
    <t>5133376</t>
  </si>
  <si>
    <t>תכלית מדד 2-5שנ</t>
  </si>
  <si>
    <t>5117379</t>
  </si>
  <si>
    <t>תלבונד שקלי ptf</t>
  </si>
  <si>
    <t>5113071</t>
  </si>
  <si>
    <t>*MSCI WORLD4d MTF</t>
  </si>
  <si>
    <t>5122569</t>
  </si>
  <si>
    <t>520039371</t>
  </si>
  <si>
    <t>קסם DAX נטרל מט</t>
  </si>
  <si>
    <t>5125158</t>
  </si>
  <si>
    <t>תכלית  INDX US EGAME VR</t>
  </si>
  <si>
    <t>5128939</t>
  </si>
  <si>
    <t>513815258</t>
  </si>
  <si>
    <t>תכלית DAX 30</t>
  </si>
  <si>
    <t>5124557</t>
  </si>
  <si>
    <t>תכלית NSD Grn ENergy ממ</t>
  </si>
  <si>
    <t>5131537</t>
  </si>
  <si>
    <t>תכלית TTF י)40( ת"א-ביטוח ושיר</t>
  </si>
  <si>
    <t>5133582</t>
  </si>
  <si>
    <t>תכלית TTF י)40( ת"א-קלינטק</t>
  </si>
  <si>
    <t>5132667</t>
  </si>
  <si>
    <t>*ASIA TECHNL MTF</t>
  </si>
  <si>
    <t>5128467</t>
  </si>
  <si>
    <t>*BSTR SOLAR MTF מחקה ממ</t>
  </si>
  <si>
    <t>5130976</t>
  </si>
  <si>
    <t>*MTF  מחקה stoxx europe 600 4d</t>
  </si>
  <si>
    <t>5121843</t>
  </si>
  <si>
    <t>*MTF dax 30 מנוטרלת מטבע</t>
  </si>
  <si>
    <t>5127659</t>
  </si>
  <si>
    <t>*MTF מח BSTAR TRAV VAC ממ</t>
  </si>
  <si>
    <t>5131503</t>
  </si>
  <si>
    <t>*MTF מח SP500 ממ</t>
  </si>
  <si>
    <t>5125869</t>
  </si>
  <si>
    <t>*MTF מחSP/ASX200</t>
  </si>
  <si>
    <t>5124128</t>
  </si>
  <si>
    <t>*MTF מחקה (S&amp;P 500 (4D</t>
  </si>
  <si>
    <t>5122627</t>
  </si>
  <si>
    <t>*MTF מחקה )4A( אינדקס ת"א ality</t>
  </si>
  <si>
    <t>5129887</t>
  </si>
  <si>
    <t>*MTF מחקה )4A( אינדקס תשתיות לא</t>
  </si>
  <si>
    <t>5130604</t>
  </si>
  <si>
    <t>*MTF מחקה )4A( ת"א 90</t>
  </si>
  <si>
    <t>5130620</t>
  </si>
  <si>
    <t>*MTF מחקה Indxx Renewable Energy  מנוטרלת דולר</t>
  </si>
  <si>
    <t>5130745</t>
  </si>
  <si>
    <t>*MTF ת"א 100 קרן נאמנות</t>
  </si>
  <si>
    <t>5109889</t>
  </si>
  <si>
    <t>*S&amp;P 500 ESG (4A( מנוטרלת מט"ח</t>
  </si>
  <si>
    <t>5130521</t>
  </si>
  <si>
    <t>*S&amp;P TECH MTF ממ</t>
  </si>
  <si>
    <t>5125760</t>
  </si>
  <si>
    <t>*מגדל גמישה</t>
  </si>
  <si>
    <t>5123799</t>
  </si>
  <si>
    <t>*מגדל כספית</t>
  </si>
  <si>
    <t>5134309</t>
  </si>
  <si>
    <t>ISE CTA Cloud Comp מנוטרלת מט"</t>
  </si>
  <si>
    <t>5127600</t>
  </si>
  <si>
    <t>MTF מחקה Indxx Renewable Energy  מנוטרלת דולר</t>
  </si>
  <si>
    <t>5119318</t>
  </si>
  <si>
    <t>NASDQ 100 PTFממ</t>
  </si>
  <si>
    <t>5131644</t>
  </si>
  <si>
    <t>PTF מנ MIDCP ממ</t>
  </si>
  <si>
    <t>5135272</t>
  </si>
  <si>
    <t>PTFי )4A( ת"א 35</t>
  </si>
  <si>
    <t>5130687</t>
  </si>
  <si>
    <t>PTFי )4A( ת"א 90</t>
  </si>
  <si>
    <t>5130919</t>
  </si>
  <si>
    <t>SP 500 PTF פסגות</t>
  </si>
  <si>
    <t>5127469</t>
  </si>
  <si>
    <t>SP TECHNOLO PTF</t>
  </si>
  <si>
    <t>5132147</t>
  </si>
  <si>
    <t>אי.בי.אי. מוליכים למחצה גלוב מ.מ</t>
  </si>
  <si>
    <t>5133657</t>
  </si>
  <si>
    <t>אי.בי.אי. מחקה )4D(י sell 2000</t>
  </si>
  <si>
    <t>5124284</t>
  </si>
  <si>
    <t>איביאי 500 מגדר</t>
  </si>
  <si>
    <t>5123021</t>
  </si>
  <si>
    <t>איביאי טכנולגיית עילית</t>
  </si>
  <si>
    <t>1142538</t>
  </si>
  <si>
    <t>איביאי מחקה SOL US REIT</t>
  </si>
  <si>
    <t>5122692</t>
  </si>
  <si>
    <t>איביאי נאסדק 100סהף</t>
  </si>
  <si>
    <t>5117585</t>
  </si>
  <si>
    <t>איביאי נדלן ישר</t>
  </si>
  <si>
    <t>5120282</t>
  </si>
  <si>
    <t>איביאי סהףבמגדר</t>
  </si>
  <si>
    <t>5122098</t>
  </si>
  <si>
    <t>איביאי קנאביס</t>
  </si>
  <si>
    <t>5129044</t>
  </si>
  <si>
    <t>איביאי רכב חשמל</t>
  </si>
  <si>
    <t>5132709</t>
  </si>
  <si>
    <t>איילון )4D( מניות גלובאלי</t>
  </si>
  <si>
    <t>5128855</t>
  </si>
  <si>
    <t>520030677</t>
  </si>
  <si>
    <t>איילון 4b משקלשוה תא35</t>
  </si>
  <si>
    <t>5117742</t>
  </si>
  <si>
    <t>514732825</t>
  </si>
  <si>
    <t>איילון)60(אקסטרים ת"א 25 פי 3</t>
  </si>
  <si>
    <t>5117692</t>
  </si>
  <si>
    <t>אלטש ארהב מגודר</t>
  </si>
  <si>
    <t>5122130</t>
  </si>
  <si>
    <t>511944670</t>
  </si>
  <si>
    <t>אלטשולר הקרן הירוקה קרן נאמנות</t>
  </si>
  <si>
    <t>5105218</t>
  </si>
  <si>
    <t>אלטשולר שחם ( SmartBeta (4A מעו"ף</t>
  </si>
  <si>
    <t>5121306</t>
  </si>
  <si>
    <t>אלטשולר תא MIDCAP STK PIC 4B</t>
  </si>
  <si>
    <t>5102298</t>
  </si>
  <si>
    <t>אקסלנס קסם )4A( מניות ת"א 35</t>
  </si>
  <si>
    <t>5130547</t>
  </si>
  <si>
    <t>ארה"ב פיננסים )70%( בנקים אזו</t>
  </si>
  <si>
    <t>5131842</t>
  </si>
  <si>
    <t>דולפין מניות</t>
  </si>
  <si>
    <t>5123336</t>
  </si>
  <si>
    <t>דיאמונד 4Dגמישה</t>
  </si>
  <si>
    <t>5123609</t>
  </si>
  <si>
    <t>515436632</t>
  </si>
  <si>
    <t>דיאמונד מניות</t>
  </si>
  <si>
    <t>5116736</t>
  </si>
  <si>
    <t>הראל DJ US MDIC</t>
  </si>
  <si>
    <t>5130026</t>
  </si>
  <si>
    <t>הראל Htf י)4A( ת"א טכנולוגיה</t>
  </si>
  <si>
    <t>5131081</t>
  </si>
  <si>
    <t>הראל Htfי )4A( ת"א 90</t>
  </si>
  <si>
    <t>5130638</t>
  </si>
  <si>
    <t>הראל SP 500 ממ</t>
  </si>
  <si>
    <t>5127527</t>
  </si>
  <si>
    <t>הראל WORK HOMממ</t>
  </si>
  <si>
    <t>5131685</t>
  </si>
  <si>
    <t>הראל מחקה תא100</t>
  </si>
  <si>
    <t>5122510</t>
  </si>
  <si>
    <t>זפנ ת'א 100</t>
  </si>
  <si>
    <t>5112628</t>
  </si>
  <si>
    <t>טופ אלפא 4D מניות חו"ל</t>
  </si>
  <si>
    <t>5115456</t>
  </si>
  <si>
    <t>מוניטר גמישה</t>
  </si>
  <si>
    <t>5127212</t>
  </si>
  <si>
    <t>מור 4Bנדלן</t>
  </si>
  <si>
    <t>5124300</t>
  </si>
  <si>
    <t>מור אנרגיה נקיה גלובלי</t>
  </si>
  <si>
    <t>5131040</t>
  </si>
  <si>
    <t>מור מחקה )4A( אינדקס בנקים EW</t>
  </si>
  <si>
    <t>5131966</t>
  </si>
  <si>
    <t>מור מחקה אי תשתיות ארהב</t>
  </si>
  <si>
    <t>5131883</t>
  </si>
  <si>
    <t>פסגות nasdaq 100</t>
  </si>
  <si>
    <t>5127766</t>
  </si>
  <si>
    <t>קסם )4A) KTF ת"א 90</t>
  </si>
  <si>
    <t>5124508</t>
  </si>
  <si>
    <t>קסם )4A) KTF תא 35</t>
  </si>
  <si>
    <t>5124490</t>
  </si>
  <si>
    <t>קסם 500נאףמנטרל</t>
  </si>
  <si>
    <t>5122957</t>
  </si>
  <si>
    <t>קסם 600 STOX נטרל</t>
  </si>
  <si>
    <t>5122940</t>
  </si>
  <si>
    <t>קסם KTF י)4A( ת"א- בנייה</t>
  </si>
  <si>
    <t>5132782</t>
  </si>
  <si>
    <t>קסם KTF ת"א 100</t>
  </si>
  <si>
    <t>5113345</t>
  </si>
  <si>
    <t>קסם MDAX מנוטרל</t>
  </si>
  <si>
    <t>5128061</t>
  </si>
  <si>
    <t>קסם NASDAQ 100 (4D) KTF</t>
  </si>
  <si>
    <t>5128905</t>
  </si>
  <si>
    <t>קסם NASDAQ100מט</t>
  </si>
  <si>
    <t>5124516</t>
  </si>
  <si>
    <t>קסם nternet Composite (4D) KTF</t>
  </si>
  <si>
    <t>5128913</t>
  </si>
  <si>
    <t>קסם RSL 2000 ממ</t>
  </si>
  <si>
    <t>5128079</t>
  </si>
  <si>
    <t>קסם S&amp;P 500 (4D) KTF</t>
  </si>
  <si>
    <t>5124482</t>
  </si>
  <si>
    <t>קסם S&amp;P TECH ממ</t>
  </si>
  <si>
    <t>5125620</t>
  </si>
  <si>
    <t>קסם קרן מחקה IND CLM CNG</t>
  </si>
  <si>
    <t>5130869</t>
  </si>
  <si>
    <t>תכלית Cyber Security (4B) TTF</t>
  </si>
  <si>
    <t>5127063</t>
  </si>
  <si>
    <t>תכלית KBW NASDAQ Financial Technology (4A) TTF מנו</t>
  </si>
  <si>
    <t>5127618</t>
  </si>
  <si>
    <t>תכלית MSCI WORLD (4D) TTF</t>
  </si>
  <si>
    <t>5124573</t>
  </si>
  <si>
    <t>תכלית MTF נסדק 100 מגודרת מטח</t>
  </si>
  <si>
    <t>5123179</t>
  </si>
  <si>
    <t>תכלית PHLX SMCN TTF</t>
  </si>
  <si>
    <t>5127329</t>
  </si>
  <si>
    <t>513594101</t>
  </si>
  <si>
    <t>תכלית PURE VALU</t>
  </si>
  <si>
    <t>5133681</t>
  </si>
  <si>
    <t>תכלית SP USADממ</t>
  </si>
  <si>
    <t>5127055</t>
  </si>
  <si>
    <t>תכלית SP UTLTממ</t>
  </si>
  <si>
    <t>5127287</t>
  </si>
  <si>
    <t>תכלית SP500 TTF ממ</t>
  </si>
  <si>
    <t>5123161</t>
  </si>
  <si>
    <t>תכלית TTF י)40( אינדקס בנקים ו</t>
  </si>
  <si>
    <t>5131925</t>
  </si>
  <si>
    <t>תכלית ביג טק30 סין מנוטרלת</t>
  </si>
  <si>
    <t>5132923</t>
  </si>
  <si>
    <t>תכלית ת"א 125(TTF(40</t>
  </si>
  <si>
    <t>5114657</t>
  </si>
  <si>
    <t>*מגדל כספ דולר</t>
  </si>
  <si>
    <t>5126990</t>
  </si>
  <si>
    <t>איביאי אג עולמ$</t>
  </si>
  <si>
    <t>5117429</t>
  </si>
  <si>
    <t>אנליסט ללא נע'מ</t>
  </si>
  <si>
    <t>5121140</t>
  </si>
  <si>
    <t>הראל כספית דולר</t>
  </si>
  <si>
    <t>5231097</t>
  </si>
  <si>
    <t>הראל פיא כס נ$</t>
  </si>
  <si>
    <t>5110341</t>
  </si>
  <si>
    <t>מיטב )00( כספית ניהול נזילות</t>
  </si>
  <si>
    <t>5135926</t>
  </si>
  <si>
    <t>פסגות )00( כספית פטורה</t>
  </si>
  <si>
    <t>5127881</t>
  </si>
  <si>
    <t>פסגות כס דלר נ$</t>
  </si>
  <si>
    <t>5130091</t>
  </si>
  <si>
    <t>פסגות כספית שקלית</t>
  </si>
  <si>
    <t>5128160</t>
  </si>
  <si>
    <t>BLKRK-CORP H/Y</t>
  </si>
  <si>
    <t>US09255P1075</t>
  </si>
  <si>
    <t>AMUNDI PLANET</t>
  </si>
  <si>
    <t>LU1688575437</t>
  </si>
  <si>
    <t>MONEDA LATAM CORP DEBI</t>
  </si>
  <si>
    <t>KYG620101306</t>
  </si>
  <si>
    <t>27678</t>
  </si>
  <si>
    <t>Ubs Lux Bnd</t>
  </si>
  <si>
    <t>LU0396367608</t>
  </si>
  <si>
    <t>27385</t>
  </si>
  <si>
    <t>LION VII EUR</t>
  </si>
  <si>
    <t>IE00B62G6V03</t>
  </si>
  <si>
    <t>12367</t>
  </si>
  <si>
    <t>NOMURA-US HIGH YLD BD-I USD</t>
  </si>
  <si>
    <t>IE00B3RW8498</t>
  </si>
  <si>
    <t>LION III EUR 3 s2 acc</t>
  </si>
  <si>
    <t>IE00B804LV55</t>
  </si>
  <si>
    <t>PIMCO DYNAMIC IN</t>
  </si>
  <si>
    <t>US72201Y1010</t>
  </si>
  <si>
    <t>REAL ESTATE CRED</t>
  </si>
  <si>
    <t>GB00B0HW5366</t>
  </si>
  <si>
    <t>12706</t>
  </si>
  <si>
    <t>BLACKR SCI &amp; TEC</t>
  </si>
  <si>
    <t>US09258G1040</t>
  </si>
  <si>
    <t>BLACKROCK  EM MKTS  IND</t>
  </si>
  <si>
    <t>IE00B3T0V975</t>
  </si>
  <si>
    <t>ISHARES CORE S&amp;P</t>
  </si>
  <si>
    <t>US4642876712</t>
  </si>
  <si>
    <t>VANG FTSE EM $A</t>
  </si>
  <si>
    <t>IE00BK5BR733</t>
  </si>
  <si>
    <t>VANGUARD TL SK E</t>
  </si>
  <si>
    <t>US9229087690</t>
  </si>
  <si>
    <t>VANGUARD TOTAL I</t>
  </si>
  <si>
    <t>US9219097683</t>
  </si>
  <si>
    <t>VANGUARD-EMR MK ST IN-USD PL</t>
  </si>
  <si>
    <t>IE0031787223</t>
  </si>
  <si>
    <t>VANGUARD-GL S-AC</t>
  </si>
  <si>
    <t>IE00B3X1NT05</t>
  </si>
  <si>
    <t>Cheyne Capital</t>
  </si>
  <si>
    <t>XD0461919058</t>
  </si>
  <si>
    <t>12342</t>
  </si>
  <si>
    <t>COHEN &amp; STEERS I</t>
  </si>
  <si>
    <t>US19248A1097</t>
  </si>
  <si>
    <t>89480</t>
  </si>
  <si>
    <t>Frank Te Inv</t>
  </si>
  <si>
    <t>LU0195949473</t>
  </si>
  <si>
    <t>26027</t>
  </si>
  <si>
    <t>NUV NDX DYN O/W</t>
  </si>
  <si>
    <t>US6706991071</t>
  </si>
  <si>
    <t>89477</t>
  </si>
  <si>
    <t>RENAISSANCE IPO</t>
  </si>
  <si>
    <t>US7599372049</t>
  </si>
  <si>
    <t>12533</t>
  </si>
  <si>
    <t>SPDR MSCI WORLD</t>
  </si>
  <si>
    <t>IE00BFY0GT14</t>
  </si>
  <si>
    <t>SPROTT PHY GLD T</t>
  </si>
  <si>
    <t>CA85207H1047</t>
  </si>
  <si>
    <t>89357</t>
  </si>
  <si>
    <t>VANGUARD GRW ETF</t>
  </si>
  <si>
    <t>US9229087369</t>
  </si>
  <si>
    <t>GRAYSCALE ETHER</t>
  </si>
  <si>
    <t>US3896381072</t>
  </si>
  <si>
    <t>CS PHYSICAL ETH</t>
  </si>
  <si>
    <t>GB00BLD4ZM24</t>
  </si>
  <si>
    <t>89775</t>
  </si>
  <si>
    <t>Grayscale Bitcoin Trust (BTC</t>
  </si>
  <si>
    <t>US09173T1088</t>
  </si>
  <si>
    <t>סה"כ כתבי אופציות בישראל</t>
  </si>
  <si>
    <t>INNOVID EQY WARRANT</t>
  </si>
  <si>
    <t>US4576791168</t>
  </si>
  <si>
    <t>נוסטרומו אופ</t>
  </si>
  <si>
    <t>623209</t>
  </si>
  <si>
    <t>פטרוכימים  אפ 2</t>
  </si>
  <si>
    <t>1190313</t>
  </si>
  <si>
    <t>ביג-טק 50 אופ 2</t>
  </si>
  <si>
    <t>1180819</t>
  </si>
  <si>
    <t>קיסטון ריט אפ 1</t>
  </si>
  <si>
    <t>1181734</t>
  </si>
  <si>
    <t>*אייספאק 1  אפ 1</t>
  </si>
  <si>
    <t>1179613</t>
  </si>
  <si>
    <t>גזית אפ 02/22</t>
  </si>
  <si>
    <t>633476</t>
  </si>
  <si>
    <t>וואליו קפ  אפ 4</t>
  </si>
  <si>
    <t>5990106</t>
  </si>
  <si>
    <t>וואליו קפיטל אופ 5</t>
  </si>
  <si>
    <t>5990114</t>
  </si>
  <si>
    <t>*סיפיה אופציה 1</t>
  </si>
  <si>
    <t>1182005</t>
  </si>
  <si>
    <t>סה"כ כתבי אופציה בחו"ל</t>
  </si>
  <si>
    <t>BYTE ACQUISITION CORP</t>
  </si>
  <si>
    <t>KYG1R25Q1133</t>
  </si>
  <si>
    <t>SOLGEL WARRANT</t>
  </si>
  <si>
    <t>IL0011589228</t>
  </si>
  <si>
    <t>סה"כ מדדים כולל מניות</t>
  </si>
  <si>
    <t>BEZEQ C300 01/2023</t>
  </si>
  <si>
    <t>84201300</t>
  </si>
  <si>
    <t>BEZEQ P300 01/2023</t>
  </si>
  <si>
    <t>84201540</t>
  </si>
  <si>
    <t>bC 3460 JAN 2023</t>
  </si>
  <si>
    <t>84197615</t>
  </si>
  <si>
    <t>bP 3460 JAN 2023</t>
  </si>
  <si>
    <t>84198704</t>
  </si>
  <si>
    <t>סה"כ ש"ח/מט"ח</t>
  </si>
  <si>
    <t>סה"כ ריבית</t>
  </si>
  <si>
    <t>KWEB US 02/17/23 C36</t>
  </si>
  <si>
    <t>813258</t>
  </si>
  <si>
    <t>KWEB US 02/17/23 P27</t>
  </si>
  <si>
    <t>826291</t>
  </si>
  <si>
    <t>KWEB US 17/02/23 P30</t>
  </si>
  <si>
    <t>826293</t>
  </si>
  <si>
    <t>KWEB US 02/17/23 C30</t>
  </si>
  <si>
    <t>813255</t>
  </si>
  <si>
    <t>סה"כ מטבע</t>
  </si>
  <si>
    <t>סה"כ סחורות</t>
  </si>
  <si>
    <t>US 10YR ULTRA FUT MAR23</t>
  </si>
  <si>
    <t>807411</t>
  </si>
  <si>
    <t>MSCI EMGMKT MAR23</t>
  </si>
  <si>
    <t>811836</t>
  </si>
  <si>
    <t>NASDAQ 100 MAR23</t>
  </si>
  <si>
    <t>811840</t>
  </si>
  <si>
    <t>S&amp;P/TSX 60 IX FUT MAR23</t>
  </si>
  <si>
    <t>811837</t>
  </si>
  <si>
    <t>S&amp;P500 EMINI FUT MAR23</t>
  </si>
  <si>
    <t>811839</t>
  </si>
  <si>
    <t>8118390</t>
  </si>
  <si>
    <t>STOXX EUROPE 600 MAR23</t>
  </si>
  <si>
    <t>811838</t>
  </si>
  <si>
    <t>סה"כ קרן מובטחת</t>
  </si>
  <si>
    <t>אלה פקדון אגח ה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</si>
  <si>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</si>
  <si>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</si>
  <si>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</si>
  <si>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</si>
  <si>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</si>
  <si>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</si>
  <si>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</si>
  <si>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</si>
  <si>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</si>
  <si>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</si>
  <si>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</si>
  <si>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</si>
  <si>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</si>
  <si>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</si>
  <si>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</si>
  <si>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</si>
  <si>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</si>
  <si>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</t>
  </si>
  <si>
    <t>1100908</t>
  </si>
  <si>
    <t>מקורות אגח 8 רמ</t>
  </si>
  <si>
    <t>1124346</t>
  </si>
  <si>
    <t>22/09/16</t>
  </si>
  <si>
    <t>רפאל אגח ג</t>
  </si>
  <si>
    <t>1140276</t>
  </si>
  <si>
    <t>520042185</t>
  </si>
  <si>
    <t>02/03/17</t>
  </si>
  <si>
    <t>חשמל צמוד 2022 רמ</t>
  </si>
  <si>
    <t>6000129</t>
  </si>
  <si>
    <t>18/01/11</t>
  </si>
  <si>
    <t>יהב קוקו סדרה ד (לס)- לא ברצף</t>
  </si>
  <si>
    <t>6620300</t>
  </si>
  <si>
    <t>520020421</t>
  </si>
  <si>
    <t>לאומי למשכנתאות שה</t>
  </si>
  <si>
    <t>301790</t>
  </si>
  <si>
    <t>520000225</t>
  </si>
  <si>
    <t>נתיבי גז אג"ח א - רמ</t>
  </si>
  <si>
    <t>1103084</t>
  </si>
  <si>
    <t>03/01/07</t>
  </si>
  <si>
    <t>אידיבי פתוח אגח ט MS</t>
  </si>
  <si>
    <t>79801541</t>
  </si>
  <si>
    <t>520032285</t>
  </si>
  <si>
    <t>22/07/13</t>
  </si>
  <si>
    <t>אלון חברת הדלק אגח סד' א MG</t>
  </si>
  <si>
    <t>11015671</t>
  </si>
  <si>
    <t>520041690</t>
  </si>
  <si>
    <t>16/12/13</t>
  </si>
  <si>
    <t>רפאל אגח סדרה ה 2020/2026</t>
  </si>
  <si>
    <t>1140292</t>
  </si>
  <si>
    <t>רפאל סד' ד 2020/2034</t>
  </si>
  <si>
    <t>1140284</t>
  </si>
  <si>
    <t>מתם תעשיות חיפה אגח א לס</t>
  </si>
  <si>
    <t>1138999</t>
  </si>
  <si>
    <t>510687403</t>
  </si>
  <si>
    <t>18/08/16</t>
  </si>
  <si>
    <t>*אורמת אגח 4 רמ</t>
  </si>
  <si>
    <t>1167212</t>
  </si>
  <si>
    <t>01/07/20</t>
  </si>
  <si>
    <t>גב-ים נגב אגח א רמ</t>
  </si>
  <si>
    <t>1151141</t>
  </si>
  <si>
    <t>514189596</t>
  </si>
  <si>
    <t>31/07/18</t>
  </si>
  <si>
    <t>גמול השקע ב ( מחוקה )</t>
  </si>
  <si>
    <t>1116755</t>
  </si>
  <si>
    <t>520018136</t>
  </si>
  <si>
    <t>21/12/09</t>
  </si>
  <si>
    <t>נתיבים אגח א רמ</t>
  </si>
  <si>
    <t>1090281</t>
  </si>
  <si>
    <t>513502229</t>
  </si>
  <si>
    <t>דירוג פנימי</t>
  </si>
  <si>
    <t>Crslnx 4.555 06/30/5</t>
  </si>
  <si>
    <t>CA22766TAB04</t>
  </si>
  <si>
    <t>12985</t>
  </si>
  <si>
    <t>Baa2</t>
  </si>
  <si>
    <t>07/04/16</t>
  </si>
  <si>
    <t>Rplllc 6% 04/01/22</t>
  </si>
  <si>
    <t>USU7501KAB71</t>
  </si>
  <si>
    <t>12861</t>
  </si>
  <si>
    <t>12/05/15</t>
  </si>
  <si>
    <t>Transed 3.951 9/50</t>
  </si>
  <si>
    <t>CA89366TAA57</t>
  </si>
  <si>
    <t>27306</t>
  </si>
  <si>
    <t>26/09/16</t>
  </si>
  <si>
    <t>GES</t>
  </si>
  <si>
    <t>9113</t>
  </si>
  <si>
    <t>10165</t>
  </si>
  <si>
    <t>GES הלוואת בעלים</t>
  </si>
  <si>
    <t>9266</t>
  </si>
  <si>
    <t>*BIG USA מניה לא סחירה</t>
  </si>
  <si>
    <t>29991765</t>
  </si>
  <si>
    <t>12539</t>
  </si>
  <si>
    <t>גורם 79</t>
  </si>
  <si>
    <t>93890</t>
  </si>
  <si>
    <t>364735039</t>
  </si>
  <si>
    <t>רוטקס</t>
  </si>
  <si>
    <t>1104033</t>
  </si>
  <si>
    <t>510844913</t>
  </si>
  <si>
    <t>*אפקון קרן אירופה</t>
  </si>
  <si>
    <t>8803</t>
  </si>
  <si>
    <t>516404811</t>
  </si>
  <si>
    <t>*משיכה מנרב</t>
  </si>
  <si>
    <t>8561</t>
  </si>
  <si>
    <t>520034505</t>
  </si>
  <si>
    <t>EDF_Proxima Co-Invest</t>
  </si>
  <si>
    <t>9068</t>
  </si>
  <si>
    <t>540306990</t>
  </si>
  <si>
    <t>.DISTREE LTD</t>
  </si>
  <si>
    <t>9326</t>
  </si>
  <si>
    <t>Sustained Therapy</t>
  </si>
  <si>
    <t>9262</t>
  </si>
  <si>
    <t>516541372</t>
  </si>
  <si>
    <t>VELOX PURE DIGITAL</t>
  </si>
  <si>
    <t>8726</t>
  </si>
  <si>
    <t>514727429</t>
  </si>
  <si>
    <t>*אגכימדס שותפות מוגבלת</t>
  </si>
  <si>
    <t>8824</t>
  </si>
  <si>
    <t>540310463</t>
  </si>
  <si>
    <t>BioSight Ltd</t>
  </si>
  <si>
    <t>8113</t>
  </si>
  <si>
    <t>512852559</t>
  </si>
  <si>
    <t>Agritask Ltd</t>
  </si>
  <si>
    <t>9114</t>
  </si>
  <si>
    <t>513717694</t>
  </si>
  <si>
    <t>Cynerio Israel Ltd</t>
  </si>
  <si>
    <t>8525</t>
  </si>
  <si>
    <t>515746212</t>
  </si>
  <si>
    <t>אלון דלק מניה לא סחירה</t>
  </si>
  <si>
    <t>499906</t>
  </si>
  <si>
    <t>TIPA CORP LTD</t>
  </si>
  <si>
    <t>8838</t>
  </si>
  <si>
    <t>514420660</t>
  </si>
  <si>
    <t>Virility Medical Ltd</t>
  </si>
  <si>
    <t>9151</t>
  </si>
  <si>
    <t>515448165</t>
  </si>
  <si>
    <t>Venn 2014 Ltd</t>
  </si>
  <si>
    <t>8631</t>
  </si>
  <si>
    <t>515171510</t>
  </si>
  <si>
    <t>ניאומאנה בע"מ</t>
  </si>
  <si>
    <t>9152</t>
  </si>
  <si>
    <t>516561917</t>
  </si>
  <si>
    <t>Continuity Software Ltd</t>
  </si>
  <si>
    <t>8460</t>
  </si>
  <si>
    <t>513644005</t>
  </si>
  <si>
    <t>רי-וויר (א.ס.ג) מחקר ופיתוח בעמ</t>
  </si>
  <si>
    <t>515193704</t>
  </si>
  <si>
    <t>ION TECH FEEDER FUND</t>
  </si>
  <si>
    <t>635794</t>
  </si>
  <si>
    <t>28276</t>
  </si>
  <si>
    <t>Viisights Solutions Ltd</t>
  </si>
  <si>
    <t>8603</t>
  </si>
  <si>
    <t>515252112</t>
  </si>
  <si>
    <t>Tower Vision preferred shares</t>
  </si>
  <si>
    <t>29990178</t>
  </si>
  <si>
    <t>10528</t>
  </si>
  <si>
    <t>ORDH</t>
  </si>
  <si>
    <t>8255</t>
  </si>
  <si>
    <t>*Global Energy Generation LLC</t>
  </si>
  <si>
    <t>8459</t>
  </si>
  <si>
    <t>27781</t>
  </si>
  <si>
    <t>*Mammoth North</t>
  </si>
  <si>
    <t>28459</t>
  </si>
  <si>
    <t>89498</t>
  </si>
  <si>
    <t>OPC Power Ventures LP</t>
  </si>
  <si>
    <t>8215</t>
  </si>
  <si>
    <t>28327</t>
  </si>
  <si>
    <t>Sunbit Inc</t>
  </si>
  <si>
    <t>8432</t>
  </si>
  <si>
    <t>89324</t>
  </si>
  <si>
    <t>medlnvest capital s.a.r.l</t>
  </si>
  <si>
    <t>2751</t>
  </si>
  <si>
    <t>12074</t>
  </si>
  <si>
    <t>FinTLV Opportunity 2 L.P</t>
  </si>
  <si>
    <t>7983</t>
  </si>
  <si>
    <t>27180</t>
  </si>
  <si>
    <t>S.P.V.N.I 2 Next 2021 L.P</t>
  </si>
  <si>
    <t>8773</t>
  </si>
  <si>
    <t>AEW RELog SCSp</t>
  </si>
  <si>
    <t>8735</t>
  </si>
  <si>
    <t>89687</t>
  </si>
  <si>
    <t>Behalf Ltd</t>
  </si>
  <si>
    <t>8423</t>
  </si>
  <si>
    <t>89328</t>
  </si>
  <si>
    <t>*אשבורן פלאזה</t>
  </si>
  <si>
    <t>5771</t>
  </si>
  <si>
    <t>27489</t>
  </si>
  <si>
    <t>*Fu Gen AG</t>
  </si>
  <si>
    <t>9035</t>
  </si>
  <si>
    <t>28664</t>
  </si>
  <si>
    <t>Lendbuzz Inc</t>
  </si>
  <si>
    <t>8564</t>
  </si>
  <si>
    <t>28171</t>
  </si>
  <si>
    <t>*425 Lexington</t>
  </si>
  <si>
    <t>544461</t>
  </si>
  <si>
    <t>27673</t>
  </si>
  <si>
    <t>*mammoth south</t>
  </si>
  <si>
    <t>8932</t>
  </si>
  <si>
    <t>MARKET</t>
  </si>
  <si>
    <t>537053</t>
  </si>
  <si>
    <t>27940</t>
  </si>
  <si>
    <t>*Rialto-Elite Portfolio</t>
  </si>
  <si>
    <t>496922</t>
  </si>
  <si>
    <t>27659</t>
  </si>
  <si>
    <t>*ROBIN</t>
  </si>
  <si>
    <t>6164</t>
  </si>
  <si>
    <t>27660</t>
  </si>
  <si>
    <t>*901 Fifth Seattle</t>
  </si>
  <si>
    <t>548386</t>
  </si>
  <si>
    <t>27445</t>
  </si>
  <si>
    <t>*Tanfield 1</t>
  </si>
  <si>
    <t>6629</t>
  </si>
  <si>
    <t>27911</t>
  </si>
  <si>
    <t>USBT</t>
  </si>
  <si>
    <t>7854</t>
  </si>
  <si>
    <t>28236</t>
  </si>
  <si>
    <t>Danforth</t>
  </si>
  <si>
    <t>7425</t>
  </si>
  <si>
    <t>28147</t>
  </si>
  <si>
    <t>*WEST 35 STREET 240</t>
  </si>
  <si>
    <t>5814</t>
  </si>
  <si>
    <t>27562</t>
  </si>
  <si>
    <t>*Migdal WORE 2021-1</t>
  </si>
  <si>
    <t>8784</t>
  </si>
  <si>
    <t>13033</t>
  </si>
  <si>
    <t>*WHITE OAK 2</t>
  </si>
  <si>
    <t>457043</t>
  </si>
  <si>
    <t>*WHITE OAK 3</t>
  </si>
  <si>
    <t>4570311</t>
  </si>
  <si>
    <t>SACRAMENTO 353</t>
  </si>
  <si>
    <t>475607</t>
  </si>
  <si>
    <t>27561</t>
  </si>
  <si>
    <t>LIGHTRICKS LTD</t>
  </si>
  <si>
    <t>8652</t>
  </si>
  <si>
    <t>13344</t>
  </si>
  <si>
    <t>*NORDIC POWER 2</t>
  </si>
  <si>
    <t>9116</t>
  </si>
  <si>
    <t>*NORDIC POWER 3</t>
  </si>
  <si>
    <t>9291</t>
  </si>
  <si>
    <t>*NORDIC POWER 4</t>
  </si>
  <si>
    <t>9300</t>
  </si>
  <si>
    <t>Keystone Dental Holdings Ltd</t>
  </si>
  <si>
    <t>8613</t>
  </si>
  <si>
    <t>89536</t>
  </si>
  <si>
    <t>*Veev וויו גרופ MG</t>
  </si>
  <si>
    <t>11711071</t>
  </si>
  <si>
    <t>832652993</t>
  </si>
  <si>
    <t>Earnix</t>
  </si>
  <si>
    <t>8372</t>
  </si>
  <si>
    <t>513082123</t>
  </si>
  <si>
    <t>סה"כ קרנות הון סיכון</t>
  </si>
  <si>
    <t>Vintage V Is</t>
  </si>
  <si>
    <t>6645</t>
  </si>
  <si>
    <t>23/04/19</t>
  </si>
  <si>
    <t>Vintage Class A</t>
  </si>
  <si>
    <t>70261</t>
  </si>
  <si>
    <t>17/10/19</t>
  </si>
  <si>
    <t>Stage One Venture Capital Fund IV</t>
  </si>
  <si>
    <t>8981</t>
  </si>
  <si>
    <t>F2 Capital Partners 3 LP</t>
  </si>
  <si>
    <t>8401</t>
  </si>
  <si>
    <t>S.H. SKY 4 L.P</t>
  </si>
  <si>
    <t>8987</t>
  </si>
  <si>
    <t>STAGEONE S.P.V D.R</t>
  </si>
  <si>
    <t>8420</t>
  </si>
  <si>
    <t>17/07/22</t>
  </si>
  <si>
    <t>Arkin Bio Ventures II L.P</t>
  </si>
  <si>
    <t>70341</t>
  </si>
  <si>
    <t>17/03/20</t>
  </si>
  <si>
    <t>Greenfield Partners Panorays LP</t>
  </si>
  <si>
    <t>8320</t>
  </si>
  <si>
    <t>05/08/21</t>
  </si>
  <si>
    <t>StageOne S.P.V R.S</t>
  </si>
  <si>
    <t>8291</t>
  </si>
  <si>
    <t>18/05/21</t>
  </si>
  <si>
    <t>אורבימד 2</t>
  </si>
  <si>
    <t>5277</t>
  </si>
  <si>
    <t>ויטהלייף ישראל קרן הון</t>
  </si>
  <si>
    <t>600000401</t>
  </si>
  <si>
    <t>28/02/02</t>
  </si>
  <si>
    <t>ורטקס ישראל קרן הון חול</t>
  </si>
  <si>
    <t>600000361</t>
  </si>
  <si>
    <t>16/01/01</t>
  </si>
  <si>
    <t>evolution venture c</t>
  </si>
  <si>
    <t>50286</t>
  </si>
  <si>
    <t>anatomy</t>
  </si>
  <si>
    <t>52266</t>
  </si>
  <si>
    <t>anatomy  2</t>
  </si>
  <si>
    <t>5260</t>
  </si>
  <si>
    <t>18/10/15</t>
  </si>
  <si>
    <t>אביב (פנטין) קפיטל</t>
  </si>
  <si>
    <t>600000271</t>
  </si>
  <si>
    <t>01/07/01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</si>
  <si>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</si>
  <si>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</si>
  <si>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</si>
  <si>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</si>
  <si>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</si>
  <si>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</t>
  </si>
  <si>
    <t>8510</t>
  </si>
  <si>
    <t>12/06/22</t>
  </si>
  <si>
    <t>Reality Real Estate Investment Fund 3 L.P</t>
  </si>
  <si>
    <t>5265</t>
  </si>
  <si>
    <t>30/06/15</t>
  </si>
  <si>
    <t>סה"כ קרנות השקעה אחרות</t>
  </si>
  <si>
    <t>Tene investment in QNERGY</t>
  </si>
  <si>
    <t>29993124</t>
  </si>
  <si>
    <t>02/02/15</t>
  </si>
  <si>
    <t>NOY ASHALIM קרן נוי</t>
  </si>
  <si>
    <t>5279</t>
  </si>
  <si>
    <t>08/08/16</t>
  </si>
  <si>
    <t>קרן נוי 2</t>
  </si>
  <si>
    <t>5259</t>
  </si>
  <si>
    <t>02/07/15</t>
  </si>
  <si>
    <t>MIE III Co-Investment Fund II</t>
  </si>
  <si>
    <t>9172</t>
  </si>
  <si>
    <t>TENE GROWTH CAPITAL 4</t>
  </si>
  <si>
    <t>5310</t>
  </si>
  <si>
    <t>16/01/18</t>
  </si>
  <si>
    <t>Fortissimo capital fund v</t>
  </si>
  <si>
    <t>70381</t>
  </si>
  <si>
    <t>16/04/20</t>
  </si>
  <si>
    <t>Green Lantern GL II LP</t>
  </si>
  <si>
    <t>8279</t>
  </si>
  <si>
    <t>25/04/21</t>
  </si>
  <si>
    <t>Green Lantern GLM LP</t>
  </si>
  <si>
    <t>8277</t>
  </si>
  <si>
    <t>Greenfield Partners II L.P</t>
  </si>
  <si>
    <t>7992</t>
  </si>
  <si>
    <t>Greenfield Cobra Investments L.P</t>
  </si>
  <si>
    <t>8269</t>
  </si>
  <si>
    <t>02/03/21</t>
  </si>
  <si>
    <t>קרן תשתיות - ISRAEL INFRASTUC</t>
  </si>
  <si>
    <t>65001010</t>
  </si>
  <si>
    <t>18/10/06</t>
  </si>
  <si>
    <t>GESM Via Maris Limited Partnership</t>
  </si>
  <si>
    <t>7079</t>
  </si>
  <si>
    <t>10/12/20</t>
  </si>
  <si>
    <t>SKY 3</t>
  </si>
  <si>
    <t>5289</t>
  </si>
  <si>
    <t>12/01/17</t>
  </si>
  <si>
    <t>Yesodot Gimmel</t>
  </si>
  <si>
    <t>70291</t>
  </si>
  <si>
    <t>04/12/19</t>
  </si>
  <si>
    <t>Yesodot Senior Co Invest</t>
  </si>
  <si>
    <t>7076</t>
  </si>
  <si>
    <t>27/10/20</t>
  </si>
  <si>
    <t>ויולה פרייבט אקווטי 2</t>
  </si>
  <si>
    <t>5257</t>
  </si>
  <si>
    <t>29/01/15</t>
  </si>
  <si>
    <t>טנא הון צמיחה (קרן להשקעות)</t>
  </si>
  <si>
    <t>650011101</t>
  </si>
  <si>
    <t>03/12/06</t>
  </si>
  <si>
    <t>s.h. sky l.p</t>
  </si>
  <si>
    <t>50492</t>
  </si>
  <si>
    <t>04/01/06</t>
  </si>
  <si>
    <t>FIMI Israel Opportunity VII</t>
  </si>
  <si>
    <t>8292</t>
  </si>
  <si>
    <t>06/06/21</t>
  </si>
  <si>
    <t>FIMI 6</t>
  </si>
  <si>
    <t>5272</t>
  </si>
  <si>
    <t>21/07/16</t>
  </si>
  <si>
    <t>fimi israel opportunity</t>
  </si>
  <si>
    <t>50724</t>
  </si>
  <si>
    <t>11/10/05</t>
  </si>
  <si>
    <t>פלנוס טכנולוגיות לאומי</t>
  </si>
  <si>
    <t>600000301</t>
  </si>
  <si>
    <t>27/11/00</t>
  </si>
  <si>
    <t>Kedma Capital III</t>
  </si>
  <si>
    <t>6662</t>
  </si>
  <si>
    <t>21/04/19</t>
  </si>
  <si>
    <t>RAM COASTAL ENERGY LIMITED PARTNERSHIP</t>
  </si>
  <si>
    <t>7067</t>
  </si>
  <si>
    <t>06/10/20</t>
  </si>
  <si>
    <t>Noy 4 Infrastructure and energy</t>
  </si>
  <si>
    <t>8283</t>
  </si>
  <si>
    <t>Accelmed Growth Partners L.P 2</t>
  </si>
  <si>
    <t>5271</t>
  </si>
  <si>
    <t>30/05/18</t>
  </si>
  <si>
    <t>*MA Movilim Renewable Energies L.P</t>
  </si>
  <si>
    <t>5322</t>
  </si>
  <si>
    <t>15/04/18</t>
  </si>
  <si>
    <t>סה"כ קרנות הון סיכון בחו"ל</t>
  </si>
  <si>
    <t>Vintage Fund of Funds VII (Access) LP</t>
  </si>
  <si>
    <t>9273</t>
  </si>
  <si>
    <t>20/12/22</t>
  </si>
  <si>
    <t>Strategic Investors Fund X</t>
  </si>
  <si>
    <t>7068</t>
  </si>
  <si>
    <t>13/09/20</t>
  </si>
  <si>
    <t>Vintage Co-Invest III</t>
  </si>
  <si>
    <t>8331</t>
  </si>
  <si>
    <t>18/11/21</t>
  </si>
  <si>
    <t>Group 11 Fund IV</t>
  </si>
  <si>
    <t>8287</t>
  </si>
  <si>
    <t>23/05/21</t>
  </si>
  <si>
    <t>Group 11 Fund V</t>
  </si>
  <si>
    <t>8276</t>
  </si>
  <si>
    <t>21/04/21</t>
  </si>
  <si>
    <t>Horsley Bridge</t>
  </si>
  <si>
    <t>5295</t>
  </si>
  <si>
    <t>18/12/17</t>
  </si>
  <si>
    <t>SVB</t>
  </si>
  <si>
    <t>5288</t>
  </si>
  <si>
    <t>02/02/17</t>
  </si>
  <si>
    <t>svb ix</t>
  </si>
  <si>
    <t>5327</t>
  </si>
  <si>
    <t>05/09/18</t>
  </si>
  <si>
    <t>Arkin Bio Capital L.P</t>
  </si>
  <si>
    <t>8888</t>
  </si>
  <si>
    <t>13/11/22</t>
  </si>
  <si>
    <t>Vintage Fund of Funds VI Access</t>
  </si>
  <si>
    <t>8322</t>
  </si>
  <si>
    <t>29/06/21</t>
  </si>
  <si>
    <t>Vintage Class B</t>
  </si>
  <si>
    <t>70470</t>
  </si>
  <si>
    <t>23/04/20</t>
  </si>
  <si>
    <t>Vintage Class C</t>
  </si>
  <si>
    <t>70751</t>
  </si>
  <si>
    <t>29/12/20</t>
  </si>
  <si>
    <t>Vintage IV</t>
  </si>
  <si>
    <t>5275</t>
  </si>
  <si>
    <t>17/05/16</t>
  </si>
  <si>
    <t>Vintage MIGDAL CO-INV</t>
  </si>
  <si>
    <t>5300</t>
  </si>
  <si>
    <t>17/07/17</t>
  </si>
  <si>
    <t>Vintage V acces</t>
  </si>
  <si>
    <t>5333</t>
  </si>
  <si>
    <t>29/08/18</t>
  </si>
  <si>
    <t>Zeev Opportunity Fund I</t>
  </si>
  <si>
    <t>8316</t>
  </si>
  <si>
    <t>13/07/21</t>
  </si>
  <si>
    <t>סה"כ קרנות גידור בחו"ל</t>
  </si>
  <si>
    <t>CHEYNE REL.ES.C.HO.III (A)</t>
  </si>
  <si>
    <t>76748052</t>
  </si>
  <si>
    <t>20/05/20</t>
  </si>
  <si>
    <t>76748078</t>
  </si>
  <si>
    <t>76748094</t>
  </si>
  <si>
    <t>sphera</t>
  </si>
  <si>
    <t>KYG8347N1079</t>
  </si>
  <si>
    <t>SPHERA-HCARE-DIL</t>
  </si>
  <si>
    <t>KYG8347N1319</t>
  </si>
  <si>
    <t>12/12/17</t>
  </si>
  <si>
    <t>סה"כ קרנות נדל"ן בחו"ל</t>
  </si>
  <si>
    <t>ELECTRA AMERICA PRINCIPAL HOSPITALITY</t>
  </si>
  <si>
    <t>8404</t>
  </si>
  <si>
    <t>21/03/22</t>
  </si>
  <si>
    <t>Co-Invest Antlia BSREP III</t>
  </si>
  <si>
    <t>5344</t>
  </si>
  <si>
    <t>05/12/18</t>
  </si>
  <si>
    <t>Portfolio EDGE</t>
  </si>
  <si>
    <t>5343</t>
  </si>
  <si>
    <t>WATERTON EDGE</t>
  </si>
  <si>
    <t>7341</t>
  </si>
  <si>
    <t>30/12/21</t>
  </si>
  <si>
    <t>Brack Capital Real Estate llp</t>
  </si>
  <si>
    <t>29990961</t>
  </si>
  <si>
    <t>20/09/07</t>
  </si>
  <si>
    <t>Blackstone R.E. partners VIII.F</t>
  </si>
  <si>
    <t>5264</t>
  </si>
  <si>
    <t>18/08/15</t>
  </si>
  <si>
    <t>Blackstone Real Estate Partners IX</t>
  </si>
  <si>
    <t>7064</t>
  </si>
  <si>
    <t>27/07/20</t>
  </si>
  <si>
    <t>Co Invest Antlia BSREP III BLOKER</t>
  </si>
  <si>
    <t>8298</t>
  </si>
  <si>
    <t>Brookfield real estate partners II</t>
  </si>
  <si>
    <t>5274</t>
  </si>
  <si>
    <t>12/04/16</t>
  </si>
  <si>
    <t>Brookfield SREP III</t>
  </si>
  <si>
    <t>5328</t>
  </si>
  <si>
    <t>14/04/19</t>
  </si>
  <si>
    <t>Electra America Multifamily III</t>
  </si>
  <si>
    <t>7989</t>
  </si>
  <si>
    <t>14/01/21</t>
  </si>
  <si>
    <t>WATERTON RESIDENTIAL P V XIII</t>
  </si>
  <si>
    <t>5334</t>
  </si>
  <si>
    <t>24/10/18</t>
  </si>
  <si>
    <t>סה"כ קרנות השקעה אחרות בחו"ל</t>
  </si>
  <si>
    <t>EC - 3 AUDAX CO INV</t>
  </si>
  <si>
    <t>7987</t>
  </si>
  <si>
    <t>14/02/21</t>
  </si>
  <si>
    <t>EC4 ADLS  co-inv</t>
  </si>
  <si>
    <t>7988</t>
  </si>
  <si>
    <t>11/04/21</t>
  </si>
  <si>
    <t>Accelmed Partners II</t>
  </si>
  <si>
    <t>7055</t>
  </si>
  <si>
    <t>15/06/20</t>
  </si>
  <si>
    <t>ADLSCO FUND3</t>
  </si>
  <si>
    <t>8336</t>
  </si>
  <si>
    <t>09/11/22</t>
  </si>
  <si>
    <t>*APCS</t>
  </si>
  <si>
    <t>5291</t>
  </si>
  <si>
    <t>26/06/17</t>
  </si>
  <si>
    <t>*ARES</t>
  </si>
  <si>
    <t>7062</t>
  </si>
  <si>
    <t>*AUDAX DIRECT LENDING SOLUTIONS</t>
  </si>
  <si>
    <t>5339</t>
  </si>
  <si>
    <t>28/10/18</t>
  </si>
  <si>
    <t>BCP V DEXKO CO-INVEST LP</t>
  </si>
  <si>
    <t>8337</t>
  </si>
  <si>
    <t>Brookfield coinv JCI</t>
  </si>
  <si>
    <t>6665</t>
  </si>
  <si>
    <t>CRECH V</t>
  </si>
  <si>
    <t>5294</t>
  </si>
  <si>
    <t>10/12/17</t>
  </si>
  <si>
    <t>EC - 1 AUDAX CO INV</t>
  </si>
  <si>
    <t>6657</t>
  </si>
  <si>
    <t>04/04/19</t>
  </si>
  <si>
    <t>EC - 2 AUDAX CO INV</t>
  </si>
  <si>
    <t>70091</t>
  </si>
  <si>
    <t>08/08/19</t>
  </si>
  <si>
    <t>Global Infrastructure Partners IV L.P</t>
  </si>
  <si>
    <t>70181</t>
  </si>
  <si>
    <t>23/10/19</t>
  </si>
  <si>
    <t>Migdal HarbourVest Tranche B מאוחד</t>
  </si>
  <si>
    <t>5298</t>
  </si>
  <si>
    <t>29/03/18</t>
  </si>
  <si>
    <t>IFM GIF</t>
  </si>
  <si>
    <t>53411</t>
  </si>
  <si>
    <t>Kartesia Credit Opportunities V</t>
  </si>
  <si>
    <t>70111</t>
  </si>
  <si>
    <t>27/09/19</t>
  </si>
  <si>
    <t>KARTESIA KASS</t>
  </si>
  <si>
    <t>6923</t>
  </si>
  <si>
    <t>28/05/19</t>
  </si>
  <si>
    <t>KARTESIA KSO</t>
  </si>
  <si>
    <t>6885</t>
  </si>
  <si>
    <t>23/05/19</t>
  </si>
  <si>
    <t>Kartesia Senior Opportunities</t>
  </si>
  <si>
    <t>9014</t>
  </si>
  <si>
    <t>Qumra MS LP Minute Media</t>
  </si>
  <si>
    <t>8270</t>
  </si>
  <si>
    <t>QUMRA OPPORTUNITY FUND I</t>
  </si>
  <si>
    <t>8282</t>
  </si>
  <si>
    <t>13/05/21</t>
  </si>
  <si>
    <t>cicc growth capital fund</t>
  </si>
  <si>
    <t>52225</t>
  </si>
  <si>
    <t>EIP Renewables invest SCS</t>
  </si>
  <si>
    <t>7999</t>
  </si>
  <si>
    <t>08/03/21</t>
  </si>
  <si>
    <t>ARCLIGHT AEP FEEDER FUND VII LLC</t>
  </si>
  <si>
    <t>70250</t>
  </si>
  <si>
    <t>24/02/20</t>
  </si>
  <si>
    <t>ArcLight Fund VII AIV L.P</t>
  </si>
  <si>
    <t>93860</t>
  </si>
  <si>
    <t>KKR CAVALRY CO-INVEST</t>
  </si>
  <si>
    <t>8406</t>
  </si>
  <si>
    <t>22/03/22</t>
  </si>
  <si>
    <t>KKR THOR CO-INVEST LP</t>
  </si>
  <si>
    <t>8502</t>
  </si>
  <si>
    <t>AP IX Connect Holdings L.P</t>
  </si>
  <si>
    <t>8842</t>
  </si>
  <si>
    <t>Arcmont SLF II</t>
  </si>
  <si>
    <t>70451</t>
  </si>
  <si>
    <t>12/08/20</t>
  </si>
  <si>
    <t>KCO VI</t>
  </si>
  <si>
    <t>93841</t>
  </si>
  <si>
    <t>Trilantic Europe VI SCSp</t>
  </si>
  <si>
    <t>70491</t>
  </si>
  <si>
    <t>12/04/22</t>
  </si>
  <si>
    <t>Cheyne Real Estate Credit Holdings VII</t>
  </si>
  <si>
    <t>9011</t>
  </si>
  <si>
    <t>Warburg Pincus China II L.P</t>
  </si>
  <si>
    <t>6945</t>
  </si>
  <si>
    <t>20/06/19</t>
  </si>
  <si>
    <t>Audax Direct Lending Solutions</t>
  </si>
  <si>
    <t>8314</t>
  </si>
  <si>
    <t>26/06/22</t>
  </si>
  <si>
    <t>EC 6 ADLS co-inv</t>
  </si>
  <si>
    <t>8313</t>
  </si>
  <si>
    <t>29/08/21</t>
  </si>
  <si>
    <t>*ACE V</t>
  </si>
  <si>
    <t>70701</t>
  </si>
  <si>
    <t>10/06/21</t>
  </si>
  <si>
    <t>ARES EUROPEAN CREDIT INVESTMENTS VIII</t>
  </si>
  <si>
    <t>8340</t>
  </si>
  <si>
    <t>CVC Capital partners VIII</t>
  </si>
  <si>
    <t>7060</t>
  </si>
  <si>
    <t>14/12/21</t>
  </si>
  <si>
    <t>ICG SDP 4</t>
  </si>
  <si>
    <t>70430</t>
  </si>
  <si>
    <t>05/05/20</t>
  </si>
  <si>
    <t>KASS Unlevered II S.a r.l</t>
  </si>
  <si>
    <t>9015</t>
  </si>
  <si>
    <t>Mayberry LP</t>
  </si>
  <si>
    <t>70541</t>
  </si>
  <si>
    <t>SPECTRUM</t>
  </si>
  <si>
    <t>70411</t>
  </si>
  <si>
    <t>11/06/20</t>
  </si>
  <si>
    <t>SPECTRUM co-inv - Saavi LP</t>
  </si>
  <si>
    <t>7071</t>
  </si>
  <si>
    <t>24/09/20</t>
  </si>
  <si>
    <t>Whitehorse IV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</si>
  <si>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</si>
  <si>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</si>
  <si>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</si>
  <si>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</si>
  <si>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</si>
  <si>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</si>
  <si>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</si>
  <si>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Ambition HOLDINGS OFFSHORE LP</t>
  </si>
  <si>
    <t>8400</t>
  </si>
  <si>
    <t>Copenhagen Energy Transition</t>
  </si>
  <si>
    <t>8413</t>
  </si>
  <si>
    <t>Core Infrastructure India Fund Pte Ltd</t>
  </si>
  <si>
    <t>5255</t>
  </si>
  <si>
    <t>16/05/13</t>
  </si>
  <si>
    <t>F2 Select I LP</t>
  </si>
  <si>
    <t>8507</t>
  </si>
  <si>
    <t>GIP IV Gutenberg Co-Invest SCsp</t>
  </si>
  <si>
    <t>9246</t>
  </si>
  <si>
    <t>19/09/22</t>
  </si>
  <si>
    <t>GIP IV Seaway Energy</t>
  </si>
  <si>
    <t>9245</t>
  </si>
  <si>
    <t>NCA Co-Invest L.P</t>
  </si>
  <si>
    <t>8415</t>
  </si>
  <si>
    <t>Proofpoint Co-Invest Fund L.P</t>
  </si>
  <si>
    <t>8317</t>
  </si>
  <si>
    <t>15/08/21</t>
  </si>
  <si>
    <t>ADVENT INTERNATIONAL 8</t>
  </si>
  <si>
    <t>5273</t>
  </si>
  <si>
    <t>27/09/16</t>
  </si>
  <si>
    <t>Advent International GPE IX L.P</t>
  </si>
  <si>
    <t>70061</t>
  </si>
  <si>
    <t>24/10/19</t>
  </si>
  <si>
    <t>Ares private capital solutions II</t>
  </si>
  <si>
    <t>7086</t>
  </si>
  <si>
    <t>10/11/21</t>
  </si>
  <si>
    <t>APOLLO</t>
  </si>
  <si>
    <t>5281</t>
  </si>
  <si>
    <t>29/09/16</t>
  </si>
  <si>
    <t>Apollo Fund IX -</t>
  </si>
  <si>
    <t>5302</t>
  </si>
  <si>
    <t>14/03/19</t>
  </si>
  <si>
    <t>BCP V Brand Co-Invest LP</t>
  </si>
  <si>
    <t>70321</t>
  </si>
  <si>
    <t>Brookfield Capital Partners V</t>
  </si>
  <si>
    <t>66481</t>
  </si>
  <si>
    <t>16/09/19</t>
  </si>
  <si>
    <t>Brookfield HSO Co-Invest L.P - 7016</t>
  </si>
  <si>
    <t>70160</t>
  </si>
  <si>
    <t>06/10/19</t>
  </si>
  <si>
    <t>BLUEBAY - SLF1</t>
  </si>
  <si>
    <t>5284</t>
  </si>
  <si>
    <t>25/10/16</t>
  </si>
  <si>
    <t>Brookfield Capital Partners Fund VI</t>
  </si>
  <si>
    <t>9236</t>
  </si>
  <si>
    <t>03/10/22</t>
  </si>
  <si>
    <t>BROOKFIELD IV</t>
  </si>
  <si>
    <t>5266</t>
  </si>
  <si>
    <t>12/08/15</t>
  </si>
  <si>
    <t>GRAPH TECH BROOKFIELD</t>
  </si>
  <si>
    <t>5270</t>
  </si>
  <si>
    <t>30/11/15</t>
  </si>
  <si>
    <t>Girasol Investments S.A</t>
  </si>
  <si>
    <t>8412</t>
  </si>
  <si>
    <t>ICG SDP 3</t>
  </si>
  <si>
    <t>5304</t>
  </si>
  <si>
    <t>25/03/18</t>
  </si>
  <si>
    <t>Concorde Co Invest L.P</t>
  </si>
  <si>
    <t>8278</t>
  </si>
  <si>
    <t>04/05/21</t>
  </si>
  <si>
    <t>Copenhagen Infrastructure Partners IV F1</t>
  </si>
  <si>
    <t>8280</t>
  </si>
  <si>
    <t>05/05/21</t>
  </si>
  <si>
    <t>Court Square Capital Lancet Holdings L.P</t>
  </si>
  <si>
    <t>8327</t>
  </si>
  <si>
    <t>12/09/21</t>
  </si>
  <si>
    <t>Court Square IV</t>
  </si>
  <si>
    <t>53321</t>
  </si>
  <si>
    <t>05/11/19</t>
  </si>
  <si>
    <t>CRESCENT</t>
  </si>
  <si>
    <t>5290</t>
  </si>
  <si>
    <t>14/02/17</t>
  </si>
  <si>
    <t>Crescent Direct Lending III</t>
  </si>
  <si>
    <t>8323</t>
  </si>
  <si>
    <t>19/08/21</t>
  </si>
  <si>
    <t>Francisco Partners VI</t>
  </si>
  <si>
    <t>7991</t>
  </si>
  <si>
    <t>28/01/21</t>
  </si>
  <si>
    <t>Proxima Co-Invest L.P</t>
  </si>
  <si>
    <t>9377</t>
  </si>
  <si>
    <t>LS POWER FUND IV</t>
  </si>
  <si>
    <t>5317</t>
  </si>
  <si>
    <t>27/11/18</t>
  </si>
  <si>
    <t>GIP CAPS II Panther Co-Investment L.P</t>
  </si>
  <si>
    <t>9229</t>
  </si>
  <si>
    <t>GIP GEMINI FUND CAYMAN FEEDER II LP</t>
  </si>
  <si>
    <t>70271</t>
  </si>
  <si>
    <t>CAPSII</t>
  </si>
  <si>
    <t>70421</t>
  </si>
  <si>
    <t>22/02/21</t>
  </si>
  <si>
    <t>CAPSII co-inv</t>
  </si>
  <si>
    <t>7057</t>
  </si>
  <si>
    <t>13/02/22</t>
  </si>
  <si>
    <t>Clayton Dubilier &amp; Rice XI L.P</t>
  </si>
  <si>
    <t>8329</t>
  </si>
  <si>
    <t>26/09/21</t>
  </si>
  <si>
    <t>harbourvest A מאוחד</t>
  </si>
  <si>
    <t>70000</t>
  </si>
  <si>
    <t>07/02/18</t>
  </si>
  <si>
    <t>ICGL V</t>
  </si>
  <si>
    <t>5326</t>
  </si>
  <si>
    <t>14/05/18</t>
  </si>
  <si>
    <t>InfraRed Infrastructure Fund V</t>
  </si>
  <si>
    <t>5309</t>
  </si>
  <si>
    <t>29/01/18</t>
  </si>
  <si>
    <t>Insight Partners  XI</t>
  </si>
  <si>
    <t>70461</t>
  </si>
  <si>
    <t>Insight Partners XII LP</t>
  </si>
  <si>
    <t>8315</t>
  </si>
  <si>
    <t>15/07/21</t>
  </si>
  <si>
    <t>KARTESIA</t>
  </si>
  <si>
    <t>5303</t>
  </si>
  <si>
    <t>29/10/17</t>
  </si>
  <si>
    <t>KASS Unlevered - Compartment E</t>
  </si>
  <si>
    <t>8319</t>
  </si>
  <si>
    <t>04/08/21</t>
  </si>
  <si>
    <t>ISQ Kio Co-Invest Fund L.P</t>
  </si>
  <si>
    <t>8333</t>
  </si>
  <si>
    <t>06/01/22</t>
  </si>
  <si>
    <t>KLIRMARK III</t>
  </si>
  <si>
    <t>70191</t>
  </si>
  <si>
    <t>13/11/19</t>
  </si>
  <si>
    <t>Klirmark Opportunity fund II MG</t>
  </si>
  <si>
    <t>29992298</t>
  </si>
  <si>
    <t>01/02/15</t>
  </si>
  <si>
    <t>Tikehau Direct Lending V</t>
  </si>
  <si>
    <t>8312</t>
  </si>
  <si>
    <t>01/08/21</t>
  </si>
  <si>
    <t>MTDL</t>
  </si>
  <si>
    <t>6651</t>
  </si>
  <si>
    <t>07/02/19</t>
  </si>
  <si>
    <t>MCP V</t>
  </si>
  <si>
    <t>7077</t>
  </si>
  <si>
    <t>01/11/20</t>
  </si>
  <si>
    <t>MERIDIAM 3</t>
  </si>
  <si>
    <t>5278</t>
  </si>
  <si>
    <t>11/07/16</t>
  </si>
  <si>
    <t>MICL SONNEDIX SOLAR CIV L.P</t>
  </si>
  <si>
    <t>8324</t>
  </si>
  <si>
    <t>17/08/21</t>
  </si>
  <si>
    <t>Mirasol Co Invest Fund L.P</t>
  </si>
  <si>
    <t>8275</t>
  </si>
  <si>
    <t>JP MORGAN IIF</t>
  </si>
  <si>
    <t>6653</t>
  </si>
  <si>
    <t>25/02/19</t>
  </si>
  <si>
    <t>MORE C-1</t>
  </si>
  <si>
    <t>8334</t>
  </si>
  <si>
    <t>28/11/21</t>
  </si>
  <si>
    <t>Boom Co-invest B LP</t>
  </si>
  <si>
    <t>8111</t>
  </si>
  <si>
    <t>Nirvana Holdings I LP</t>
  </si>
  <si>
    <t>8310</t>
  </si>
  <si>
    <t>ORCC III</t>
  </si>
  <si>
    <t>70851</t>
  </si>
  <si>
    <t>30/12/20</t>
  </si>
  <si>
    <t>Pantheon Global Secondary Fund VI</t>
  </si>
  <si>
    <t>5331</t>
  </si>
  <si>
    <t>21/12/18</t>
  </si>
  <si>
    <t>Patria Private Equity Fund VI</t>
  </si>
  <si>
    <t>5320</t>
  </si>
  <si>
    <t>14/12/18</t>
  </si>
  <si>
    <t>PCS IV</t>
  </si>
  <si>
    <t>70131</t>
  </si>
  <si>
    <t>25/09/19</t>
  </si>
  <si>
    <t>PERMIRA</t>
  </si>
  <si>
    <t>5287</t>
  </si>
  <si>
    <t>15/03/17</t>
  </si>
  <si>
    <t>PERMIRA VII L.P.2 SCSP</t>
  </si>
  <si>
    <t>70281</t>
  </si>
  <si>
    <t>05/02/20</t>
  </si>
  <si>
    <t>PGCO 4 CO-MINGLED FUND SCSP</t>
  </si>
  <si>
    <t>5335</t>
  </si>
  <si>
    <t>12/09/18</t>
  </si>
  <si>
    <t>PORCUPINE HOLDINGS (OFFSHORE) LP</t>
  </si>
  <si>
    <t>8339</t>
  </si>
  <si>
    <t>Project Stream Co-Invest Fund L.P</t>
  </si>
  <si>
    <t>8112</t>
  </si>
  <si>
    <t>04/10/21</t>
  </si>
  <si>
    <t>ICG Real Estate Debt VI</t>
  </si>
  <si>
    <t>8299</t>
  </si>
  <si>
    <t>24/06/21</t>
  </si>
  <si>
    <t>RHONE V</t>
  </si>
  <si>
    <t>5268</t>
  </si>
  <si>
    <t>21/07/15</t>
  </si>
  <si>
    <t>selene</t>
  </si>
  <si>
    <t>52258</t>
  </si>
  <si>
    <t>29/12/11</t>
  </si>
  <si>
    <t>TDL IV</t>
  </si>
  <si>
    <t>6646</t>
  </si>
  <si>
    <t>27/12/18</t>
  </si>
  <si>
    <t>Thoma Bravo Fund XIV-A</t>
  </si>
  <si>
    <t>80000</t>
  </si>
  <si>
    <t>18/04/21</t>
  </si>
  <si>
    <t>TOMA BRAVO</t>
  </si>
  <si>
    <t>5276</t>
  </si>
  <si>
    <t>31/05/16</t>
  </si>
  <si>
    <t>TOMA BRAVO FUND 8</t>
  </si>
  <si>
    <t>6647</t>
  </si>
  <si>
    <t>18/02/19</t>
  </si>
  <si>
    <t>TPG Asia VII</t>
  </si>
  <si>
    <t>5337</t>
  </si>
  <si>
    <t>Trilantic capital partners V</t>
  </si>
  <si>
    <t>5269</t>
  </si>
  <si>
    <t>24/09/15</t>
  </si>
  <si>
    <t>WARBURG PINCUS</t>
  </si>
  <si>
    <t>5286</t>
  </si>
  <si>
    <t>22/12/16</t>
  </si>
  <si>
    <t>WHITEHORSE LIQUIDITY PARTNERS GPSOF</t>
  </si>
  <si>
    <t>8321</t>
  </si>
  <si>
    <t>29/09/21</t>
  </si>
  <si>
    <t>Whitehorse Liquidity Partners V</t>
  </si>
  <si>
    <t>8509</t>
  </si>
  <si>
    <t>26/05/22</t>
  </si>
  <si>
    <t>WSREDII</t>
  </si>
  <si>
    <t>6658</t>
  </si>
  <si>
    <t>S.C.A.SICAR-EDMOND DE ROTHILD</t>
  </si>
  <si>
    <t>650011001</t>
  </si>
  <si>
    <t>28/06/06</t>
  </si>
  <si>
    <t>קרן סילברפליט</t>
  </si>
  <si>
    <t>5267</t>
  </si>
  <si>
    <t>17/03/16</t>
  </si>
  <si>
    <t>Israel Secondary fund III L.P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</si>
  <si>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</si>
  <si>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</si>
  <si>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</si>
  <si>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</si>
  <si>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</si>
  <si>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</si>
  <si>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</si>
  <si>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</t>
  </si>
  <si>
    <t>8271</t>
  </si>
  <si>
    <t>10/03/21</t>
  </si>
  <si>
    <t>ISQ Global infrastructure Fund</t>
  </si>
  <si>
    <t>8296</t>
  </si>
  <si>
    <t>22/12/21</t>
  </si>
  <si>
    <t>Astorg VII</t>
  </si>
  <si>
    <t>6650</t>
  </si>
  <si>
    <t>Astorg VII Co-Invest ERT</t>
  </si>
  <si>
    <t>70351</t>
  </si>
  <si>
    <t>02/02/20</t>
  </si>
  <si>
    <t>Astorg VII Co-Invest LGC</t>
  </si>
  <si>
    <t>70401</t>
  </si>
  <si>
    <t>*ACE 4</t>
  </si>
  <si>
    <t>5238</t>
  </si>
  <si>
    <t>13/08/18</t>
  </si>
  <si>
    <t>cdl 2</t>
  </si>
  <si>
    <t>5237</t>
  </si>
  <si>
    <t>22/06/18</t>
  </si>
  <si>
    <t>COPENHAGEN INFRASTRUCTURE</t>
  </si>
  <si>
    <t>5315</t>
  </si>
  <si>
    <t>30/01/18</t>
  </si>
  <si>
    <t>סה"כ כתבי אופציה בישראל</t>
  </si>
  <si>
    <t>*הייקון אופציה ל.ס 032022</t>
  </si>
  <si>
    <t>1185214</t>
  </si>
  <si>
    <t>אופציה על מניה לא סחירה Agritask</t>
  </si>
  <si>
    <t>9122</t>
  </si>
  <si>
    <t>סה"כ מט"ח/מט"ח</t>
  </si>
  <si>
    <t>FW ILS-USD01.02.2023</t>
  </si>
  <si>
    <t>702002837</t>
  </si>
  <si>
    <t>FW ILS-USD05.01.2023</t>
  </si>
  <si>
    <t>715000194</t>
  </si>
  <si>
    <t>715000200</t>
  </si>
  <si>
    <t>715000203</t>
  </si>
  <si>
    <t>715000204</t>
  </si>
  <si>
    <t>715000205</t>
  </si>
  <si>
    <t>715000210</t>
  </si>
  <si>
    <t>715000215</t>
  </si>
  <si>
    <t>715000221</t>
  </si>
  <si>
    <t>715000223</t>
  </si>
  <si>
    <t>715000225</t>
  </si>
  <si>
    <t>715000226</t>
  </si>
  <si>
    <t>715000227</t>
  </si>
  <si>
    <t>715000251</t>
  </si>
  <si>
    <t>715000254</t>
  </si>
  <si>
    <t>715000260</t>
  </si>
  <si>
    <t>715000261</t>
  </si>
  <si>
    <t>715000265</t>
  </si>
  <si>
    <t>715000286</t>
  </si>
  <si>
    <t>715000288</t>
  </si>
  <si>
    <t>715000301</t>
  </si>
  <si>
    <t>715000302</t>
  </si>
  <si>
    <t>715000309</t>
  </si>
  <si>
    <t>715000312</t>
  </si>
  <si>
    <t>715000315</t>
  </si>
  <si>
    <t>715000317</t>
  </si>
  <si>
    <t>715000318</t>
  </si>
  <si>
    <t>FW ILS-USD06.02.2023</t>
  </si>
  <si>
    <t>714000129</t>
  </si>
  <si>
    <t>FW ILS-USD07.02.2023</t>
  </si>
  <si>
    <t>702002839</t>
  </si>
  <si>
    <t>FW ILS-USD09.01.2023</t>
  </si>
  <si>
    <t>702002746</t>
  </si>
  <si>
    <t>FW ILS-USD11.01.2023</t>
  </si>
  <si>
    <t>702002727</t>
  </si>
  <si>
    <t>702002780</t>
  </si>
  <si>
    <t>FW ILS-USD12.01.2023</t>
  </si>
  <si>
    <t>714000176</t>
  </si>
  <si>
    <t>FW ILS-USD31.01.2023</t>
  </si>
  <si>
    <t>701000642</t>
  </si>
  <si>
    <t>FW USD-ILS01.02.2023</t>
  </si>
  <si>
    <t>702002578</t>
  </si>
  <si>
    <t>702002580</t>
  </si>
  <si>
    <t>FW USD-ILS01.03.2023</t>
  </si>
  <si>
    <t>701000636</t>
  </si>
  <si>
    <t>702003159</t>
  </si>
  <si>
    <t>702003161</t>
  </si>
  <si>
    <t>703000777</t>
  </si>
  <si>
    <t>FW USD-ILS02.02.2023</t>
  </si>
  <si>
    <t>701000599</t>
  </si>
  <si>
    <t>702002611</t>
  </si>
  <si>
    <t>702002618</t>
  </si>
  <si>
    <t>702002936</t>
  </si>
  <si>
    <t>702002938</t>
  </si>
  <si>
    <t>703000605</t>
  </si>
  <si>
    <t>703000722</t>
  </si>
  <si>
    <t>FW USD-ILS02.03.2023</t>
  </si>
  <si>
    <t>702003164</t>
  </si>
  <si>
    <t>702003166</t>
  </si>
  <si>
    <t>703000781</t>
  </si>
  <si>
    <t>703000783</t>
  </si>
  <si>
    <t>714000169</t>
  </si>
  <si>
    <t>FW USD-ILS02.05.2023</t>
  </si>
  <si>
    <t>701000609</t>
  </si>
  <si>
    <t>702003000</t>
  </si>
  <si>
    <t>702003002</t>
  </si>
  <si>
    <t>714000140</t>
  </si>
  <si>
    <t>FW USD-ILS03.04.2023</t>
  </si>
  <si>
    <t>701000624</t>
  </si>
  <si>
    <t>702003080</t>
  </si>
  <si>
    <t>702003082</t>
  </si>
  <si>
    <t>702003084</t>
  </si>
  <si>
    <t>702003086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</si>
  <si>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</si>
  <si>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</si>
  <si>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</si>
  <si>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</si>
  <si>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</si>
  <si>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</si>
  <si>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</si>
  <si>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</si>
  <si>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</si>
  <si>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</si>
  <si>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</si>
  <si>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</si>
  <si>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</si>
  <si>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</si>
  <si>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</si>
  <si>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</si>
  <si>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USD-ILS05.01.2023</t>
  </si>
  <si>
    <t>715000199</t>
  </si>
  <si>
    <t>715000207</t>
  </si>
  <si>
    <t>715000218</t>
  </si>
  <si>
    <t>715000238</t>
  </si>
  <si>
    <t>715000246</t>
  </si>
  <si>
    <t>715000249</t>
  </si>
  <si>
    <t>715000264</t>
  </si>
  <si>
    <t>715000267</t>
  </si>
  <si>
    <t>715000270</t>
  </si>
  <si>
    <t>715000273</t>
  </si>
  <si>
    <t>715000281</t>
  </si>
  <si>
    <t>715000297</t>
  </si>
  <si>
    <t>715000308</t>
  </si>
  <si>
    <t>FW USD-ILS06.02.2023</t>
  </si>
  <si>
    <t>701000574</t>
  </si>
  <si>
    <t>702002615</t>
  </si>
  <si>
    <t>702002620</t>
  </si>
  <si>
    <t>703000607</t>
  </si>
  <si>
    <t>714000093</t>
  </si>
  <si>
    <t>FW USD-ILS06.06.2023</t>
  </si>
  <si>
    <t>702002879</t>
  </si>
  <si>
    <t>702002881</t>
  </si>
  <si>
    <t>702002883</t>
  </si>
  <si>
    <t>703000704</t>
  </si>
  <si>
    <t>703000706</t>
  </si>
  <si>
    <t>FW USD-ILS07.02.2023</t>
  </si>
  <si>
    <t>702002636</t>
  </si>
  <si>
    <t>702002638</t>
  </si>
  <si>
    <t>702002640</t>
  </si>
  <si>
    <t>702002642</t>
  </si>
  <si>
    <t>FW USD-ILS07.06.2023</t>
  </si>
  <si>
    <t>702003192</t>
  </si>
  <si>
    <t>702003194</t>
  </si>
  <si>
    <t>FW USD-ILS08.02.2023</t>
  </si>
  <si>
    <t>702002644</t>
  </si>
  <si>
    <t>703000611</t>
  </si>
  <si>
    <t>714000098</t>
  </si>
  <si>
    <t>FW USD-ILS08.05.2023</t>
  </si>
  <si>
    <t>701000622</t>
  </si>
  <si>
    <t>702003064</t>
  </si>
  <si>
    <t>FW USD-ILS09.01.2023</t>
  </si>
  <si>
    <t>701000529</t>
  </si>
  <si>
    <t>702002416</t>
  </si>
  <si>
    <t>702002422</t>
  </si>
  <si>
    <t>702002424</t>
  </si>
  <si>
    <t>702002436</t>
  </si>
  <si>
    <t>702002532</t>
  </si>
  <si>
    <t>702002756</t>
  </si>
  <si>
    <t>702002763</t>
  </si>
  <si>
    <t>714000064</t>
  </si>
  <si>
    <t>FW USD-ILS09.02.2023</t>
  </si>
  <si>
    <t>701000577</t>
  </si>
  <si>
    <t>703000613</t>
  </si>
  <si>
    <t>703000615</t>
  </si>
  <si>
    <t>704000090</t>
  </si>
  <si>
    <t>714000100</t>
  </si>
  <si>
    <t>FW USD-ILS09.03.2023</t>
  </si>
  <si>
    <t>702002903</t>
  </si>
  <si>
    <t>702002958</t>
  </si>
  <si>
    <t>702003129</t>
  </si>
  <si>
    <t>702003137</t>
  </si>
  <si>
    <t>702003151</t>
  </si>
  <si>
    <t>FW USD-ILS09.05.2023</t>
  </si>
  <si>
    <t>702003068</t>
  </si>
  <si>
    <t>FW USD-ILS10.01.2023</t>
  </si>
  <si>
    <t>702002427</t>
  </si>
  <si>
    <t>702002429</t>
  </si>
  <si>
    <t>702002431</t>
  </si>
  <si>
    <t>702002432</t>
  </si>
  <si>
    <t>702002433</t>
  </si>
  <si>
    <t>702002434</t>
  </si>
  <si>
    <t>714000065</t>
  </si>
  <si>
    <t>FW USD-ILS10.05.2023</t>
  </si>
  <si>
    <t>703000759</t>
  </si>
  <si>
    <t>703000761</t>
  </si>
  <si>
    <t>703000763</t>
  </si>
  <si>
    <t>FW USD-ILS11.01.2023</t>
  </si>
  <si>
    <t>701000585</t>
  </si>
  <si>
    <t>702002438</t>
  </si>
  <si>
    <t>702002440</t>
  </si>
  <si>
    <t>702002447</t>
  </si>
  <si>
    <t>702002449</t>
  </si>
  <si>
    <t>702002527</t>
  </si>
  <si>
    <t>702002758</t>
  </si>
  <si>
    <t>703000660</t>
  </si>
  <si>
    <t>703000662</t>
  </si>
  <si>
    <t>FW USD-ILS12.01.2023</t>
  </si>
  <si>
    <t>701000534</t>
  </si>
  <si>
    <t>701000536</t>
  </si>
  <si>
    <t>714000078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</si>
  <si>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</si>
  <si>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</si>
  <si>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</si>
  <si>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</si>
  <si>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</si>
  <si>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</si>
  <si>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</si>
  <si>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USD-ILS13.03.2023</t>
  </si>
  <si>
    <t>701000593</t>
  </si>
  <si>
    <t>703000694</t>
  </si>
  <si>
    <t>703000736</t>
  </si>
  <si>
    <t>FW USD-ILS13.06.2023</t>
  </si>
  <si>
    <t>702003036</t>
  </si>
  <si>
    <t>702003040</t>
  </si>
  <si>
    <t>703000740</t>
  </si>
  <si>
    <t>FW USD-ILS14.03.2023</t>
  </si>
  <si>
    <t>702002981</t>
  </si>
  <si>
    <t>703000696</t>
  </si>
  <si>
    <t>703000698</t>
  </si>
  <si>
    <t>FW USD-ILS15.05.2023</t>
  </si>
  <si>
    <t>702003113</t>
  </si>
  <si>
    <t>702003115</t>
  </si>
  <si>
    <t>703000765</t>
  </si>
  <si>
    <t>FW USD-ILS16.02.2023</t>
  </si>
  <si>
    <t>701000587</t>
  </si>
  <si>
    <t>702002774</t>
  </si>
  <si>
    <t>702002776</t>
  </si>
  <si>
    <t>702003130</t>
  </si>
  <si>
    <t>703000671</t>
  </si>
  <si>
    <t>703000673</t>
  </si>
  <si>
    <t>FW USD-ILS16.03.2023</t>
  </si>
  <si>
    <t>701000601</t>
  </si>
  <si>
    <t>702002948</t>
  </si>
  <si>
    <t>702002950</t>
  </si>
  <si>
    <t>702002952</t>
  </si>
  <si>
    <t>702002954</t>
  </si>
  <si>
    <t>702002956</t>
  </si>
  <si>
    <t>703000726</t>
  </si>
  <si>
    <t>FW USD-ILS16.05.2023</t>
  </si>
  <si>
    <t>702003118</t>
  </si>
  <si>
    <t>702003120</t>
  </si>
  <si>
    <t>702003122</t>
  </si>
  <si>
    <t>703000767</t>
  </si>
  <si>
    <t>FW USD-ILS17.01.2023</t>
  </si>
  <si>
    <t>702002465</t>
  </si>
  <si>
    <t>702002469</t>
  </si>
  <si>
    <t>702002471</t>
  </si>
  <si>
    <t>703000581</t>
  </si>
  <si>
    <t>703000583</t>
  </si>
  <si>
    <t>FW USD-ILS17.05.2023</t>
  </si>
  <si>
    <t>701000634</t>
  </si>
  <si>
    <t>702003124</t>
  </si>
  <si>
    <t>703000769</t>
  </si>
  <si>
    <t>703000771</t>
  </si>
  <si>
    <t>704000106</t>
  </si>
  <si>
    <t>FW USD-ILS18.01.2023</t>
  </si>
  <si>
    <t>702002483</t>
  </si>
  <si>
    <t>702002484</t>
  </si>
  <si>
    <t>702002485</t>
  </si>
  <si>
    <t>702003181</t>
  </si>
  <si>
    <t>702003185</t>
  </si>
  <si>
    <t>714000075</t>
  </si>
  <si>
    <t>FW USD-ILS18.05.2023</t>
  </si>
  <si>
    <t>702003127</t>
  </si>
  <si>
    <t>704000108</t>
  </si>
  <si>
    <t>FW USD-ILS19.01.2023</t>
  </si>
  <si>
    <t>701000542</t>
  </si>
  <si>
    <t>701000544</t>
  </si>
  <si>
    <t>702002492</t>
  </si>
  <si>
    <t>FW USD-ILS19.04.2023</t>
  </si>
  <si>
    <t>701000617</t>
  </si>
  <si>
    <t>702003016</t>
  </si>
  <si>
    <t>702003018</t>
  </si>
  <si>
    <t>702003020</t>
  </si>
  <si>
    <t>FW USD-ILS20.04.2023</t>
  </si>
  <si>
    <t>702003066</t>
  </si>
  <si>
    <t>703000744</t>
  </si>
  <si>
    <t>703000746</t>
  </si>
  <si>
    <t>704000104</t>
  </si>
  <si>
    <t>714000147</t>
  </si>
  <si>
    <t>FW USD-ILS21.03.2023</t>
  </si>
  <si>
    <t>701000603</t>
  </si>
  <si>
    <t>702002960</t>
  </si>
  <si>
    <t>702002962</t>
  </si>
  <si>
    <t>FW USD-ILS22.02.2023</t>
  </si>
  <si>
    <t>702002905</t>
  </si>
  <si>
    <t>702002907</t>
  </si>
  <si>
    <t>FW USD-ILS22.03.2023</t>
  </si>
  <si>
    <t>702003027</t>
  </si>
  <si>
    <t>FW USD-ILS23.01.2023</t>
  </si>
  <si>
    <t>701000546</t>
  </si>
  <si>
    <t>701000548</t>
  </si>
  <si>
    <t>702002497</t>
  </si>
  <si>
    <t>702002499</t>
  </si>
  <si>
    <t>702002501</t>
  </si>
  <si>
    <t>FW USD-ILS23.02.2023</t>
  </si>
  <si>
    <t>701000565</t>
  </si>
  <si>
    <t>702002554</t>
  </si>
  <si>
    <t>702003054</t>
  </si>
  <si>
    <t>FW USD-ILS23.03.2023</t>
  </si>
  <si>
    <t>701000620</t>
  </si>
  <si>
    <t>702003038</t>
  </si>
  <si>
    <t>703000738</t>
  </si>
  <si>
    <t>714000142</t>
  </si>
  <si>
    <t>FW USD-ILS23.05.2023</t>
  </si>
  <si>
    <t>702003139</t>
  </si>
  <si>
    <t>702003141</t>
  </si>
  <si>
    <t>702003143</t>
  </si>
  <si>
    <t>702003145</t>
  </si>
  <si>
    <t>714000160</t>
  </si>
  <si>
    <t>FW USD-ILS24.01.2023</t>
  </si>
  <si>
    <t>701000559</t>
  </si>
  <si>
    <t>701000561</t>
  </si>
  <si>
    <t>702002520</t>
  </si>
  <si>
    <t>702002541</t>
  </si>
  <si>
    <t>702002545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</si>
  <si>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</si>
  <si>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</si>
  <si>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</si>
  <si>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</si>
  <si>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</si>
  <si>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</si>
  <si>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</si>
  <si>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</si>
  <si>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</si>
  <si>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</si>
  <si>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</si>
  <si>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USD-ILS25.01.2023</t>
  </si>
  <si>
    <t>701000563</t>
  </si>
  <si>
    <t>702002548</t>
  </si>
  <si>
    <t>702002550</t>
  </si>
  <si>
    <t>702003214</t>
  </si>
  <si>
    <t>FW USD-ILS25.05.2023</t>
  </si>
  <si>
    <t>702003175</t>
  </si>
  <si>
    <t>702003177</t>
  </si>
  <si>
    <t>703000785</t>
  </si>
  <si>
    <t>703000787</t>
  </si>
  <si>
    <t>714000171</t>
  </si>
  <si>
    <t>FW USD-ILS26.01.2023</t>
  </si>
  <si>
    <t>701000567</t>
  </si>
  <si>
    <t>702002559</t>
  </si>
  <si>
    <t>702002576</t>
  </si>
  <si>
    <t>702002940</t>
  </si>
  <si>
    <t>704000102</t>
  </si>
  <si>
    <t>FW USD-ILS27.02.2023</t>
  </si>
  <si>
    <t>701000595</t>
  </si>
  <si>
    <t>702002895</t>
  </si>
  <si>
    <t>702002897</t>
  </si>
  <si>
    <t>702002964</t>
  </si>
  <si>
    <t>703000710</t>
  </si>
  <si>
    <t>FW USD-ILS27.04.2023</t>
  </si>
  <si>
    <t>702002995</t>
  </si>
  <si>
    <t>FW USD-ILS28.02.2023</t>
  </si>
  <si>
    <t>701000597</t>
  </si>
  <si>
    <t>702002912</t>
  </si>
  <si>
    <t>702002929</t>
  </si>
  <si>
    <t>702002931</t>
  </si>
  <si>
    <t>FW USD-ILS28.03.2023</t>
  </si>
  <si>
    <t>702003042</t>
  </si>
  <si>
    <t>702003044</t>
  </si>
  <si>
    <t>702003062</t>
  </si>
  <si>
    <t>703000742</t>
  </si>
  <si>
    <t>714000145</t>
  </si>
  <si>
    <t>FW USD-ILS29.03.2023</t>
  </si>
  <si>
    <t>702003076</t>
  </si>
  <si>
    <t>702003078</t>
  </si>
  <si>
    <t>703000755</t>
  </si>
  <si>
    <t>FW USD-ILS30.01.2023</t>
  </si>
  <si>
    <t>702002563</t>
  </si>
  <si>
    <t>702002565</t>
  </si>
  <si>
    <t>702002567</t>
  </si>
  <si>
    <t>FW USD-ILS30.03.2023</t>
  </si>
  <si>
    <t>701000626</t>
  </si>
  <si>
    <t>702003088</t>
  </si>
  <si>
    <t>702003090</t>
  </si>
  <si>
    <t>702003092</t>
  </si>
  <si>
    <t>FW USD-ILS30.05.2023</t>
  </si>
  <si>
    <t>701000638</t>
  </si>
  <si>
    <t>702003183</t>
  </si>
  <si>
    <t>702003188</t>
  </si>
  <si>
    <t>702003190</t>
  </si>
  <si>
    <t>FW USD-ILS31.01.2023</t>
  </si>
  <si>
    <t>701000570</t>
  </si>
  <si>
    <t>702002571</t>
  </si>
  <si>
    <t>702002573</t>
  </si>
  <si>
    <t>702002575</t>
  </si>
  <si>
    <t>FW USD-ILS31.05.2023</t>
  </si>
  <si>
    <t>701000640</t>
  </si>
  <si>
    <t>702003201</t>
  </si>
  <si>
    <t>702003203</t>
  </si>
  <si>
    <t>FWD CCY\ILS 20220908 USD\ILS 3.3990000 20230105</t>
  </si>
  <si>
    <t>90016252</t>
  </si>
  <si>
    <t>90016253</t>
  </si>
  <si>
    <t>FWD CCY\ILS 20221031 USD\ILS 3.5070000 20230105</t>
  </si>
  <si>
    <t>90016469</t>
  </si>
  <si>
    <t>FWD CCY\ILS 20221110 USD\ILS 3.4995000 20230105</t>
  </si>
  <si>
    <t>90016539</t>
  </si>
  <si>
    <t>10/11/22</t>
  </si>
  <si>
    <t>FWD CCY\ILS 20221123 USD\ILS 3.4212000 20230207</t>
  </si>
  <si>
    <t>90016632</t>
  </si>
  <si>
    <t>23/11/22</t>
  </si>
  <si>
    <t>FWD CCY\ILS 20221124 USD\ILS 3.3976000 20230221</t>
  </si>
  <si>
    <t>90016651</t>
  </si>
  <si>
    <t>FWD CCY\ILS 20221124 USD\ILS 3.4148000 20230105</t>
  </si>
  <si>
    <t>90016649</t>
  </si>
  <si>
    <t>FWD CCY\ILS17.01.23 USD\ILS 3.5055</t>
  </si>
  <si>
    <t>91000085</t>
  </si>
  <si>
    <t>FWD CCY\ILS03.05.23 USD\ILS 3.48</t>
  </si>
  <si>
    <t>91000084</t>
  </si>
  <si>
    <t>19/10/22</t>
  </si>
  <si>
    <t>FWD CCY\ILS04/04/23USD\ILS3.4169</t>
  </si>
  <si>
    <t>91000082</t>
  </si>
  <si>
    <t>21/09/22</t>
  </si>
  <si>
    <t>FWD CCY\ILS11.01.23USD\ILS3.4255</t>
  </si>
  <si>
    <t>91000071</t>
  </si>
  <si>
    <t>13/07/22</t>
  </si>
  <si>
    <t>FWD CCY\ILS12.06.23USD\ILS3.2984</t>
  </si>
  <si>
    <t>91000076</t>
  </si>
  <si>
    <t>FWD CCY\ILS21.02.23USD\ILS3.4031</t>
  </si>
  <si>
    <t>91000078</t>
  </si>
  <si>
    <t>15/09/22</t>
  </si>
  <si>
    <t>FWD CCY\ILS21.03.23 USD\ILS 3.4935</t>
  </si>
  <si>
    <t>91000083</t>
  </si>
  <si>
    <t>FWD CCY\ILS21/03/23USD\ILS3.3925</t>
  </si>
  <si>
    <t>91000079</t>
  </si>
  <si>
    <t>20/09/22</t>
  </si>
  <si>
    <t>FWD CCY\ILS25.01.23USD\ILS3.3018</t>
  </si>
  <si>
    <t>91000061</t>
  </si>
  <si>
    <t>18/05/22</t>
  </si>
  <si>
    <t>FWD CCY\ILS30.03.23 USD\ILS 3.48</t>
  </si>
  <si>
    <t>91000086</t>
  </si>
  <si>
    <t>07/11/22</t>
  </si>
  <si>
    <t>FWD CCY\USD08.02.23ILS\USD3.286600000</t>
  </si>
  <si>
    <t>91000064</t>
  </si>
  <si>
    <t>09/06/22</t>
  </si>
  <si>
    <t>FWD CCY\USD25.01.23ILS\USD3.29800</t>
  </si>
  <si>
    <t>91000062</t>
  </si>
  <si>
    <t>23/05/22</t>
  </si>
  <si>
    <t>FWD USD\ILS06.09.23USD\ILS3.3601</t>
  </si>
  <si>
    <t>91000075</t>
  </si>
  <si>
    <t>06/09/22</t>
  </si>
  <si>
    <t>FWD USD\ILS10/05/23USD\ILS3.3718</t>
  </si>
  <si>
    <t>91000091</t>
  </si>
  <si>
    <t>FWD USD\ILS16/05/23USD\ILS3.4</t>
  </si>
  <si>
    <t>91000089</t>
  </si>
  <si>
    <t>17/11/22</t>
  </si>
  <si>
    <t>FWD USD\ILS17/05/23USD\ILS3.42</t>
  </si>
  <si>
    <t>91000090</t>
  </si>
  <si>
    <t>21/11/22</t>
  </si>
  <si>
    <t>FWD USD\ILS18/01/23USD\ILS3.4049</t>
  </si>
  <si>
    <t>91000092</t>
  </si>
  <si>
    <t>06/12/22</t>
  </si>
  <si>
    <t>FWD USD\ILS31/05/23USD\ILS3.39360</t>
  </si>
  <si>
    <t>91000093</t>
  </si>
  <si>
    <t>12/12/22</t>
  </si>
  <si>
    <t>FX _EUR_USD_2023_03_27_S_1.07361000</t>
  </si>
  <si>
    <t>90050678</t>
  </si>
  <si>
    <t>20/06/22</t>
  </si>
  <si>
    <t>FX Forward_USD_ILS_2023_01_24_P_3.24880000</t>
  </si>
  <si>
    <t>90050737</t>
  </si>
  <si>
    <t>22/08/22</t>
  </si>
  <si>
    <t>FX Forward_USD_ILS_2023_01_24_P_3.43450000</t>
  </si>
  <si>
    <t>90050779</t>
  </si>
  <si>
    <t>FX Forward_USD_ILS_2023_01_30_S_3.24010000</t>
  </si>
  <si>
    <t>90050730</t>
  </si>
  <si>
    <t>15/08/22</t>
  </si>
  <si>
    <t>FX Forward_USD_ILS_2023_02_08_P_3.50200000</t>
  </si>
  <si>
    <t>90050786</t>
  </si>
  <si>
    <t>FX Forward_USD_ILS_2023_04_24_S_3.37750000</t>
  </si>
  <si>
    <t>90050868</t>
  </si>
  <si>
    <t>14/11/22</t>
  </si>
  <si>
    <t>FX Swap_EUR_USD_2023_03_20_S_.97050000</t>
  </si>
  <si>
    <t>90050788</t>
  </si>
  <si>
    <t>FX Swap_EUR_USD_2023_03_20_S_1.06440000</t>
  </si>
  <si>
    <t>90050933</t>
  </si>
  <si>
    <t>FX Swap_EUR_USD_2023_03_27_S_.96890000</t>
  </si>
  <si>
    <t>90050787</t>
  </si>
  <si>
    <t>FX Swap_EUR_USD_2023_03_27_S_1.06490000</t>
  </si>
  <si>
    <t>90050934</t>
  </si>
  <si>
    <t>FX Swap_GBP_USD_2023_05_22_S_1.198</t>
  </si>
  <si>
    <t>90050894</t>
  </si>
  <si>
    <t>FX Swap_USD_ILS_2023_01_24_S_3.37100000</t>
  </si>
  <si>
    <t>90050623</t>
  </si>
  <si>
    <t>17/05/22</t>
  </si>
  <si>
    <t>FX Swap_USD_ILS_2023_01_24_S_3.39900000</t>
  </si>
  <si>
    <t>90050625</t>
  </si>
  <si>
    <t>FX Swap_USD_ILS_2023_01_31_S_3.31000000</t>
  </si>
  <si>
    <t>90050639</t>
  </si>
  <si>
    <t>24/05/22</t>
  </si>
  <si>
    <t>FX Swap_USD_ILS_2023_02_01_S_3.30000000</t>
  </si>
  <si>
    <t>90050641</t>
  </si>
  <si>
    <t>25/05/22</t>
  </si>
  <si>
    <t>FX Swap_USD_ILS_2023_02_06_S_3.28000000</t>
  </si>
  <si>
    <t>90050648</t>
  </si>
  <si>
    <t>01/06/22</t>
  </si>
  <si>
    <t>FX Swap_USD_ILS_2023_02_08_S_3.28600000</t>
  </si>
  <si>
    <t>90050654</t>
  </si>
  <si>
    <t>FX Swap_USD_ILS_2023_02_09_S_3.39000000</t>
  </si>
  <si>
    <t>90050662</t>
  </si>
  <si>
    <t>14/06/22</t>
  </si>
  <si>
    <t>FX Swap_USD_ILS_2023_02_22_S_3.38800000</t>
  </si>
  <si>
    <t>90050760</t>
  </si>
  <si>
    <t>FX Swap_USD_ILS_2023_02_23_S_3.34500000</t>
  </si>
  <si>
    <t>90050634</t>
  </si>
  <si>
    <t>19/05/22</t>
  </si>
  <si>
    <t>FX Swap_USD_ILS_2023_03_23_S_3.50100000</t>
  </si>
  <si>
    <t>90050831</t>
  </si>
  <si>
    <t>25/10/22</t>
  </si>
  <si>
    <t>FX Swap_USD_ILS_2023_03_30_S_3.48000000</t>
  </si>
  <si>
    <t>90050860</t>
  </si>
  <si>
    <t>08/11/22</t>
  </si>
  <si>
    <t>FX Swap_USD_ILS_2023_04_24_S</t>
  </si>
  <si>
    <t>90050853</t>
  </si>
  <si>
    <t>02/11/22</t>
  </si>
  <si>
    <t>FX Swap_USD_ILS_2023_05_10_S_3.37500000</t>
  </si>
  <si>
    <t>90050870</t>
  </si>
  <si>
    <t>FX Swap_USD_ILS_2023_05_15_S_3.36</t>
  </si>
  <si>
    <t>90050879</t>
  </si>
  <si>
    <t>16/11/22</t>
  </si>
  <si>
    <t>FX Swap_USD_ILS_2023_05_16_S_3.40000000</t>
  </si>
  <si>
    <t>90050881</t>
  </si>
  <si>
    <t>FWD CCY\ILS 20220404 USD\ILS 3.1710000 20230105</t>
  </si>
  <si>
    <t>90015372</t>
  </si>
  <si>
    <t>04/04/22</t>
  </si>
  <si>
    <t>FWD CCY\ILS 20220404 USD\ILS 3.1713000 20230105</t>
  </si>
  <si>
    <t>90015373</t>
  </si>
  <si>
    <t>FWD CCY\ILS 20220404 USD\ILS 3.1730000 20230105</t>
  </si>
  <si>
    <t>90015364</t>
  </si>
  <si>
    <t>90015366</t>
  </si>
  <si>
    <t>FWD CCY\ILS 20220406 USD\ILS 3.1892000 20230105</t>
  </si>
  <si>
    <t>90015385</t>
  </si>
  <si>
    <t>06/04/22</t>
  </si>
  <si>
    <t>FWD CCY\ILS 20220406 USD\ILS 3.1900000 20230105</t>
  </si>
  <si>
    <t>90015386</t>
  </si>
  <si>
    <t>FWD CCY\ILS 20220411 USD\ILS 3.1915000 20230105</t>
  </si>
  <si>
    <t>90015406</t>
  </si>
  <si>
    <t>11/04/22</t>
  </si>
  <si>
    <t>FWD CCY\ILS 20220412 USD\ILS 3.1788000 20230105</t>
  </si>
  <si>
    <t>90015415</t>
  </si>
  <si>
    <t>FWD CCY\ILS 20220418 USD\ILS 3.1990000 20230105</t>
  </si>
  <si>
    <t>90015432</t>
  </si>
  <si>
    <t>18/04/22</t>
  </si>
  <si>
    <t>FWD CCY\ILS 20220425 USD\ILS 3.2343000 20230105</t>
  </si>
  <si>
    <t>90015448</t>
  </si>
  <si>
    <t>25/04/22</t>
  </si>
  <si>
    <t>FWD CCY\ILS 20220425 USD\ILS 3.2446000 20230105</t>
  </si>
  <si>
    <t>90015449</t>
  </si>
  <si>
    <t>FWD CCY\ILS 20220426 USD\ILS 3.2470000 20230105</t>
  </si>
  <si>
    <t>90015459</t>
  </si>
  <si>
    <t>26/04/22</t>
  </si>
  <si>
    <t>FWD CCY\ILS 20220427 USD\ILS 3.2714000 20230105</t>
  </si>
  <si>
    <t>90015483</t>
  </si>
  <si>
    <t>27/04/22</t>
  </si>
  <si>
    <t>90015484</t>
  </si>
  <si>
    <t>FWD CCY\ILS 20220428 USD\ILS 3.2780000 20230105</t>
  </si>
  <si>
    <t>90015490</t>
  </si>
  <si>
    <t>90015494</t>
  </si>
  <si>
    <t>FWD CCY\ILS 20220428 USD\ILS 3.2803000 20230105</t>
  </si>
  <si>
    <t>90015491</t>
  </si>
  <si>
    <t>FWD CCY\ILS 20220502 USD\ILS 3.3068000 20230105</t>
  </si>
  <si>
    <t>90015504</t>
  </si>
  <si>
    <t>02/05/22</t>
  </si>
  <si>
    <t>90015508</t>
  </si>
  <si>
    <t>FWD CCY\ILS 20220509 USD\ILS 3.3780000 20230105</t>
  </si>
  <si>
    <t>90015534</t>
  </si>
  <si>
    <t>09/05/22</t>
  </si>
  <si>
    <t>90015535</t>
  </si>
  <si>
    <t>FWD CCY\ILS 20220510 USD\ILS 3.4030000 20230105</t>
  </si>
  <si>
    <t>90015539</t>
  </si>
  <si>
    <t>10/05/22</t>
  </si>
  <si>
    <t>FWD CCY\ILS 20220511 USD\ILS 3.3780000 20230105</t>
  </si>
  <si>
    <t>90015552</t>
  </si>
  <si>
    <t>11/05/22</t>
  </si>
  <si>
    <t>FWD CCY\ILS 20220512 USD\ILS 3.4030000 20230105</t>
  </si>
  <si>
    <t>90015565</t>
  </si>
  <si>
    <t>12/05/22</t>
  </si>
  <si>
    <t>FWD CCY\ILS 20220512 USD\ILS 3.4033000 20230105</t>
  </si>
  <si>
    <t>90015564</t>
  </si>
  <si>
    <t>FWD CCY\ILS 20220512 USD\ILS 3.4040000 20230105</t>
  </si>
  <si>
    <t>90015559</t>
  </si>
  <si>
    <t>90015560</t>
  </si>
  <si>
    <t>FWD CCY\ILS 20220512 USD\ILS 3.4063000 20230105</t>
  </si>
  <si>
    <t>90015557</t>
  </si>
  <si>
    <t>FWD CCY\ILS 20220512 USD\ILS 3.4078000 20230105</t>
  </si>
  <si>
    <t>90015558</t>
  </si>
  <si>
    <t>FWD CCY\ILS 20220518 USD\ILS 3.3045000 20230105</t>
  </si>
  <si>
    <t>90015587</t>
  </si>
  <si>
    <t>FWD CCY\ILS 20220519 USD\ILS 3.3435000 20230105</t>
  </si>
  <si>
    <t>90015593</t>
  </si>
  <si>
    <t>FWD CCY\ILS 20220519 USD\ILS 3.3518000 20230105</t>
  </si>
  <si>
    <t>90015589</t>
  </si>
  <si>
    <t>FWD CCY\ILS 20220523 USD\ILS 3.3096000 20230105</t>
  </si>
  <si>
    <t>90015605</t>
  </si>
  <si>
    <t>90015606</t>
  </si>
  <si>
    <t>FWD CCY\ILS 20220524 USD\ILS 3.2955000 20230105</t>
  </si>
  <si>
    <t>90015614</t>
  </si>
  <si>
    <t>FWD CCY\ILS 20220524 USD\ILS 3.2965000 20230105</t>
  </si>
  <si>
    <t>90015617</t>
  </si>
  <si>
    <t>FWD CCY\ILS 20220525 USD\ILS 3.3070000 20230105</t>
  </si>
  <si>
    <t>90015626</t>
  </si>
  <si>
    <t>FWD CCY\ILS 20220526 USD\ILS 3.3115000 20230105</t>
  </si>
  <si>
    <t>90015628</t>
  </si>
  <si>
    <t>FWD CCY\ILS 20220530 USD\ILS 3.2687000 20230105</t>
  </si>
  <si>
    <t>90015637</t>
  </si>
  <si>
    <t>30/05/22</t>
  </si>
  <si>
    <t>FWD CCY\ILS 20220530 USD\ILS 3.2742000 20230105</t>
  </si>
  <si>
    <t>90015639</t>
  </si>
  <si>
    <t>FWD CCY\ILS 20220530 USD\ILS 3.2828000 20230105</t>
  </si>
  <si>
    <t>90015636</t>
  </si>
  <si>
    <t>FWD CCY\ILS 20220613 USD\ILS 3.3984000 20230105</t>
  </si>
  <si>
    <t>90015694</t>
  </si>
  <si>
    <t>13/06/22</t>
  </si>
  <si>
    <t>FWD CCY\ILS 20220613 USD\ILS 3.4212000 20230105</t>
  </si>
  <si>
    <t>90015690</t>
  </si>
  <si>
    <t>FWD CCY\ILS 20220614 USD\ILS 3.4055000 20230105</t>
  </si>
  <si>
    <t>90015708</t>
  </si>
  <si>
    <t>FWD CCY\ILS 20220614 USD\ILS 3.4271000 20230105</t>
  </si>
  <si>
    <t>90015713</t>
  </si>
  <si>
    <t>FWD CCY\ILS 20220615 USD\ILS 3.4070000 20230105</t>
  </si>
  <si>
    <t>90015723</t>
  </si>
  <si>
    <t>15/06/22</t>
  </si>
  <si>
    <t>90015730</t>
  </si>
  <si>
    <t>FWD CCY\ILS 20220615 USD\ILS 3.4097000 20230105</t>
  </si>
  <si>
    <t>90015724</t>
  </si>
  <si>
    <t>90015725</t>
  </si>
  <si>
    <t>FWD CCY\ILS 20220616 USD\ILS 3.3920000 20230105</t>
  </si>
  <si>
    <t>90015736</t>
  </si>
  <si>
    <t>16/06/22</t>
  </si>
  <si>
    <t>FWD CCY\ILS 20220616 USD\ILS 3.4076000 20230105</t>
  </si>
  <si>
    <t>90015732</t>
  </si>
  <si>
    <t>FWD CCY\ILS 20220620 USD\ILS 3.4058000 20230105</t>
  </si>
  <si>
    <t>90015747</t>
  </si>
  <si>
    <t>FWD CCY\ILS 20220620 USD\ILS 3.4158000 20230105</t>
  </si>
  <si>
    <t>90015746</t>
  </si>
  <si>
    <t>90015748</t>
  </si>
  <si>
    <t>FWD CCY\ILS 20220621 USD\ILS 3.4063000 20230105</t>
  </si>
  <si>
    <t>90015768</t>
  </si>
  <si>
    <t>21/06/22</t>
  </si>
  <si>
    <t>FWD CCY\ILS 20220622 USD\ILS 3.4123000 20230105</t>
  </si>
  <si>
    <t>90015783</t>
  </si>
  <si>
    <t>22/06/22</t>
  </si>
  <si>
    <t>FWD CCY\ILS 20220627 USD\ILS 3.3557000 20230105</t>
  </si>
  <si>
    <t>90015807</t>
  </si>
  <si>
    <t>27/06/22</t>
  </si>
  <si>
    <t>FWD CCY\ILS 20220627 USD\ILS 3.3710000 20230105</t>
  </si>
  <si>
    <t>90015806</t>
  </si>
  <si>
    <t>FWD CCY\ILS 20220628 USD\ILS 3.3846000 20230105</t>
  </si>
  <si>
    <t>90015820</t>
  </si>
  <si>
    <t>28/06/22</t>
  </si>
  <si>
    <t>FWD CCY\ILS 20220629 USD\ILS 3.4110000 20230105</t>
  </si>
  <si>
    <t>90015828</t>
  </si>
  <si>
    <t>29/06/22</t>
  </si>
  <si>
    <t>FWD CCY\ILS 20220704 USD\ILS 3.4534000 20230105</t>
  </si>
  <si>
    <t>90015857</t>
  </si>
  <si>
    <t>04/07/22</t>
  </si>
  <si>
    <t>FWD CCY\ILS 20220704 USD\ILS 3.4675000 20230105</t>
  </si>
  <si>
    <t>90015859</t>
  </si>
  <si>
    <t>90015861</t>
  </si>
  <si>
    <t>FWD CCY\ILS 20220705 USD\ILS 3.4900000 20230105</t>
  </si>
  <si>
    <t>90015865</t>
  </si>
  <si>
    <t>05/07/22</t>
  </si>
  <si>
    <t>90015866</t>
  </si>
  <si>
    <t>FWD CCY\ILS 20220707 USD\ILS 3.4430000 20230105</t>
  </si>
  <si>
    <t>90015890</t>
  </si>
  <si>
    <t>07/07/22</t>
  </si>
  <si>
    <t>FWD CCY\ILS 20220714 USD\ILS 3.4510000 20230105</t>
  </si>
  <si>
    <t>90015904</t>
  </si>
  <si>
    <t>14/07/22</t>
  </si>
  <si>
    <t>90015906</t>
  </si>
  <si>
    <t>FWD CCY\ILS 20220718 USD\ILS 3.4140000 20230105</t>
  </si>
  <si>
    <t>90015917</t>
  </si>
  <si>
    <t>18/07/22</t>
  </si>
  <si>
    <t>FWD CCY\ILS 20220718 USD\ILS 3.4155000 20230105</t>
  </si>
  <si>
    <t>90015914</t>
  </si>
  <si>
    <t>90015916</t>
  </si>
  <si>
    <t>FWD CCY\ILS 20220720 USD\ILS 3.4082000 20230105</t>
  </si>
  <si>
    <t>90015938</t>
  </si>
  <si>
    <t>20/07/22</t>
  </si>
  <si>
    <t>FWD CCY\ILS 20220721 USD\ILS 3.4075000 20230105</t>
  </si>
  <si>
    <t>90015952</t>
  </si>
  <si>
    <t>FWD CCY\ILS 20220721 USD\ILS 3.4127000 20230105</t>
  </si>
  <si>
    <t>90015950</t>
  </si>
  <si>
    <t>FWD CCY\ILS 20220801 USD\ILS 3.3460000 20230105</t>
  </si>
  <si>
    <t>90016016</t>
  </si>
  <si>
    <t>01/08/22</t>
  </si>
  <si>
    <t>FWD CCY\ILS 20220802 USD\ILS 3.3344000 20230105</t>
  </si>
  <si>
    <t>90016026</t>
  </si>
  <si>
    <t>02/08/22</t>
  </si>
  <si>
    <t>FWD CCY\ILS 20220803 USD\ILS 3.3265000 20230105</t>
  </si>
  <si>
    <t>90016038</t>
  </si>
  <si>
    <t>03/08/22</t>
  </si>
  <si>
    <t>FWD CCY\ILS 20220808 USD\ILS 3.2912000 20230105</t>
  </si>
  <si>
    <t>90016053</t>
  </si>
  <si>
    <t>08/08/22</t>
  </si>
  <si>
    <t>FWD CCY\ILS 20220809 USD\ILS 3.2738000 20230105</t>
  </si>
  <si>
    <t>90016057</t>
  </si>
  <si>
    <t>09/08/22</t>
  </si>
  <si>
    <t>FWD CCY\ILS 20220809 USD\ILS 3.2760000 20230105</t>
  </si>
  <si>
    <t>90016058</t>
  </si>
  <si>
    <t>FWD CCY\ILS 20220810 USD\ILS 3.2713000 20230105</t>
  </si>
  <si>
    <t>90016067</t>
  </si>
  <si>
    <t>10/08/22</t>
  </si>
  <si>
    <t>FWD CCY\ILS 20220811 USD\ILS 3.2275000 20230105</t>
  </si>
  <si>
    <t>90016077</t>
  </si>
  <si>
    <t>11/08/22</t>
  </si>
  <si>
    <t>FWD CCY\ILS 20220811 USD\ILS 3.2285000 20230105</t>
  </si>
  <si>
    <t>90016076</t>
  </si>
  <si>
    <t>FWD CCY\ILS 20220815 USD\ILS 3.2403000 20230105</t>
  </si>
  <si>
    <t>90016083</t>
  </si>
  <si>
    <t>FWD CCY\ILS 20220816 USD\ILS 3.2369000 20230105</t>
  </si>
  <si>
    <t>90016091</t>
  </si>
  <si>
    <t>16/08/22</t>
  </si>
  <si>
    <t>FWD CCY\ILS 20220816 USD\ILS 3.2371000 20230105</t>
  </si>
  <si>
    <t>90016092</t>
  </si>
  <si>
    <t>FWD CCY\ILS 20220817 USD\ILS 3.2188000 20230105</t>
  </si>
  <si>
    <t>90016097</t>
  </si>
  <si>
    <t>17/08/22</t>
  </si>
  <si>
    <t>FWD CCY\ILS 20220818 USD\ILS 3.2202000 20230105</t>
  </si>
  <si>
    <t>90016105</t>
  </si>
  <si>
    <t>18/08/22</t>
  </si>
  <si>
    <t>FWD CCY\ILS 20220822 USD\ILS 3.2563000 20230105</t>
  </si>
  <si>
    <t>90016118</t>
  </si>
  <si>
    <t>FWD CCY\ILS 20220822 USD\ILS 3.2583000 20230105</t>
  </si>
  <si>
    <t>90016121</t>
  </si>
  <si>
    <t>FWD CCY\ILS 20220823 USD\ILS 3.2565000 20230105</t>
  </si>
  <si>
    <t>90016137</t>
  </si>
  <si>
    <t>23/08/22</t>
  </si>
  <si>
    <t>FWD CCY\ILS 20220824 USD\ILS 3.2590000 20230105</t>
  </si>
  <si>
    <t>90016146</t>
  </si>
  <si>
    <t>24/08/22</t>
  </si>
  <si>
    <t>FWD CCY\ILS 20220825 USD\ILS 3.2679000 20230105</t>
  </si>
  <si>
    <t>90016153</t>
  </si>
  <si>
    <t>FWD CCY\ILS 20220829 USD\ILS 3.3014000 20230105</t>
  </si>
  <si>
    <t>90016172</t>
  </si>
  <si>
    <t>29/08/22</t>
  </si>
  <si>
    <t>FWD CCY\ILS 20220831 USD\ILS 3.3095000 20230105</t>
  </si>
  <si>
    <t>90016191</t>
  </si>
  <si>
    <t>FWD CCY\ILS 20220831 USD\ILS 3.3103000 20230105</t>
  </si>
  <si>
    <t>90016195</t>
  </si>
  <si>
    <t>FWD CCY\ILS 20220831 USD\ILS 3.3150000 20230105</t>
  </si>
  <si>
    <t>90016196</t>
  </si>
  <si>
    <t>FWD CCY\ILS 20220901 USD\ILS 3.3406000 20230105</t>
  </si>
  <si>
    <t>90016204</t>
  </si>
  <si>
    <t>01/09/22</t>
  </si>
  <si>
    <t>90016205</t>
  </si>
  <si>
    <t>FWD CCY\ILS 20220906 USD\ILS 3.3751000 20230105</t>
  </si>
  <si>
    <t>90016230</t>
  </si>
  <si>
    <t>FWD CCY\ILS 20220906 USD\ILS 3.3891000 20230105</t>
  </si>
  <si>
    <t>90016227</t>
  </si>
  <si>
    <t>90016228</t>
  </si>
  <si>
    <t>FWD CCY\ILS 20220912 USD\ILS 3.3651000 20230105</t>
  </si>
  <si>
    <t>90016263</t>
  </si>
  <si>
    <t>12/09/22</t>
  </si>
  <si>
    <t>FWD CCY\ILS 20220913 USD\ILS 3.3305000 20230105</t>
  </si>
  <si>
    <t>90016269</t>
  </si>
  <si>
    <t>FWD CCY\ILS 20220915 USD\ILS 3.4042 20230221</t>
  </si>
  <si>
    <t>90016285</t>
  </si>
  <si>
    <t>FWD CCY\ILS 20220915 USD\ILS 3.4042000 20230221</t>
  </si>
  <si>
    <t>90016289</t>
  </si>
  <si>
    <t>FWD CCY\ILS 20220915 USD\ILS 3.4213000 20230105</t>
  </si>
  <si>
    <t>90016286</t>
  </si>
  <si>
    <t>FWD CCY\ILS 20220919 USD\ILS 3.4218000 20230105</t>
  </si>
  <si>
    <t>90016301</t>
  </si>
  <si>
    <t>FWD CCY\ILS 20220920 USD\ILS 3.3926000 20230321</t>
  </si>
  <si>
    <t>90016311</t>
  </si>
  <si>
    <t>FWD CCY\ILS 20220921 USD\ILS 3.4272000 20230221</t>
  </si>
  <si>
    <t>90016320</t>
  </si>
  <si>
    <t>FWD CCY\ILS 20220922 USD\ILS 3.4595000 20230105</t>
  </si>
  <si>
    <t>90016327</t>
  </si>
  <si>
    <t>22/09/22</t>
  </si>
  <si>
    <t>90016328</t>
  </si>
  <si>
    <t>FWD CCY\ILS 20220928 USD\ILS 3.5035000 20230221</t>
  </si>
  <si>
    <t>90016340</t>
  </si>
  <si>
    <t>FWD CCY\ILS 20220929 USD\ILS 3.5199000 20230105</t>
  </si>
  <si>
    <t>90016352</t>
  </si>
  <si>
    <t>FWD CCY\ILS 20221003 USD\ILS 3.5446000 20230221</t>
  </si>
  <si>
    <t>90016370</t>
  </si>
  <si>
    <t>FWD CCY\ILS 20221003 USD\ILS 3.5552000 20230105</t>
  </si>
  <si>
    <t>90016371</t>
  </si>
  <si>
    <t>90016372</t>
  </si>
  <si>
    <t>FWD CCY\ILS 20221006 USD\ILS 3.4968000 20230105</t>
  </si>
  <si>
    <t>90016383</t>
  </si>
  <si>
    <t>FWD CCY\ILS 20221011 USD\ILS 3.5423000 20230221</t>
  </si>
  <si>
    <t>90016391</t>
  </si>
  <si>
    <t>11/10/22</t>
  </si>
  <si>
    <t>FWD CCY\ILS 20221011 USD\ILS 3.5539000 20230105</t>
  </si>
  <si>
    <t>90016390</t>
  </si>
  <si>
    <t>FWD CCY\ILS 20221011 USD\ILS 3.5545000 20230105</t>
  </si>
  <si>
    <t>90016389</t>
  </si>
  <si>
    <t>FWD CCY\ILS 20221012 USD\ILS 3.5442000 20230105</t>
  </si>
  <si>
    <t>90016396</t>
  </si>
  <si>
    <t>12/10/22</t>
  </si>
  <si>
    <t>FWD CCY\ILS 20221013 USD\ILS 3.5408000 20230221</t>
  </si>
  <si>
    <t>90016401</t>
  </si>
  <si>
    <t>13/10/22</t>
  </si>
  <si>
    <t>FWD CCY\ILS 20221013 USD\ILS 3.5547000 20230105</t>
  </si>
  <si>
    <t>90016399</t>
  </si>
  <si>
    <t>90016400</t>
  </si>
  <si>
    <t>FWD CCY\ILS 20221018 USD\ILS 3.4614000 20230502</t>
  </si>
  <si>
    <t>90016409</t>
  </si>
  <si>
    <t>18/10/22</t>
  </si>
  <si>
    <t>FWD CCY\ILS 20221018 USD\ILS 3.4798000 20230221</t>
  </si>
  <si>
    <t>90016411</t>
  </si>
  <si>
    <t>FWD CCY\ILS 20221018 USD\ILS 3.4945000 20230105</t>
  </si>
  <si>
    <t>90016410</t>
  </si>
  <si>
    <t>FWD CCY\ILS 20221018 USD\ILS 3.5057000 20230105</t>
  </si>
  <si>
    <t>90016412</t>
  </si>
  <si>
    <t>FWD CCY\ILS 20221019 USD\ILS 3.5155000 20230105</t>
  </si>
  <si>
    <t>90016423</t>
  </si>
  <si>
    <t>90016424</t>
  </si>
  <si>
    <t>FWD CCY\ILS 20221020 USD\ILS 3.4978 20230322</t>
  </si>
  <si>
    <t>90016433</t>
  </si>
  <si>
    <t>20/10/22</t>
  </si>
  <si>
    <t>FWD CCY\ILS 20221024 USD\ILS 3.5348000 20230105</t>
  </si>
  <si>
    <t>90016438</t>
  </si>
  <si>
    <t>24/10/22</t>
  </si>
  <si>
    <t>90016439</t>
  </si>
  <si>
    <t>FWD CCY\ILS 20221024 USD\ILS 3.5366000 20230105</t>
  </si>
  <si>
    <t>90016440</t>
  </si>
  <si>
    <t>FWD CCY\ILS 20221027 USD\ILS 3.5005000 20230105</t>
  </si>
  <si>
    <t>90016460</t>
  </si>
  <si>
    <t>27/10/22</t>
  </si>
  <si>
    <t>FWD CCY\ILS 20221102 USD\ILS 3.505 20230221</t>
  </si>
  <si>
    <t>90016480</t>
  </si>
  <si>
    <t>FWD CCY\ILS 20221107 USD\ILS 3.5003000 20230221</t>
  </si>
  <si>
    <t>90016502</t>
  </si>
  <si>
    <t>FWD CCY\ILS 20221107 USD\ILS 3.5111000 20230221</t>
  </si>
  <si>
    <t>90016503</t>
  </si>
  <si>
    <t>FWD CCY\ILS 20221107 USD\ILS 3.5276000 20230105</t>
  </si>
  <si>
    <t>90016500</t>
  </si>
  <si>
    <t>FWD CCY\ILS 20221108 USD\ILS 3.497 20230221</t>
  </si>
  <si>
    <t>90016515</t>
  </si>
  <si>
    <t>FWD CCY\ILS 20221108 USD\ILS 3.5118000 20230105</t>
  </si>
  <si>
    <t>90016516</t>
  </si>
  <si>
    <t>FWD CCY\ILS 20221109 USD\ILS 3.5300000 20230105</t>
  </si>
  <si>
    <t>90016524</t>
  </si>
  <si>
    <t>90016525</t>
  </si>
  <si>
    <t>FWD CCY\ILS 20221114 USD\ILS 3.4147000 20230105</t>
  </si>
  <si>
    <t>90016552</t>
  </si>
  <si>
    <t>FWD CCY\ILS 20221115 USD\ILS 3.3790000 20230221</t>
  </si>
  <si>
    <t>90016563</t>
  </si>
  <si>
    <t>15/11/22</t>
  </si>
  <si>
    <t>FWD CCY\ILS 20221116 USD\ILS 3.4090000 20230105</t>
  </si>
  <si>
    <t>90016581</t>
  </si>
  <si>
    <t>FWD CCY\ILS 20221117 USD\ILS 3.4365000 20230221</t>
  </si>
  <si>
    <t>90016591</t>
  </si>
  <si>
    <t>FWD CCY\ILS 20221117 USD\ILS 3.4535000 20230105</t>
  </si>
  <si>
    <t>90016590</t>
  </si>
  <si>
    <t>90016592</t>
  </si>
  <si>
    <t>FWD CCY\ILS 20221121 USD\ILS 3.4535000 20230105</t>
  </si>
  <si>
    <t>90016600</t>
  </si>
  <si>
    <t>90016603</t>
  </si>
  <si>
    <t>FWD CCY\ILS 20221122 USD\ILS 3.4215000 20230518</t>
  </si>
  <si>
    <t>90016612</t>
  </si>
  <si>
    <t>22/11/22</t>
  </si>
  <si>
    <t>90016616</t>
  </si>
  <si>
    <t>FWD CCY\ILS 20221122 USD\ILS 3.4281000 20230321</t>
  </si>
  <si>
    <t>90016619</t>
  </si>
  <si>
    <t>FWD CCY\ILS 20221122 USD\ILS 3.4377000 20230221</t>
  </si>
  <si>
    <t>90016617</t>
  </si>
  <si>
    <t>FWD CCY\ILS 20221122 USD\ILS 3.4572000 20230105</t>
  </si>
  <si>
    <t>90016614</t>
  </si>
  <si>
    <t>90016618</t>
  </si>
  <si>
    <t>FWD CCY\ILS 20221128 USD\ILS 3.4330000 20230105</t>
  </si>
  <si>
    <t>90016665</t>
  </si>
  <si>
    <t>28/11/22</t>
  </si>
  <si>
    <t>FWD CCY\ILS 20221129 USD\ILS 3.3970000 20230524</t>
  </si>
  <si>
    <t>90016683</t>
  </si>
  <si>
    <t>29/11/22</t>
  </si>
  <si>
    <t>FWD CCY\ILS 20221129 USD\ILS 3.4133000 20230221</t>
  </si>
  <si>
    <t>90016684</t>
  </si>
  <si>
    <t>FWD CCY\ILS 20221130 USD\ILS 3.4324000 20230221</t>
  </si>
  <si>
    <t>90016688</t>
  </si>
  <si>
    <t>FWD CCY\ILS 20221130 USD\ILS 3.4434000 20230105</t>
  </si>
  <si>
    <t>90016687</t>
  </si>
  <si>
    <t>FWD CCY\ILS 20221201 USD\ILS 3.3760000 20230221</t>
  </si>
  <si>
    <t>90016700</t>
  </si>
  <si>
    <t>01/12/22</t>
  </si>
  <si>
    <t>FWD CCY\ILS 20221201 USD\ILS 3.3864000 20230105</t>
  </si>
  <si>
    <t>90016701</t>
  </si>
  <si>
    <t>FWD CCY\ILS 20221205 USD\ILS 3.3460000 20230525</t>
  </si>
  <si>
    <t>90016711</t>
  </si>
  <si>
    <t>05/12/22</t>
  </si>
  <si>
    <t>FWD CCY\ILS 20221207 USD\ILS 3.3982000 20230518</t>
  </si>
  <si>
    <t>90016757</t>
  </si>
  <si>
    <t>07/12/22</t>
  </si>
  <si>
    <t>FWD CCY\ILS 20221207 USD\ILS 3.4030000 20230518</t>
  </si>
  <si>
    <t>90016755</t>
  </si>
  <si>
    <t>FWD CCY\ILS 20221207 USD\ILS 3.4320000 20230105</t>
  </si>
  <si>
    <t>90016754</t>
  </si>
  <si>
    <t>FWD CCY\ILS 20221207 USD\ILS 3.4362000 20230105</t>
  </si>
  <si>
    <t>90016753</t>
  </si>
  <si>
    <t>FWD CCY\ILS 20221208 USD\ILS 3.3970000 20230607</t>
  </si>
  <si>
    <t>90016773</t>
  </si>
  <si>
    <t>FWD CCY\ILS 20221213 USD\ILS 3.3852000 20230105</t>
  </si>
  <si>
    <t>90016794</t>
  </si>
  <si>
    <t>13/12/22</t>
  </si>
  <si>
    <t>FWD CCY\ILS 20221213 USD\ILS 3.3907000 20230105</t>
  </si>
  <si>
    <t>90016795</t>
  </si>
  <si>
    <t>FWD CCY\ILS 20221215 USD\ILS 3.3895000 20230518</t>
  </si>
  <si>
    <t>90016815</t>
  </si>
  <si>
    <t>15/12/22</t>
  </si>
  <si>
    <t>FWD CCY\ILS 20221215 USD\ILS 3.4212000 20230105</t>
  </si>
  <si>
    <t>90016814</t>
  </si>
  <si>
    <t>FWD CCY\ILS 20221219 USD\ILS 3.4410000 20230221</t>
  </si>
  <si>
    <t>90016824</t>
  </si>
  <si>
    <t>19/12/22</t>
  </si>
  <si>
    <t>FWD CCY\ILS 20221219 USD\ILS 3.4520000 20230105</t>
  </si>
  <si>
    <t>90016823</t>
  </si>
  <si>
    <t>FWD CCY\ILS 20221220 USD\ILS 3.4564000 20230221</t>
  </si>
  <si>
    <t>90016836</t>
  </si>
  <si>
    <t>FWD CCY\ILS 20221220 USD\ILS 3.4673000 20230105</t>
  </si>
  <si>
    <t>90016837</t>
  </si>
  <si>
    <t>FWD CCY\ILS 20221221 USD\ILS 3.4460000 20230518</t>
  </si>
  <si>
    <t>90016848</t>
  </si>
  <si>
    <t>21/12/22</t>
  </si>
  <si>
    <t>FWD CCY\ILS 20221221 USD\ILS 3.4761000 20230105</t>
  </si>
  <si>
    <t>90016849</t>
  </si>
  <si>
    <t>FWD CCY\ILS 20221222 USD\ILS 3.4985000 20230105</t>
  </si>
  <si>
    <t>90016856</t>
  </si>
  <si>
    <t>22/12/22</t>
  </si>
  <si>
    <t>FWD CCY\ILS 20221229 USD\ILS 3.5307500 20230105</t>
  </si>
  <si>
    <t>90016883</t>
  </si>
  <si>
    <t>FW AUD-USD15.02.2023</t>
  </si>
  <si>
    <t>702002785</t>
  </si>
  <si>
    <t>702003050</t>
  </si>
  <si>
    <t>FW CAD-USD15.02.2023</t>
  </si>
  <si>
    <t>702002738</t>
  </si>
  <si>
    <t>702002740</t>
  </si>
  <si>
    <t>702002742</t>
  </si>
  <si>
    <t>702002744</t>
  </si>
  <si>
    <t>702002796</t>
  </si>
  <si>
    <t>702002798</t>
  </si>
  <si>
    <t>702002869</t>
  </si>
  <si>
    <t>702003221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</si>
  <si>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</si>
  <si>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</si>
  <si>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</si>
  <si>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</si>
  <si>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</si>
  <si>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</si>
  <si>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</si>
  <si>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</si>
  <si>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</si>
  <si>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</si>
  <si>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</si>
  <si>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</si>
  <si>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EUR-USD06.03.2023</t>
  </si>
  <si>
    <t>702002662</t>
  </si>
  <si>
    <t>702002670</t>
  </si>
  <si>
    <t>702002672</t>
  </si>
  <si>
    <t>702002674</t>
  </si>
  <si>
    <t>702002788</t>
  </si>
  <si>
    <t>702002974</t>
  </si>
  <si>
    <t>703000619</t>
  </si>
  <si>
    <t>FW EUR-USD11.05.2023</t>
  </si>
  <si>
    <t>702003105</t>
  </si>
  <si>
    <t>702003107</t>
  </si>
  <si>
    <t>702003109</t>
  </si>
  <si>
    <t>703000773</t>
  </si>
  <si>
    <t>703000779</t>
  </si>
  <si>
    <t>714000157</t>
  </si>
  <si>
    <t>FW EUR-USD14.02.2023</t>
  </si>
  <si>
    <t>702002872</t>
  </si>
  <si>
    <t>702002991</t>
  </si>
  <si>
    <t>703000656</t>
  </si>
  <si>
    <t>714000110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</si>
  <si>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</si>
  <si>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</si>
  <si>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</si>
  <si>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</si>
  <si>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</si>
  <si>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</si>
  <si>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</si>
  <si>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FW EUR-USD27.03.2023</t>
  </si>
  <si>
    <t>702002676</t>
  </si>
  <si>
    <t>702002678</t>
  </si>
  <si>
    <t>702002680</t>
  </si>
  <si>
    <t>702002825</t>
  </si>
  <si>
    <t>702002984</t>
  </si>
  <si>
    <t>702003217</t>
  </si>
  <si>
    <t>703000627</t>
  </si>
  <si>
    <t>703000629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</si>
  <si>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</si>
  <si>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</si>
  <si>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</si>
  <si>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</si>
  <si>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</si>
  <si>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</si>
  <si>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</si>
  <si>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</si>
  <si>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</si>
  <si>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GBP-USD13.02.2023</t>
  </si>
  <si>
    <t>702002605</t>
  </si>
  <si>
    <t>702002607</t>
  </si>
  <si>
    <t>702002609</t>
  </si>
  <si>
    <t>702002616</t>
  </si>
  <si>
    <t>702002621</t>
  </si>
  <si>
    <t>702002654</t>
  </si>
  <si>
    <t>702003053</t>
  </si>
  <si>
    <t>703000603</t>
  </si>
  <si>
    <t>703000646</t>
  </si>
  <si>
    <t>703000690</t>
  </si>
  <si>
    <t>703000702</t>
  </si>
  <si>
    <t>703000708</t>
  </si>
  <si>
    <t>FW GBP-USD18.04.2023</t>
  </si>
  <si>
    <t>702002833</t>
  </si>
  <si>
    <t>702002835</t>
  </si>
  <si>
    <t>702003215</t>
  </si>
  <si>
    <t>703000789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</si>
  <si>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</si>
  <si>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</si>
  <si>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</si>
  <si>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</si>
  <si>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</si>
  <si>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</si>
  <si>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</si>
  <si>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702003229</t>
  </si>
  <si>
    <t>FW JPY-USD15.02.2023</t>
  </si>
  <si>
    <t>702002966</t>
  </si>
  <si>
    <t>702002987</t>
  </si>
  <si>
    <t>FW USD-AUD15.02.2023</t>
  </si>
  <si>
    <t>702003147</t>
  </si>
  <si>
    <t>702003219</t>
  </si>
  <si>
    <t>702003223</t>
  </si>
  <si>
    <t>702003235</t>
  </si>
  <si>
    <t>702003247</t>
  </si>
  <si>
    <t>FW USD-CAD15.02.2023</t>
  </si>
  <si>
    <t>702002748</t>
  </si>
  <si>
    <t>702003007</t>
  </si>
  <si>
    <t>702003031</t>
  </si>
  <si>
    <t>702003149</t>
  </si>
  <si>
    <t>702003206</t>
  </si>
  <si>
    <t>FW USD-EUR05.04.2023</t>
  </si>
  <si>
    <t>702003169</t>
  </si>
  <si>
    <t>FW USD-EUR06.03.2023</t>
  </si>
  <si>
    <t>703000686</t>
  </si>
  <si>
    <t>703000753</t>
  </si>
  <si>
    <t>FW USD-EUR14.02.2023</t>
  </si>
  <si>
    <t>702003227</t>
  </si>
  <si>
    <t>FW USD-EUR27.03.2023</t>
  </si>
  <si>
    <t>702003250</t>
  </si>
  <si>
    <t>FW USD-GBP13.02.2023</t>
  </si>
  <si>
    <t>702003171</t>
  </si>
  <si>
    <t>703000634</t>
  </si>
  <si>
    <t>FW USD-JPY15.02.2023</t>
  </si>
  <si>
    <t>702003220</t>
  </si>
  <si>
    <t>702003222</t>
  </si>
  <si>
    <t>702003232</t>
  </si>
  <si>
    <t>702003239</t>
  </si>
  <si>
    <t>702003241</t>
  </si>
  <si>
    <t>702003243</t>
  </si>
  <si>
    <t>702003245</t>
  </si>
  <si>
    <t>FW USD-USD03.11.2023</t>
  </si>
  <si>
    <t>702003094</t>
  </si>
  <si>
    <t>FW USD-USD06.01.2023</t>
  </si>
  <si>
    <t>702002718</t>
  </si>
  <si>
    <t>FW USD-USD09.02.2023</t>
  </si>
  <si>
    <t>702002850</t>
  </si>
  <si>
    <t>FW USD-USD17.02.2023</t>
  </si>
  <si>
    <t>702002855</t>
  </si>
  <si>
    <t>FW USD-USD17.08.2023</t>
  </si>
  <si>
    <t>702002854</t>
  </si>
  <si>
    <t>FW USD-USD21.06.2023</t>
  </si>
  <si>
    <t>703000724</t>
  </si>
  <si>
    <t>FW USD-USD25.05.2023</t>
  </si>
  <si>
    <t>702002622</t>
  </si>
  <si>
    <t>FW USD-USD30.10.2023</t>
  </si>
  <si>
    <t>702003059</t>
  </si>
  <si>
    <t>FWD CCY\CCY 20220907 EUR\USD 1.0053000 20230427</t>
  </si>
  <si>
    <t>90016243</t>
  </si>
  <si>
    <t>07/09/22</t>
  </si>
  <si>
    <t>FWD CCY\CCY 20221031 EUR\USD 1.0038000 20230320</t>
  </si>
  <si>
    <t>90016471</t>
  </si>
  <si>
    <t>FWD CCY\CCY 20221123 GBP\USD 1.1980000 20230522</t>
  </si>
  <si>
    <t>90016631</t>
  </si>
  <si>
    <t>FWD CCY\CCY 20221124 GBP\USD 1.2173500 20230522</t>
  </si>
  <si>
    <t>90016648</t>
  </si>
  <si>
    <t>FX Swap_EUR_USD_2023_03_20_S</t>
  </si>
  <si>
    <t>90050849</t>
  </si>
  <si>
    <t>FX Swap_EUR_USD_2023_03_27_S</t>
  </si>
  <si>
    <t>90050848</t>
  </si>
  <si>
    <t>FWD CCY\ILS27.04.23USD\EUR1.0054</t>
  </si>
  <si>
    <t>91000080</t>
  </si>
  <si>
    <t>FWD USD\EUR05/06/23USD\EUR1.07015</t>
  </si>
  <si>
    <t>91000094</t>
  </si>
  <si>
    <t>FWD USD\EUR11/05/23USD\EUR1.0542</t>
  </si>
  <si>
    <t>91000088</t>
  </si>
  <si>
    <t>FWD USD\EUR27.03.23USD\EUR1.07375</t>
  </si>
  <si>
    <t>91000065</t>
  </si>
  <si>
    <t>FX Forward_EUR_USD_2023_02_14_P_1.06898000</t>
  </si>
  <si>
    <t>90050965</t>
  </si>
  <si>
    <t>FX Forward_EUR_USD_2023_02_14_S_1.0484</t>
  </si>
  <si>
    <t>90050729</t>
  </si>
  <si>
    <t>FX Swap_AUD_USD_2023_02_15_S_.68758000</t>
  </si>
  <si>
    <t>90050709</t>
  </si>
  <si>
    <t>FX Swap_EUR_USD_2023_02_14_S_1.00931000</t>
  </si>
  <si>
    <t>90050776</t>
  </si>
  <si>
    <t>FX Swap_EUR_USD_2023_02_14_S_1.04740000</t>
  </si>
  <si>
    <t>90050702</t>
  </si>
  <si>
    <t>FX Swap_EUR_USD_2023_02_14_S_1.07692000</t>
  </si>
  <si>
    <t>90050692</t>
  </si>
  <si>
    <t>FX Swap_EUR_USD_2023_03_20_S_.98300000</t>
  </si>
  <si>
    <t>90050806</t>
  </si>
  <si>
    <t>FX Swap_EUR_USD_2023_03_20_S_1.00850000</t>
  </si>
  <si>
    <t>90050855</t>
  </si>
  <si>
    <t>FX Swap_EUR_USD_2023_03_20_S_1.01135000</t>
  </si>
  <si>
    <t>90050775</t>
  </si>
  <si>
    <t>FX Swap_EUR_USD_2023_03_20_S_1.01290000</t>
  </si>
  <si>
    <t>90050744</t>
  </si>
  <si>
    <t>FX Swap_EUR_USD_2023_03_20_S_1.05000000</t>
  </si>
  <si>
    <t>90050701</t>
  </si>
  <si>
    <t>FX Swap_EUR_USD_2023_03_20_S_1.07300000</t>
  </si>
  <si>
    <t>90050695</t>
  </si>
  <si>
    <t>FX Swap_EUR_USD_2023_03_20_S_1.07302000</t>
  </si>
  <si>
    <t>90050680</t>
  </si>
  <si>
    <t>FX Swap_EUR_USD_2023_03_20_S_1.07700000</t>
  </si>
  <si>
    <t>90050674</t>
  </si>
  <si>
    <t>FX Swap_EUR_USD_2023_03_20_S_1.07970000</t>
  </si>
  <si>
    <t>90050673</t>
  </si>
  <si>
    <t>FX Swap_EUR_USD_2023_03_27_S_1.00900000</t>
  </si>
  <si>
    <t>90050856</t>
  </si>
  <si>
    <t>FX Swap_EUR_USD_2023_03_27_S_1.07338000</t>
  </si>
  <si>
    <t>90050696</t>
  </si>
  <si>
    <t>FX Swap_EUR_USD_2023_03_27_S_1.07350000</t>
  </si>
  <si>
    <t>90050681</t>
  </si>
  <si>
    <t>FX Swap_EUR_USD_2023_04_05_S_.98410000</t>
  </si>
  <si>
    <t>90050807</t>
  </si>
  <si>
    <t>FX Swap_EUR_USD_2023_04_05_S_1.03077000</t>
  </si>
  <si>
    <t>90050703</t>
  </si>
  <si>
    <t>11/07/22</t>
  </si>
  <si>
    <t>FX Swap_GBP_USD_2023_02_13_S_1.26310000</t>
  </si>
  <si>
    <t>90050646</t>
  </si>
  <si>
    <t>FX Swap_GBP_USD_2023_04_18_S_1.21817000</t>
  </si>
  <si>
    <t>90050726</t>
  </si>
  <si>
    <t>FX Swap_JPY_USD_2023_02_15_S_135.770000</t>
  </si>
  <si>
    <t>90050710</t>
  </si>
  <si>
    <t>FWD CCY\CCY 20220531 GBP\USD 1.2612000 20230213</t>
  </si>
  <si>
    <t>90015646</t>
  </si>
  <si>
    <t>FWD CCY\CCY 20220531 GBP\USD 1.2633500 20230213</t>
  </si>
  <si>
    <t>90015643</t>
  </si>
  <si>
    <t>90015645</t>
  </si>
  <si>
    <t>FWD CCY\CCY 20220620 EUR\USD 1.0721500 20230306</t>
  </si>
  <si>
    <t>90015750</t>
  </si>
  <si>
    <t>90015755</t>
  </si>
  <si>
    <t>FWD CCY\CCY 20220620 EUR\USD 1.0755500 20230327</t>
  </si>
  <si>
    <t>90015745</t>
  </si>
  <si>
    <t>FWD CCY\CCY 20220621 EUR\USD 1.0759800 20230320</t>
  </si>
  <si>
    <t>90015760</t>
  </si>
  <si>
    <t>90015764</t>
  </si>
  <si>
    <t>FWD CCY\CCY 20220621 EUR\USD 1.0768000 20230320</t>
  </si>
  <si>
    <t>90015762</t>
  </si>
  <si>
    <t>FWD CCY\CCY 20220621 EUR\USD 1.0778300 20230320</t>
  </si>
  <si>
    <t>90015767</t>
  </si>
  <si>
    <t>FWD CCY\CCY 20220621 GBP\USD 1.2325500 20230213</t>
  </si>
  <si>
    <t>90015761</t>
  </si>
  <si>
    <t>FWD CCY\CCY 20220622 EUR\USD 1.0732000 20230320</t>
  </si>
  <si>
    <t>90015782</t>
  </si>
  <si>
    <t>FWD CCY\CCY 20220622 GBP\USD 1.2309100 20230213</t>
  </si>
  <si>
    <t>90015776</t>
  </si>
  <si>
    <t>FWD CCY\CCY 20220627 EUR\USD 1.0783000 20230306</t>
  </si>
  <si>
    <t>90015803</t>
  </si>
  <si>
    <t>FWD CCY\CCY 20220627 EUR\USD 1.0788000 20230320</t>
  </si>
  <si>
    <t>90015801</t>
  </si>
  <si>
    <t>FWD CCY\CCY 20220627 EUR\USD 1.0796000 20230320</t>
  </si>
  <si>
    <t>90015802</t>
  </si>
  <si>
    <t>FWD CCY\CCY 20220628 EUR\USD 1.0769400 20230214</t>
  </si>
  <si>
    <t>90015817</t>
  </si>
  <si>
    <t>FWD CCY\CCY 20220629 EUR\USD 1.0730000 20230320</t>
  </si>
  <si>
    <t>90015827</t>
  </si>
  <si>
    <t>FWD CCY\CCY 20220630 EUR\USD 1.0654200 20230320</t>
  </si>
  <si>
    <t>90015839</t>
  </si>
  <si>
    <t>FWD CCY\CCY 20220705 EUR\USD 1.0500100 20230320</t>
  </si>
  <si>
    <t>90015870</t>
  </si>
  <si>
    <t>FWD CCY\CCY 20220707 USD\CAD 1.3006120 20230215</t>
  </si>
  <si>
    <t>90015889</t>
  </si>
  <si>
    <t>FWD CCY\CCY 20220711 EUR\USD 1.0307700 20230405</t>
  </si>
  <si>
    <t>90015894</t>
  </si>
  <si>
    <t>FWD CCY\CCY 20220719 EUR\USD 1.0427100 20230320</t>
  </si>
  <si>
    <t>90015930</t>
  </si>
  <si>
    <t>19/07/22</t>
  </si>
  <si>
    <t>FWD CCY\CCY 20220719 EUR\USD 1.0439600 20230320</t>
  </si>
  <si>
    <t>90015932</t>
  </si>
  <si>
    <t>FWD CCY\CCY 20220721 AUD\USD 0.6874900 20230215</t>
  </si>
  <si>
    <t>90015944</t>
  </si>
  <si>
    <t>FWD CCY\CCY 20220721 EUR\USD 1.0362000 20230320</t>
  </si>
  <si>
    <t>90015947</t>
  </si>
  <si>
    <t>FWD CCY\CCY 20220721 USD\CAD 1.2912500 20230215</t>
  </si>
  <si>
    <t>90015949</t>
  </si>
  <si>
    <t>FWD CCY\CCY 20220721 USD\JPY 135.8400000 20230215</t>
  </si>
  <si>
    <t>90015946</t>
  </si>
  <si>
    <t>FWD CCY\CCY 20220727 EUR\USD 1.0349000 20230417</t>
  </si>
  <si>
    <t>90015990</t>
  </si>
  <si>
    <t>27/07/22</t>
  </si>
  <si>
    <t>FWD CCY\CCY 20220727 USD\CAD 1.2855500 20230215</t>
  </si>
  <si>
    <t>90015991</t>
  </si>
  <si>
    <t>FWD CCY\CCY 20220804 EUR\USD 1.0349000 20230306</t>
  </si>
  <si>
    <t>90016044</t>
  </si>
  <si>
    <t>04/08/22</t>
  </si>
  <si>
    <t>FWD CCY\CCY 20220804 EUR\USD 1.0360000 20230320</t>
  </si>
  <si>
    <t>90016045</t>
  </si>
  <si>
    <t>FWD CCY\CCY 20220804 EUR\USD 1.0371000 20230320</t>
  </si>
  <si>
    <t>90016046</t>
  </si>
  <si>
    <t>FWD CCY\CCY 20220808 GBP\USD 1.2194200 20230418</t>
  </si>
  <si>
    <t>90016052</t>
  </si>
  <si>
    <t>FWD CCY\CCY 20220810 EUR\USD 1.0405800 20230320</t>
  </si>
  <si>
    <t>90016066</t>
  </si>
  <si>
    <t>FWD CCY\CCY 20220810 USD\CAD 1.2871150 20230215</t>
  </si>
  <si>
    <t>90016068</t>
  </si>
  <si>
    <t>FWD CCY\CCY 20220817 EUR\USD 1.0351800 20230320</t>
  </si>
  <si>
    <t>90016098</t>
  </si>
  <si>
    <t>FWD CCY\CCY 20220818 EUR\USD 1.0337000 20230320</t>
  </si>
  <si>
    <t>90016106</t>
  </si>
  <si>
    <t>FWD CCY\CCY 20220822 EUR\USD 1.0173000 20230320</t>
  </si>
  <si>
    <t>90016120</t>
  </si>
  <si>
    <t>FWD CCY\CCY 20220824 AUD\USD 0.6906100 20230215</t>
  </si>
  <si>
    <t>90016148</t>
  </si>
  <si>
    <t>FWD CCY\CCY 20220824 EUR\USD 1.0075500 20230320</t>
  </si>
  <si>
    <t>90016147</t>
  </si>
  <si>
    <t>FWD CCY\CCY 20220825 USD\JPY 134.0175000 20230215</t>
  </si>
  <si>
    <t>90016154</t>
  </si>
  <si>
    <t>FWD CCY\CCY 20220829 EUR\USD 1.0125500 20230320</t>
  </si>
  <si>
    <t>90016170</t>
  </si>
  <si>
    <t>FWD CCY\CCY 20220831 USD\CAD 1.3113700 20230215</t>
  </si>
  <si>
    <t>90016193</t>
  </si>
  <si>
    <t>FWD CCY\CCY 20220906 EUR\USD 1.0002000 20230214</t>
  </si>
  <si>
    <t>90016226</t>
  </si>
  <si>
    <t>FWD CCY\CCY 20220906 EUR\USD 1.0022000 20230320</t>
  </si>
  <si>
    <t>90016231</t>
  </si>
  <si>
    <t>FWD CCY\CCY 20220915 EUR\USD 1.0136000 20230320</t>
  </si>
  <si>
    <t>90016290</t>
  </si>
  <si>
    <t>FWD CCY\CCY 20220919 EUR\USD 1.0107800 20230320</t>
  </si>
  <si>
    <t>90016303</t>
  </si>
  <si>
    <t>FWD CCY\CCY 20220928 EUR\USD 0.9684900 20230320</t>
  </si>
  <si>
    <t>90016341</t>
  </si>
  <si>
    <t>FWD CCY\CCY 20220928 EUR\USD 0.9695000 20230320</t>
  </si>
  <si>
    <t>90016342</t>
  </si>
  <si>
    <t>FWD CCY\CCY 20220928 USD\JPY 142.3200000 20230215</t>
  </si>
  <si>
    <t>90016339</t>
  </si>
  <si>
    <t>FWD CCY\CCY 20220929 USD\JPY 142.3900000 20230215</t>
  </si>
  <si>
    <t>90016351</t>
  </si>
  <si>
    <t>FWD CCY\CCY 20221011 EUR\USD 0.9826000 20230320</t>
  </si>
  <si>
    <t>90016392</t>
  </si>
  <si>
    <t>FWD CCY\CCY 20221020 USD\JPY 147.5000000 20230215</t>
  </si>
  <si>
    <t>90016434</t>
  </si>
  <si>
    <t>FWD CCY\CCY 20221107 EUR\USD 1.0095700 20230320</t>
  </si>
  <si>
    <t>90016504</t>
  </si>
  <si>
    <t>FWD CCY\CCY 20221116 GBP\USD 1.1957000 20230418</t>
  </si>
  <si>
    <t>90016580</t>
  </si>
  <si>
    <t>FWD CCY\CCY 20221205 EUR\USD 1.0640000 20230320</t>
  </si>
  <si>
    <t>90016712</t>
  </si>
  <si>
    <t>FWD CCY\CCY 20221206 EUR\USD 1.0593000 20230320</t>
  </si>
  <si>
    <t>90016724</t>
  </si>
  <si>
    <t>FWD CCY\CCY 20221206 GBP\USD 1.2222600 20230213</t>
  </si>
  <si>
    <t>90016723</t>
  </si>
  <si>
    <t>90016725</t>
  </si>
  <si>
    <t>FWD CCY\CCY 20221206 GBP\USD 1.2248000 20230522</t>
  </si>
  <si>
    <t>90016726</t>
  </si>
  <si>
    <t>FWD CCY\CCY 20221207 EUR\USD 1.0555000 20230320</t>
  </si>
  <si>
    <t>90016758</t>
  </si>
  <si>
    <t>FWD CCY\CCY 20221212 EUR\USD 1.0647600 20230320</t>
  </si>
  <si>
    <t>90016785</t>
  </si>
  <si>
    <t>FWD CCY\CCY 20221227 EUR\USD 1.0696000 20230320</t>
  </si>
  <si>
    <t>90016868</t>
  </si>
  <si>
    <t>27/12/22</t>
  </si>
  <si>
    <t>FWD CCY\CCY 20221229 EUR\USD 1.0703700 20230320</t>
  </si>
  <si>
    <t>90016882</t>
  </si>
  <si>
    <t>FWD CCY\CCY 20221229 EUR\USD 1.0706500 20230320</t>
  </si>
  <si>
    <t>90016884</t>
  </si>
  <si>
    <t>FW ILS-ILS17.11.2023</t>
  </si>
  <si>
    <t>701000632</t>
  </si>
  <si>
    <t>FW ILS-ILS24.02.2023</t>
  </si>
  <si>
    <t>701000506</t>
  </si>
  <si>
    <t>FW ILS-ILS25.01.2024</t>
  </si>
  <si>
    <t>701000643</t>
  </si>
  <si>
    <t>FW ILS-ILS26.01.2023</t>
  </si>
  <si>
    <t>701000484</t>
  </si>
  <si>
    <t>701000485</t>
  </si>
  <si>
    <t>701000493</t>
  </si>
  <si>
    <t>701000497</t>
  </si>
  <si>
    <t>FW ILS-ILS27.01.2023</t>
  </si>
  <si>
    <t>701000507</t>
  </si>
  <si>
    <t>701000518</t>
  </si>
  <si>
    <t>FW ILS-ILS28.04.2023</t>
  </si>
  <si>
    <t>701000540</t>
  </si>
  <si>
    <t>FW ILS-ILS30.04.2032</t>
  </si>
  <si>
    <t>708000016</t>
  </si>
  <si>
    <t>FW JPY-JPY07.06.2023</t>
  </si>
  <si>
    <t>702002629</t>
  </si>
  <si>
    <t>FWD CCY\USD15.02.23USD\CAD1.30035</t>
  </si>
  <si>
    <t>91000070</t>
  </si>
  <si>
    <t>סה"כ כנגד חסכון עמיתים/מבוטחים</t>
  </si>
  <si>
    <t>לא</t>
  </si>
  <si>
    <t>29991170</t>
  </si>
  <si>
    <t>07/02/08</t>
  </si>
  <si>
    <t>29991172</t>
  </si>
  <si>
    <t>11/06/08</t>
  </si>
  <si>
    <t>29994018</t>
  </si>
  <si>
    <t>סה"כ מבוטחות במשכנתא או תיקי משכנתאות</t>
  </si>
  <si>
    <t>גורם 01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</si>
  <si>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</si>
  <si>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</si>
  <si>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</si>
  <si>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</si>
  <si>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</si>
  <si>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</si>
  <si>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</si>
  <si>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</si>
  <si>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</si>
  <si>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</si>
  <si>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</si>
  <si>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</si>
  <si>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</si>
  <si>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</si>
  <si>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</si>
  <si>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</si>
  <si>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</si>
  <si>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</si>
  <si>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</si>
  <si>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</si>
  <si>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</si>
  <si>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</si>
  <si>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</si>
  <si>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</si>
  <si>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</si>
  <si>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</si>
  <si>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</si>
  <si>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</si>
  <si>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</si>
  <si>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</si>
  <si>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</si>
  <si>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</si>
  <si>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</si>
  <si>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</si>
  <si>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</si>
  <si>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</si>
  <si>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</si>
  <si>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</si>
  <si>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</si>
  <si>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</si>
  <si>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</si>
  <si>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</si>
  <si>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</si>
  <si>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</si>
  <si>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</si>
  <si>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*גורם 80</t>
  </si>
  <si>
    <t>425769</t>
  </si>
  <si>
    <t>19/05/16</t>
  </si>
  <si>
    <t>455714</t>
  </si>
  <si>
    <t>20/12/16</t>
  </si>
  <si>
    <t>4563</t>
  </si>
  <si>
    <t>31/12/15</t>
  </si>
  <si>
    <t>4693</t>
  </si>
  <si>
    <t>474664</t>
  </si>
  <si>
    <t>04/07/17</t>
  </si>
  <si>
    <t>7520</t>
  </si>
  <si>
    <t>29/03/20</t>
  </si>
  <si>
    <t>8115</t>
  </si>
  <si>
    <t>03/12/20</t>
  </si>
  <si>
    <t>8349</t>
  </si>
  <si>
    <t>גורם 7</t>
  </si>
  <si>
    <t>55061</t>
  </si>
  <si>
    <t>6387</t>
  </si>
  <si>
    <t>28/06/18</t>
  </si>
  <si>
    <t>90150400</t>
  </si>
  <si>
    <t>גורם 29</t>
  </si>
  <si>
    <t>29991703</t>
  </si>
  <si>
    <t>18/07/11</t>
  </si>
  <si>
    <t>4410</t>
  </si>
  <si>
    <t>20/07/15</t>
  </si>
  <si>
    <t>גורם 37</t>
  </si>
  <si>
    <t>379497</t>
  </si>
  <si>
    <t>29/04/15</t>
  </si>
  <si>
    <t>50013</t>
  </si>
  <si>
    <t>*גורם 33</t>
  </si>
  <si>
    <t>311829</t>
  </si>
  <si>
    <t>8224</t>
  </si>
  <si>
    <t>גורם 111</t>
  </si>
  <si>
    <t>513783</t>
  </si>
  <si>
    <t>02/05/18</t>
  </si>
  <si>
    <t>519337</t>
  </si>
  <si>
    <t>530503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</si>
  <si>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</si>
  <si>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</si>
  <si>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</si>
  <si>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</si>
  <si>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</si>
  <si>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</si>
  <si>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</si>
  <si>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</si>
  <si>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</si>
  <si>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</si>
  <si>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</si>
  <si>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</si>
  <si>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</si>
  <si>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</si>
  <si>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</si>
  <si>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</si>
  <si>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</si>
  <si>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</si>
  <si>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</si>
  <si>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</si>
  <si>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</si>
  <si>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</si>
  <si>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</si>
  <si>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8063</t>
  </si>
  <si>
    <t>18/11/20</t>
  </si>
  <si>
    <t>8145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</si>
  <si>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</si>
  <si>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</si>
  <si>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</si>
  <si>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</si>
  <si>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</si>
  <si>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</si>
  <si>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</si>
  <si>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</si>
  <si>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26</t>
  </si>
  <si>
    <t>11896130</t>
  </si>
  <si>
    <t>13/02/13</t>
  </si>
  <si>
    <t>11896140</t>
  </si>
  <si>
    <t>11896150</t>
  </si>
  <si>
    <t>11896160</t>
  </si>
  <si>
    <t>11898120</t>
  </si>
  <si>
    <t>11898130</t>
  </si>
  <si>
    <t>11898140</t>
  </si>
  <si>
    <t>25/02/13</t>
  </si>
  <si>
    <t>11898150</t>
  </si>
  <si>
    <t>25/04/13</t>
  </si>
  <si>
    <t>11898170</t>
  </si>
  <si>
    <t>11898180</t>
  </si>
  <si>
    <t>11898190</t>
  </si>
  <si>
    <t>11898200</t>
  </si>
  <si>
    <t>11898230</t>
  </si>
  <si>
    <t>11898270</t>
  </si>
  <si>
    <t>25/06/13</t>
  </si>
  <si>
    <t>11898280</t>
  </si>
  <si>
    <t>25/07/13</t>
  </si>
  <si>
    <t>11898290</t>
  </si>
  <si>
    <t>26/08/13</t>
  </si>
  <si>
    <t>11898300</t>
  </si>
  <si>
    <t>30/09/13</t>
  </si>
  <si>
    <t>11898310</t>
  </si>
  <si>
    <t>24/10/13</t>
  </si>
  <si>
    <t>11898320</t>
  </si>
  <si>
    <t>19/11/13</t>
  </si>
  <si>
    <t>11898330</t>
  </si>
  <si>
    <t>22/12/13</t>
  </si>
  <si>
    <t>11898340</t>
  </si>
  <si>
    <t>04/02/14</t>
  </si>
  <si>
    <t>11898350</t>
  </si>
  <si>
    <t>26/02/14</t>
  </si>
  <si>
    <t>11898360</t>
  </si>
  <si>
    <t>27/03/14</t>
  </si>
  <si>
    <t>11898380</t>
  </si>
  <si>
    <t>28/05/14</t>
  </si>
  <si>
    <t>11898390</t>
  </si>
  <si>
    <t>25/06/14</t>
  </si>
  <si>
    <t>11898400</t>
  </si>
  <si>
    <t>16/07/14</t>
  </si>
  <si>
    <t>11898410</t>
  </si>
  <si>
    <t>29/09/14</t>
  </si>
  <si>
    <t>11898420</t>
  </si>
  <si>
    <t>11898421</t>
  </si>
  <si>
    <t>22/02/15</t>
  </si>
  <si>
    <t>2984</t>
  </si>
  <si>
    <t>28/05/13</t>
  </si>
  <si>
    <t>435717</t>
  </si>
  <si>
    <t>17/07/16</t>
  </si>
  <si>
    <t>88769</t>
  </si>
  <si>
    <t>88770</t>
  </si>
  <si>
    <t>גורם 35</t>
  </si>
  <si>
    <t>9277</t>
  </si>
  <si>
    <t>9278</t>
  </si>
  <si>
    <t>9279</t>
  </si>
  <si>
    <t>9280</t>
  </si>
  <si>
    <t>9281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</si>
  <si>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</si>
  <si>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</si>
  <si>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</si>
  <si>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</si>
  <si>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</si>
  <si>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</si>
  <si>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</si>
  <si>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</si>
  <si>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</si>
  <si>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</si>
  <si>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</si>
  <si>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</si>
  <si>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</si>
  <si>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</si>
  <si>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</si>
  <si>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</si>
  <si>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</si>
  <si>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</si>
  <si>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</si>
  <si>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</si>
  <si>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</si>
  <si>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</si>
  <si>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</si>
  <si>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</si>
  <si>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</si>
  <si>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</si>
  <si>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</si>
  <si>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</si>
  <si>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</si>
  <si>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</si>
  <si>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</si>
  <si>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</si>
  <si>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</si>
  <si>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</si>
  <si>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</si>
  <si>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</si>
  <si>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</si>
  <si>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</si>
  <si>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</si>
  <si>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</si>
  <si>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</si>
  <si>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08/05/18</t>
  </si>
  <si>
    <t>520294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</si>
  <si>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</si>
  <si>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</si>
  <si>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</si>
  <si>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</si>
  <si>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</si>
  <si>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</si>
  <si>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</si>
  <si>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</si>
  <si>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</si>
  <si>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70481</t>
  </si>
  <si>
    <t>16/07/19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</si>
  <si>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</si>
  <si>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</si>
  <si>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</si>
  <si>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</si>
  <si>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</si>
  <si>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</si>
  <si>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</si>
  <si>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</si>
  <si>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</si>
  <si>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</si>
  <si>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</si>
  <si>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</si>
  <si>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</si>
  <si>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</si>
  <si>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</si>
  <si>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</si>
  <si>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</si>
  <si>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</si>
  <si>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</si>
  <si>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</si>
  <si>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</si>
  <si>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</si>
  <si>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</si>
  <si>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</si>
  <si>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</si>
  <si>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</si>
  <si>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</si>
  <si>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</si>
  <si>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</si>
  <si>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</si>
  <si>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</si>
  <si>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</si>
  <si>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</si>
  <si>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</si>
  <si>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</si>
  <si>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</si>
  <si>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</si>
  <si>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</si>
  <si>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</si>
  <si>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158</t>
  </si>
  <si>
    <t>7898</t>
  </si>
  <si>
    <t>8154</t>
  </si>
  <si>
    <t>24/12/20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</si>
  <si>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</si>
  <si>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</si>
  <si>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</si>
  <si>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</si>
  <si>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</si>
  <si>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</si>
  <si>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</si>
  <si>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</si>
  <si>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</si>
  <si>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</si>
  <si>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</si>
  <si>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גורם 187</t>
  </si>
  <si>
    <t>9316</t>
  </si>
  <si>
    <t>9365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</si>
  <si>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</si>
  <si>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</si>
  <si>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</si>
  <si>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</si>
  <si>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</si>
  <si>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</si>
  <si>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</si>
  <si>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</si>
  <si>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</si>
  <si>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</si>
  <si>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</si>
  <si>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</si>
  <si>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</si>
  <si>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</si>
  <si>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</si>
  <si>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</si>
  <si>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</si>
  <si>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</si>
  <si>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</si>
  <si>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</si>
  <si>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</si>
  <si>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</si>
  <si>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</si>
  <si>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</si>
  <si>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</si>
  <si>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</si>
  <si>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81</t>
  </si>
  <si>
    <t>כן</t>
  </si>
  <si>
    <t>429027</t>
  </si>
  <si>
    <t>27/05/16</t>
  </si>
  <si>
    <t>גורם 90</t>
  </si>
  <si>
    <t>462345</t>
  </si>
  <si>
    <t>28/02/17</t>
  </si>
  <si>
    <t>גורם 96</t>
  </si>
  <si>
    <t>6934</t>
  </si>
  <si>
    <t>7355</t>
  </si>
  <si>
    <t>13/01/20</t>
  </si>
  <si>
    <t>גורם 103</t>
  </si>
  <si>
    <t>482153</t>
  </si>
  <si>
    <t>31/08/17</t>
  </si>
  <si>
    <t>8171</t>
  </si>
  <si>
    <t>04/01/21</t>
  </si>
  <si>
    <t>8362</t>
  </si>
  <si>
    <t>8698</t>
  </si>
  <si>
    <t>8953</t>
  </si>
  <si>
    <t>9146</t>
  </si>
  <si>
    <t>גורם 129</t>
  </si>
  <si>
    <t>539178</t>
  </si>
  <si>
    <t>10/03/19</t>
  </si>
  <si>
    <t>גורם 130</t>
  </si>
  <si>
    <t>539177</t>
  </si>
  <si>
    <t>גורם 155</t>
  </si>
  <si>
    <t>8991</t>
  </si>
  <si>
    <t>9112</t>
  </si>
  <si>
    <t>9247</t>
  </si>
  <si>
    <t>גורם 167</t>
  </si>
  <si>
    <t>8776</t>
  </si>
  <si>
    <t>8814</t>
  </si>
  <si>
    <t>9096</t>
  </si>
  <si>
    <t>9127</t>
  </si>
  <si>
    <t>9199</t>
  </si>
  <si>
    <t>9255</t>
  </si>
  <si>
    <t>9287</t>
  </si>
  <si>
    <t>9339</t>
  </si>
  <si>
    <t>93881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</si>
  <si>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</si>
  <si>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</si>
  <si>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</si>
  <si>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</si>
  <si>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</si>
  <si>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</si>
  <si>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</si>
  <si>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</si>
  <si>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</si>
  <si>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</si>
  <si>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</si>
  <si>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</si>
  <si>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</si>
  <si>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</si>
  <si>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</si>
  <si>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</si>
  <si>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</si>
  <si>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</si>
  <si>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</si>
  <si>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</si>
  <si>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12/12/16</t>
  </si>
  <si>
    <t>463236</t>
  </si>
  <si>
    <t>10/03/17</t>
  </si>
  <si>
    <t>472334</t>
  </si>
  <si>
    <t>13/06/17</t>
  </si>
  <si>
    <t>482977</t>
  </si>
  <si>
    <t>11/09/17</t>
  </si>
  <si>
    <t>491620</t>
  </si>
  <si>
    <t>505821</t>
  </si>
  <si>
    <t>12/03/18</t>
  </si>
  <si>
    <t>524544</t>
  </si>
  <si>
    <t>77390</t>
  </si>
  <si>
    <t>09/06/20</t>
  </si>
  <si>
    <t>908395120</t>
  </si>
  <si>
    <t>908395160</t>
  </si>
  <si>
    <t>16/09/15</t>
  </si>
  <si>
    <t>גורם 89</t>
  </si>
  <si>
    <t>455954</t>
  </si>
  <si>
    <t>28/12/16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</si>
  <si>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</si>
  <si>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</si>
  <si>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</si>
  <si>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</si>
  <si>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</si>
  <si>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</si>
  <si>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</si>
  <si>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</si>
  <si>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</si>
  <si>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</si>
  <si>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</si>
  <si>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</si>
  <si>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</si>
  <si>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</si>
  <si>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</si>
  <si>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</si>
  <si>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</si>
  <si>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</si>
  <si>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</si>
  <si>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</si>
  <si>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</si>
  <si>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גורם 78</t>
  </si>
  <si>
    <t>8380</t>
  </si>
  <si>
    <t>*גורם 70</t>
  </si>
  <si>
    <t>4647</t>
  </si>
  <si>
    <t>03/01/16</t>
  </si>
  <si>
    <t>גורם 117</t>
  </si>
  <si>
    <t>508309</t>
  </si>
  <si>
    <t>ilBBB-</t>
  </si>
  <si>
    <t>גורם 120</t>
  </si>
  <si>
    <t>6528</t>
  </si>
  <si>
    <t>ilNR3</t>
  </si>
  <si>
    <t>09/10/18</t>
  </si>
  <si>
    <t>גורם 135</t>
  </si>
  <si>
    <t>6826</t>
  </si>
  <si>
    <t>27/03/19</t>
  </si>
  <si>
    <t>גורם 17</t>
  </si>
  <si>
    <t>66241</t>
  </si>
  <si>
    <t>גורם 61</t>
  </si>
  <si>
    <t>6718</t>
  </si>
  <si>
    <t>20/01/19</t>
  </si>
  <si>
    <t>597852</t>
  </si>
  <si>
    <t>01/03/21</t>
  </si>
  <si>
    <t>7329</t>
  </si>
  <si>
    <t>01/07/22</t>
  </si>
  <si>
    <t>7330</t>
  </si>
  <si>
    <t>גורם 139</t>
  </si>
  <si>
    <t>8705</t>
  </si>
  <si>
    <t>12/12/21</t>
  </si>
  <si>
    <t>8826</t>
  </si>
  <si>
    <t>02/01/22</t>
  </si>
  <si>
    <t>8917</t>
  </si>
  <si>
    <t>8958</t>
  </si>
  <si>
    <t>9036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</si>
  <si>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</si>
  <si>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</si>
  <si>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</si>
  <si>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</si>
  <si>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</si>
  <si>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</si>
  <si>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</si>
  <si>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</si>
  <si>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</si>
  <si>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</si>
  <si>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</si>
  <si>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</si>
  <si>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</si>
  <si>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</si>
  <si>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</si>
  <si>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</si>
  <si>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</si>
  <si>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06/12/20</t>
  </si>
  <si>
    <t>8418</t>
  </si>
  <si>
    <t>8702</t>
  </si>
  <si>
    <t>9118</t>
  </si>
  <si>
    <t>9233</t>
  </si>
  <si>
    <t>9276</t>
  </si>
  <si>
    <t>גורם 148</t>
  </si>
  <si>
    <t>93751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</si>
  <si>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</si>
  <si>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</si>
  <si>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</si>
  <si>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</si>
  <si>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</si>
  <si>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</si>
  <si>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</si>
  <si>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</si>
  <si>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</si>
  <si>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</si>
  <si>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</si>
  <si>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</si>
  <si>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</si>
  <si>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</si>
  <si>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</si>
  <si>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</si>
  <si>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</si>
  <si>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</si>
  <si>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</si>
  <si>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</si>
  <si>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</si>
  <si>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גורם 178</t>
  </si>
  <si>
    <t>8763</t>
  </si>
  <si>
    <t>9327</t>
  </si>
  <si>
    <t>גורם 131</t>
  </si>
  <si>
    <t>6711</t>
  </si>
  <si>
    <t>17/01/19</t>
  </si>
  <si>
    <t>7088</t>
  </si>
  <si>
    <t>גורם 132</t>
  </si>
  <si>
    <t>6828</t>
  </si>
  <si>
    <t>Baa2.il</t>
  </si>
  <si>
    <t>גורם 102</t>
  </si>
  <si>
    <t>6484</t>
  </si>
  <si>
    <t>24/08/18</t>
  </si>
  <si>
    <t>6496</t>
  </si>
  <si>
    <t>31/08/18</t>
  </si>
  <si>
    <t>6624</t>
  </si>
  <si>
    <t>30/11/18</t>
  </si>
  <si>
    <t>6785</t>
  </si>
  <si>
    <t>7310</t>
  </si>
  <si>
    <t>15/12/19</t>
  </si>
  <si>
    <t>גורם 84</t>
  </si>
  <si>
    <t>404555</t>
  </si>
  <si>
    <t>16/12/15</t>
  </si>
  <si>
    <t>גורם 101</t>
  </si>
  <si>
    <t>6524</t>
  </si>
  <si>
    <t>26/09/18</t>
  </si>
  <si>
    <t>8060</t>
  </si>
  <si>
    <t>19/11/20</t>
  </si>
  <si>
    <t>גורם 127</t>
  </si>
  <si>
    <t>6588</t>
  </si>
  <si>
    <t>29/10/18</t>
  </si>
  <si>
    <t>גורם 133</t>
  </si>
  <si>
    <t>6812</t>
  </si>
  <si>
    <t>13/03/19</t>
  </si>
  <si>
    <t>6872</t>
  </si>
  <si>
    <t>15/04/19</t>
  </si>
  <si>
    <t>7258</t>
  </si>
  <si>
    <t>06/11/19</t>
  </si>
  <si>
    <t>7275</t>
  </si>
  <si>
    <t>27/11/19</t>
  </si>
  <si>
    <t>7276</t>
  </si>
  <si>
    <t>7384</t>
  </si>
  <si>
    <t>7385</t>
  </si>
  <si>
    <t>76091</t>
  </si>
  <si>
    <t>19/04/20</t>
  </si>
  <si>
    <t>7610</t>
  </si>
  <si>
    <t>6932</t>
  </si>
  <si>
    <t>7291</t>
  </si>
  <si>
    <t>29/11/19</t>
  </si>
  <si>
    <t>גורם 100</t>
  </si>
  <si>
    <t>469140</t>
  </si>
  <si>
    <t>16/05/17</t>
  </si>
  <si>
    <t>471677</t>
  </si>
  <si>
    <t>07/06/17</t>
  </si>
  <si>
    <t>גורם 107</t>
  </si>
  <si>
    <t>475042</t>
  </si>
  <si>
    <t>524763</t>
  </si>
  <si>
    <t>30/08/18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</si>
  <si>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</si>
  <si>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</si>
  <si>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</si>
  <si>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</si>
  <si>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</si>
  <si>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</si>
  <si>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</si>
  <si>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</si>
  <si>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</si>
  <si>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</si>
  <si>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</si>
  <si>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</si>
  <si>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11/04/19</t>
  </si>
  <si>
    <t>גורם 142</t>
  </si>
  <si>
    <t>8061</t>
  </si>
  <si>
    <t>15/11/20</t>
  </si>
  <si>
    <t>8073</t>
  </si>
  <si>
    <t>8531</t>
  </si>
  <si>
    <t>9075</t>
  </si>
  <si>
    <t>9119</t>
  </si>
  <si>
    <t>גורם 143</t>
  </si>
  <si>
    <t>8706</t>
  </si>
  <si>
    <t>גורם 146</t>
  </si>
  <si>
    <t>9158</t>
  </si>
  <si>
    <t>28/07/22</t>
  </si>
  <si>
    <t>7824</t>
  </si>
  <si>
    <t>15/07/20</t>
  </si>
  <si>
    <t>7828</t>
  </si>
  <si>
    <t>8015</t>
  </si>
  <si>
    <t>21/10/20</t>
  </si>
  <si>
    <t>8016</t>
  </si>
  <si>
    <t>8127</t>
  </si>
  <si>
    <t>14/12/20</t>
  </si>
  <si>
    <t>8143</t>
  </si>
  <si>
    <t>23/12/20</t>
  </si>
  <si>
    <t>8151</t>
  </si>
  <si>
    <t>8159</t>
  </si>
  <si>
    <t>31/12/20</t>
  </si>
  <si>
    <t>8160</t>
  </si>
  <si>
    <t>8353</t>
  </si>
  <si>
    <t>8517</t>
  </si>
  <si>
    <t>07/07/21</t>
  </si>
  <si>
    <t>8578</t>
  </si>
  <si>
    <t>8700</t>
  </si>
  <si>
    <t>28/10/21</t>
  </si>
  <si>
    <t>8701</t>
  </si>
  <si>
    <t>8793</t>
  </si>
  <si>
    <t>19/12/21</t>
  </si>
  <si>
    <t>8794</t>
  </si>
  <si>
    <t>9052</t>
  </si>
  <si>
    <t>08/05/22</t>
  </si>
  <si>
    <t>9053</t>
  </si>
  <si>
    <t>9209</t>
  </si>
  <si>
    <t>30/08/22</t>
  </si>
  <si>
    <t>9210</t>
  </si>
  <si>
    <t>9301</t>
  </si>
  <si>
    <t>11/11/22</t>
  </si>
  <si>
    <t>9302</t>
  </si>
  <si>
    <t>9332</t>
  </si>
  <si>
    <t>9376</t>
  </si>
  <si>
    <t>18/12/22</t>
  </si>
  <si>
    <t>גורם 153</t>
  </si>
  <si>
    <t>8791</t>
  </si>
  <si>
    <t>8933</t>
  </si>
  <si>
    <t>8952</t>
  </si>
  <si>
    <t>9060</t>
  </si>
  <si>
    <t>9076</t>
  </si>
  <si>
    <t>22/05/22</t>
  </si>
  <si>
    <t>9109</t>
  </si>
  <si>
    <t>9142</t>
  </si>
  <si>
    <t>9147</t>
  </si>
  <si>
    <t>9190</t>
  </si>
  <si>
    <t>9206</t>
  </si>
  <si>
    <t>9269</t>
  </si>
  <si>
    <t>9270</t>
  </si>
  <si>
    <t>9286</t>
  </si>
  <si>
    <t>9297</t>
  </si>
  <si>
    <t>93801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</si>
  <si>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</si>
  <si>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</si>
  <si>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</si>
  <si>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</si>
  <si>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</si>
  <si>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</si>
  <si>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</si>
  <si>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</si>
  <si>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</si>
  <si>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</si>
  <si>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</si>
  <si>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9261</t>
  </si>
  <si>
    <t>9285</t>
  </si>
  <si>
    <t>93740</t>
  </si>
  <si>
    <t>8978</t>
  </si>
  <si>
    <t>8979</t>
  </si>
  <si>
    <t>9313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</si>
  <si>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</si>
  <si>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</si>
  <si>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</si>
  <si>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</si>
  <si>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</si>
  <si>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</si>
  <si>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</si>
  <si>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</si>
  <si>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</si>
  <si>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</si>
  <si>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</si>
  <si>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30/03/17</t>
  </si>
  <si>
    <t>פקדון צמוד מדד - בנק לאומי</t>
  </si>
  <si>
    <t>29994519</t>
  </si>
  <si>
    <t>פקדון שקלי- בנק לאומי</t>
  </si>
  <si>
    <t>29994525</t>
  </si>
  <si>
    <t>29994526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</si>
  <si>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</si>
  <si>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</si>
  <si>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</si>
  <si>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</si>
  <si>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</si>
  <si>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נדלן מקרקעין להשכרה - סטריט מול רמת ישי</t>
  </si>
  <si>
    <t>סה"כ לא מניב</t>
  </si>
  <si>
    <t>אחד העם 56, תל אביב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</si>
  <si>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</si>
  <si>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</si>
  <si>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</si>
  <si>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</si>
  <si>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</si>
  <si>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</si>
  <si>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</si>
  <si>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</si>
  <si>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</si>
  <si>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</si>
  <si>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</si>
  <si>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</si>
  <si>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</si>
  <si>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</si>
  <si>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</si>
  <si>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</si>
  <si>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</si>
  <si>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</si>
  <si>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עו'ש(לשלם)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</si>
  <si>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</si>
  <si>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</si>
  <si>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</si>
  <si>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</si>
  <si>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</si>
  <si>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</si>
  <si>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</si>
  <si>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</si>
  <si>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</si>
  <si>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</si>
  <si>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</si>
  <si>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</si>
  <si>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</si>
  <si>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</si>
  <si>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</si>
  <si>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</si>
  <si>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</si>
  <si>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</si>
  <si>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</si>
  <si>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</si>
  <si>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</si>
  <si>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</si>
  <si>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</si>
  <si>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</si>
  <si>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בנק דיסקונט</t>
  </si>
  <si>
    <t>בנק הפועלים</t>
  </si>
  <si>
    <t>יובנק בע"מ</t>
  </si>
  <si>
    <t>בנק לאומי</t>
  </si>
  <si>
    <t>200040- 10- לאומי</t>
  </si>
  <si>
    <t>גורם 171</t>
  </si>
  <si>
    <t>גורם 188</t>
  </si>
  <si>
    <t>גורם 168</t>
  </si>
  <si>
    <t>גורם 184</t>
  </si>
  <si>
    <t>Accelmed Growth Partners</t>
  </si>
  <si>
    <t>ANATOMY 2</t>
  </si>
  <si>
    <t>ANATOMY I</t>
  </si>
  <si>
    <t>Arkin Bio Ventures II</t>
  </si>
  <si>
    <t>Fimi Israel Opportunity 6</t>
  </si>
  <si>
    <t>Fimi Israel Opportunity II</t>
  </si>
  <si>
    <t>Fortissimo Capital Fund V</t>
  </si>
  <si>
    <t>Fortissimo Partners VI</t>
  </si>
  <si>
    <t>Greenfield Partners II, L.P</t>
  </si>
  <si>
    <t>Israel Infrastructure Fund 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</si>
  <si>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</si>
  <si>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</si>
  <si>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</si>
  <si>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</si>
  <si>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</si>
  <si>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</si>
  <si>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</si>
  <si>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</si>
  <si>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</si>
  <si>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III</t>
  </si>
  <si>
    <t>S.H. SKY 3 L.P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</si>
  <si>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</si>
  <si>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</si>
  <si>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</si>
  <si>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</si>
  <si>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</si>
  <si>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Tene Investment In Qnergy</t>
  </si>
  <si>
    <t>Vintage Investment Partners Fund of Funds V (Israel), L.P</t>
  </si>
  <si>
    <t>Vintage Migdal Co-Investment II</t>
  </si>
  <si>
    <t>Viola Growth II, L.P</t>
  </si>
  <si>
    <t>Yesodot C Senior Co-Investment</t>
  </si>
  <si>
    <t>גורם 176</t>
  </si>
  <si>
    <t>גורם 128</t>
  </si>
  <si>
    <t>Accelmed Partners II, L.P</t>
  </si>
  <si>
    <t>Advent International GPE IX-B</t>
  </si>
  <si>
    <t>AIOF II Woolly Co-Invest Parallel Fund L.P</t>
  </si>
  <si>
    <t>Apollo Investment Fund IX</t>
  </si>
  <si>
    <t>Apollo Natural Resources Partners II LP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</si>
  <si>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</si>
  <si>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</si>
  <si>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</si>
  <si>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</si>
  <si>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</si>
  <si>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</si>
  <si>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</si>
  <si>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Astorg VIII</t>
  </si>
  <si>
    <t>Audax Direct Lending Solutions Fund II B-1</t>
  </si>
  <si>
    <t>AUDAX DLS CO-INVESTMENT FUND 3 L.P.</t>
  </si>
  <si>
    <t>Bessemer Venture Partners XII Institutional L.P</t>
  </si>
  <si>
    <t>Blackstone Real Estate Partners VIII</t>
  </si>
  <si>
    <t>Bluebay Senior Loan Fund I</t>
  </si>
  <si>
    <t>Brookfield Capital Partners IV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</si>
  <si>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</si>
  <si>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</si>
  <si>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</si>
  <si>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</si>
  <si>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</si>
  <si>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</si>
  <si>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</si>
  <si>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</si>
  <si>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</si>
  <si>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</si>
  <si>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</si>
  <si>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</si>
  <si>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</si>
  <si>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</si>
  <si>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DIRECT LENDING FUND IV (EUR) SLP</t>
  </si>
  <si>
    <t>EC 1 ADLS co-inv</t>
  </si>
  <si>
    <t>EC 2 ADLS co-inv</t>
  </si>
  <si>
    <t>EC 3 ADLS co-inv</t>
  </si>
  <si>
    <t>EC 4 ADLS co-inv</t>
  </si>
  <si>
    <t>EC 5 ADLS co-inv</t>
  </si>
  <si>
    <t>ELECTRA AMERICA PRINCIPAL HOSPITALITY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</si>
  <si>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</si>
  <si>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</si>
  <si>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</si>
  <si>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</si>
  <si>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IV Gutenberg Co Invest SCsp</t>
  </si>
  <si>
    <t>GIP Spectrum Fund (Parallel), L.P</t>
  </si>
  <si>
    <t>GIP Spectrum Mayberry Fund</t>
  </si>
  <si>
    <t>GIP Spectrum Saavi Fund</t>
  </si>
  <si>
    <t>Global Infrastructure Partners IV</t>
  </si>
  <si>
    <t>GrafTech Co-Investment</t>
  </si>
  <si>
    <t>Horsley Bridge XII Ventures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</si>
  <si>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</si>
  <si>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</si>
  <si>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</si>
  <si>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</si>
  <si>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</si>
  <si>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</si>
  <si>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</si>
  <si>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</si>
  <si>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ISRAEL SECONDARY FUND III L.P</t>
  </si>
  <si>
    <t>Kartesia Credit Opportunities IV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</si>
  <si>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</si>
  <si>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</si>
  <si>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</si>
  <si>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</si>
  <si>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</si>
  <si>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</si>
  <si>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</si>
  <si>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</si>
  <si>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</si>
  <si>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</si>
  <si>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</si>
  <si>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</si>
  <si>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</si>
  <si>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</si>
  <si>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</si>
  <si>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</si>
  <si>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</si>
  <si>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</si>
  <si>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</si>
  <si>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</si>
  <si>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</si>
  <si>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</si>
  <si>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</si>
  <si>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</si>
  <si>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</si>
  <si>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</si>
  <si>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</si>
  <si>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</si>
  <si>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</si>
  <si>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</si>
  <si>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</si>
  <si>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XIII</t>
  </si>
  <si>
    <t>Thoma Bravo Fund XIV L.P.</t>
  </si>
  <si>
    <t>Tikehau Direct Lending IV</t>
  </si>
  <si>
    <t>TPG Asia VII, L.P</t>
  </si>
  <si>
    <t>Trilantic Capital Partners V (Europe) L.P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</si>
  <si>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</si>
  <si>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</si>
  <si>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</si>
  <si>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</si>
  <si>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</si>
  <si>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</si>
  <si>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</si>
  <si>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</si>
  <si>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</si>
  <si>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</si>
  <si>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</si>
  <si>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</si>
  <si>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</si>
  <si>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</si>
  <si>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</si>
  <si>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</si>
  <si>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</si>
  <si>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</si>
  <si>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</si>
  <si>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</si>
  <si>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</si>
  <si>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</si>
  <si>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</si>
  <si>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</si>
  <si>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</si>
  <si>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</si>
  <si>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הלוואות לעמיתים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</si>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</sst>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8" fillId="0" borderId="0" xfId="0" applyNumberFormat="1" applyFont="1" applyFill="1"/>
    <xf numFmtId="14" fontId="0" fillId="0" borderId="0" xfId="0" applyNumberFormat="1" applyAlignment="1">
      <alignment horizontal="right"/>
    </xf>
    <xf numFmtId="10" fontId="18" fillId="4" borderId="0" xfId="12" applyNumberFormat="1" applyFont="1" applyFill="1"/>
    <xf numFmtId="4" fontId="2" fillId="0" borderId="0" xfId="0" applyNumberFormat="1" applyFont="1" applyAlignment="1">
      <alignment horizontal="center"/>
    </xf>
    <xf numFmtId="0" fontId="1" fillId="0" borderId="0" xfId="0" applyFont="1"/>
    <xf numFmtId="0" fontId="20" fillId="0" borderId="0" xfId="0" applyFont="1"/>
    <xf numFmtId="43" fontId="0" fillId="0" borderId="0" xfId="11" applyFont="1" applyFill="1" applyBorder="1"/>
    <xf numFmtId="14" fontId="0" fillId="0" borderId="0" xfId="0" applyNumberFormat="1" applyFont="1" applyFill="1" applyBorder="1"/>
    <xf numFmtId="14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0" fillId="0" borderId="0" xfId="0" applyNumberFormat="1"/>
    <xf numFmtId="10" fontId="0" fillId="0" borderId="0" xfId="12" applyNumberFormat="1" applyFon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B58"/>
  <sheetViews>
    <sheetView rightToLeft="1" tabSelected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2" width="6.7109375" style="1" customWidth="1"/>
    <col min="23" max="25" width="7.7109375" style="1" customWidth="1"/>
    <col min="26" max="26" width="7.140625" style="1" customWidth="1"/>
    <col min="27" max="27" width="6" style="1" customWidth="1"/>
    <col min="28" max="28" width="7.85546875" style="1" customWidth="1"/>
    <col min="29" max="29" width="8.140625" style="1" customWidth="1"/>
    <col min="30" max="30" width="6.28515625" style="1" customWidth="1"/>
    <col min="31" max="31" width="8" style="1" customWidth="1"/>
    <col min="32" max="32" width="8.7109375" style="1" customWidth="1"/>
    <col min="33" max="33" width="10" style="1" customWidth="1"/>
    <col min="34" max="34" width="9.5703125" style="1" customWidth="1"/>
    <col min="35" max="35" width="6.140625" style="1" customWidth="1"/>
    <col min="36" max="37" width="5.7109375" style="1" customWidth="1"/>
    <col min="38" max="38" width="6.85546875" style="1" customWidth="1"/>
    <col min="39" max="39" width="6.42578125" style="1" customWidth="1"/>
    <col min="40" max="40" width="6.7109375" style="1" customWidth="1"/>
    <col min="41" max="41" width="7.28515625" style="1" customWidth="1"/>
    <col min="42" max="53" width="5.7109375" style="1" customWidth="1"/>
    <col min="54" max="16384" width="9.140625" style="1"/>
  </cols>
  <sheetData>
    <row r="1" spans="1:28">
      <c r="B1" s="2" t="s">
        <v>0</v>
      </c>
      <c r="C1" s="83">
        <v>44926</v>
      </c>
    </row>
    <row r="2" spans="1:28">
      <c r="B2" s="2" t="s">
        <v>1</v>
      </c>
      <c r="C2" s="12" t="s">
        <v>196</v>
      </c>
    </row>
    <row r="3" spans="1:28">
      <c r="B3" s="2" t="s">
        <v>2</v>
      </c>
      <c r="C3" s="26" t="s">
        <v>195</v>
      </c>
    </row>
    <row r="4" spans="1:28">
      <c r="B4" s="2" t="s">
        <v>3</v>
      </c>
    </row>
    <row r="6" spans="1:28" ht="26.25" customHeight="1">
      <c r="B6" s="99" t="s">
        <v>4</v>
      </c>
      <c r="C6" s="100"/>
      <c r="D6" s="101"/>
    </row>
    <row r="7" spans="1:28" s="3" customFormat="1">
      <c r="B7" s="4"/>
      <c r="C7" s="61" t="s">
        <v>5</v>
      </c>
      <c r="D7" s="62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AB7" s="5"/>
    </row>
    <row r="8" spans="1:28" s="3" customFormat="1">
      <c r="B8" s="4"/>
      <c r="C8" s="63" t="s">
        <v>6</v>
      </c>
      <c r="D8" s="64" t="s">
        <v>7</v>
      </c>
      <c r="AB8" s="5"/>
    </row>
    <row r="9" spans="1:28" s="6" customFormat="1" ht="18" customHeight="1">
      <c r="B9" s="67"/>
      <c r="C9" s="66" t="s">
        <v>8</v>
      </c>
      <c r="D9" s="65" t="s">
        <v>9</v>
      </c>
      <c r="AB9" s="5"/>
    </row>
    <row r="10" spans="1:28" s="6" customFormat="1" ht="18" customHeight="1">
      <c r="B10" s="68" t="s">
        <v>10</v>
      </c>
      <c r="C10" s="58"/>
      <c r="D10" s="59"/>
      <c r="AB10" s="8"/>
    </row>
    <row r="11" spans="1:28">
      <c r="A11" s="9" t="s">
        <v>11</v>
      </c>
      <c r="B11" s="69" t="s">
        <v>12</v>
      </c>
      <c r="C11" s="75">
        <f>מזומנים!J11</f>
        <v>2891335.0504614115</v>
      </c>
      <c r="D11" s="84">
        <f>C11/$C$42</f>
        <v>0.1225846559400607</v>
      </c>
    </row>
    <row r="12" spans="1:28">
      <c r="B12" s="69" t="s">
        <v>13</v>
      </c>
      <c r="C12" s="60"/>
      <c r="D12" s="60"/>
    </row>
    <row r="13" spans="1:28">
      <c r="A13" s="10" t="s">
        <v>11</v>
      </c>
      <c r="B13" s="70" t="s">
        <v>14</v>
      </c>
      <c r="C13" s="77">
        <v>2727809.3243867862</v>
      </c>
      <c r="D13" s="78">
        <f t="shared" ref="D13:D22" si="0">C13/$C$42</f>
        <v>0.11565161479527619</v>
      </c>
    </row>
    <row r="14" spans="1:28">
      <c r="A14" s="10" t="s">
        <v>11</v>
      </c>
      <c r="B14" s="70" t="s">
        <v>15</v>
      </c>
      <c r="C14" s="77">
        <v>0</v>
      </c>
      <c r="D14" s="78">
        <f t="shared" si="0"/>
        <v>0</v>
      </c>
    </row>
    <row r="15" spans="1:28">
      <c r="A15" s="10" t="s">
        <v>11</v>
      </c>
      <c r="B15" s="70" t="s">
        <v>16</v>
      </c>
      <c r="C15" s="77">
        <v>3531915.7497005081</v>
      </c>
      <c r="D15" s="78">
        <f t="shared" si="0"/>
        <v>0.14974351620619855</v>
      </c>
    </row>
    <row r="16" spans="1:28">
      <c r="A16" s="10" t="s">
        <v>11</v>
      </c>
      <c r="B16" s="70" t="s">
        <v>17</v>
      </c>
      <c r="C16" s="77">
        <v>3417431.267092254</v>
      </c>
      <c r="D16" s="78">
        <f t="shared" si="0"/>
        <v>0.14488968893745324</v>
      </c>
    </row>
    <row r="17" spans="1:4">
      <c r="A17" s="10" t="s">
        <v>11</v>
      </c>
      <c r="B17" s="70" t="s">
        <v>193</v>
      </c>
      <c r="C17" s="77">
        <v>3699864.9353668443</v>
      </c>
      <c r="D17" s="78">
        <f t="shared" si="0"/>
        <v>0.15686409987464461</v>
      </c>
    </row>
    <row r="18" spans="1:4">
      <c r="A18" s="10" t="s">
        <v>11</v>
      </c>
      <c r="B18" s="70" t="s">
        <v>18</v>
      </c>
      <c r="C18" s="77">
        <v>381768.15135793062</v>
      </c>
      <c r="D18" s="78">
        <f t="shared" si="0"/>
        <v>1.6185919883486548E-2</v>
      </c>
    </row>
    <row r="19" spans="1:4">
      <c r="A19" s="10" t="s">
        <v>11</v>
      </c>
      <c r="B19" s="70" t="s">
        <v>19</v>
      </c>
      <c r="C19" s="77">
        <v>749.59640241282978</v>
      </c>
      <c r="D19" s="78">
        <f t="shared" si="0"/>
        <v>3.1780826324164669E-5</v>
      </c>
    </row>
    <row r="20" spans="1:4">
      <c r="A20" s="10" t="s">
        <v>11</v>
      </c>
      <c r="B20" s="70" t="s">
        <v>20</v>
      </c>
      <c r="C20" s="77">
        <v>3958.0206439399999</v>
      </c>
      <c r="D20" s="78">
        <f t="shared" si="0"/>
        <v>1.678091920767236E-4</v>
      </c>
    </row>
    <row r="21" spans="1:4">
      <c r="A21" s="10" t="s">
        <v>11</v>
      </c>
      <c r="B21" s="70" t="s">
        <v>21</v>
      </c>
      <c r="C21" s="77">
        <v>-64363.5358823715</v>
      </c>
      <c r="D21" s="78">
        <f t="shared" si="0"/>
        <v>-2.7288369433238614E-3</v>
      </c>
    </row>
    <row r="22" spans="1:4">
      <c r="A22" s="10" t="s">
        <v>11</v>
      </c>
      <c r="B22" s="70" t="s">
        <v>22</v>
      </c>
      <c r="C22" s="77">
        <v>5.9406E-5</v>
      </c>
      <c r="D22" s="78">
        <f t="shared" si="0"/>
        <v>2.5186510534685737E-12</v>
      </c>
    </row>
    <row r="23" spans="1:4">
      <c r="B23" s="69" t="s">
        <v>23</v>
      </c>
      <c r="C23" s="60"/>
      <c r="D23" s="60"/>
    </row>
    <row r="24" spans="1:4">
      <c r="A24" s="10" t="s">
        <v>11</v>
      </c>
      <c r="B24" s="70" t="s">
        <v>24</v>
      </c>
      <c r="C24" s="77">
        <v>0</v>
      </c>
      <c r="D24" s="78">
        <f t="shared" ref="D24:D37" si="1">C24/$C$42</f>
        <v>0</v>
      </c>
    </row>
    <row r="25" spans="1:4">
      <c r="A25" s="10" t="s">
        <v>11</v>
      </c>
      <c r="B25" s="70" t="s">
        <v>25</v>
      </c>
      <c r="C25" s="77">
        <v>0</v>
      </c>
      <c r="D25" s="78">
        <f t="shared" si="1"/>
        <v>0</v>
      </c>
    </row>
    <row r="26" spans="1:4">
      <c r="A26" s="10" t="s">
        <v>11</v>
      </c>
      <c r="B26" s="70" t="s">
        <v>16</v>
      </c>
      <c r="C26" s="77">
        <v>202911.36963327561</v>
      </c>
      <c r="D26" s="78">
        <f t="shared" si="1"/>
        <v>8.6028841343904778E-3</v>
      </c>
    </row>
    <row r="27" spans="1:4">
      <c r="A27" s="10" t="s">
        <v>11</v>
      </c>
      <c r="B27" s="70" t="s">
        <v>26</v>
      </c>
      <c r="C27" s="77">
        <v>544104.66482679348</v>
      </c>
      <c r="D27" s="78">
        <f t="shared" si="1"/>
        <v>2.3068541683721654E-2</v>
      </c>
    </row>
    <row r="28" spans="1:4">
      <c r="A28" s="10" t="s">
        <v>11</v>
      </c>
      <c r="B28" s="70" t="s">
        <v>27</v>
      </c>
      <c r="C28" s="77">
        <v>2988259.5151422331</v>
      </c>
      <c r="D28" s="78">
        <f t="shared" si="1"/>
        <v>0.12669398673282958</v>
      </c>
    </row>
    <row r="29" spans="1:4">
      <c r="A29" s="10" t="s">
        <v>11</v>
      </c>
      <c r="B29" s="70" t="s">
        <v>28</v>
      </c>
      <c r="C29" s="77">
        <v>12.858987527835</v>
      </c>
      <c r="D29" s="78">
        <f t="shared" si="1"/>
        <v>5.4518571328688809E-7</v>
      </c>
    </row>
    <row r="30" spans="1:4">
      <c r="A30" s="10" t="s">
        <v>11</v>
      </c>
      <c r="B30" s="70" t="s">
        <v>29</v>
      </c>
      <c r="C30" s="77">
        <v>0</v>
      </c>
      <c r="D30" s="78">
        <f t="shared" si="1"/>
        <v>0</v>
      </c>
    </row>
    <row r="31" spans="1:4">
      <c r="A31" s="10" t="s">
        <v>11</v>
      </c>
      <c r="B31" s="70" t="s">
        <v>30</v>
      </c>
      <c r="C31" s="77">
        <v>-336714.48247124022</v>
      </c>
      <c r="D31" s="78">
        <f t="shared" si="1"/>
        <v>-1.4275768205136093E-2</v>
      </c>
    </row>
    <row r="32" spans="1:4">
      <c r="A32" s="10" t="s">
        <v>11</v>
      </c>
      <c r="B32" s="70" t="s">
        <v>31</v>
      </c>
      <c r="C32" s="77">
        <v>0</v>
      </c>
      <c r="D32" s="78">
        <f t="shared" si="1"/>
        <v>0</v>
      </c>
    </row>
    <row r="33" spans="1:4">
      <c r="A33" s="10" t="s">
        <v>11</v>
      </c>
      <c r="B33" s="69" t="s">
        <v>32</v>
      </c>
      <c r="C33" s="77">
        <v>2879489.3853423051</v>
      </c>
      <c r="D33" s="78">
        <f t="shared" si="1"/>
        <v>0.12208243231060789</v>
      </c>
    </row>
    <row r="34" spans="1:4">
      <c r="A34" s="10" t="s">
        <v>11</v>
      </c>
      <c r="B34" s="69" t="s">
        <v>33</v>
      </c>
      <c r="C34" s="77">
        <v>1519.4773034271525</v>
      </c>
      <c r="D34" s="78">
        <f t="shared" si="1"/>
        <v>6.442165961347987E-5</v>
      </c>
    </row>
    <row r="35" spans="1:4">
      <c r="A35" s="10" t="s">
        <v>11</v>
      </c>
      <c r="B35" s="69" t="s">
        <v>34</v>
      </c>
      <c r="C35" s="77">
        <v>225692.3248</v>
      </c>
      <c r="D35" s="78">
        <f t="shared" si="1"/>
        <v>9.5687339934904126E-3</v>
      </c>
    </row>
    <row r="36" spans="1:4">
      <c r="A36" s="10" t="s">
        <v>11</v>
      </c>
      <c r="B36" s="69" t="s">
        <v>35</v>
      </c>
      <c r="C36" s="77">
        <v>0</v>
      </c>
      <c r="D36" s="78">
        <f t="shared" si="1"/>
        <v>0</v>
      </c>
    </row>
    <row r="37" spans="1:4">
      <c r="A37" s="10" t="s">
        <v>11</v>
      </c>
      <c r="B37" s="69" t="s">
        <v>36</v>
      </c>
      <c r="C37" s="77">
        <f>'השקעות אחרות '!I11</f>
        <v>490691.58082456206</v>
      </c>
      <c r="D37" s="78">
        <f t="shared" si="1"/>
        <v>2.0803973790053918E-2</v>
      </c>
    </row>
    <row r="38" spans="1:4">
      <c r="A38" s="10"/>
      <c r="B38" s="71" t="s">
        <v>37</v>
      </c>
      <c r="C38" s="60"/>
      <c r="D38" s="60"/>
    </row>
    <row r="39" spans="1:4">
      <c r="A39" s="10" t="s">
        <v>11</v>
      </c>
      <c r="B39" s="72" t="s">
        <v>38</v>
      </c>
      <c r="C39" s="77">
        <v>0</v>
      </c>
      <c r="D39" s="78">
        <f t="shared" ref="D39:D42" si="2">C39/$C$42</f>
        <v>0</v>
      </c>
    </row>
    <row r="40" spans="1:4">
      <c r="A40" s="10" t="s">
        <v>11</v>
      </c>
      <c r="B40" s="72" t="s">
        <v>39</v>
      </c>
      <c r="C40" s="77">
        <v>0</v>
      </c>
      <c r="D40" s="78">
        <f t="shared" si="2"/>
        <v>0</v>
      </c>
    </row>
    <row r="41" spans="1:4">
      <c r="A41" s="10" t="s">
        <v>11</v>
      </c>
      <c r="B41" s="72" t="s">
        <v>40</v>
      </c>
      <c r="C41" s="77">
        <v>0</v>
      </c>
      <c r="D41" s="78">
        <f t="shared" si="2"/>
        <v>0</v>
      </c>
    </row>
    <row r="42" spans="1:4">
      <c r="B42" s="72" t="s">
        <v>41</v>
      </c>
      <c r="C42" s="77">
        <f>SUM(C11:C41)</f>
        <v>23586435.253978003</v>
      </c>
      <c r="D42" s="78">
        <f t="shared" si="2"/>
        <v>1</v>
      </c>
    </row>
    <row r="43" spans="1:4">
      <c r="A43" s="10" t="s">
        <v>11</v>
      </c>
      <c r="B43" s="73" t="s">
        <v>42</v>
      </c>
      <c r="C43" s="77">
        <f>'יתרת התחייבות להשקעה'!C11</f>
        <v>1952722.0622040457</v>
      </c>
      <c r="D43" s="78">
        <f>C43/$C$42</f>
        <v>8.2790046108163234E-2</v>
      </c>
    </row>
    <row r="44" spans="1:4">
      <c r="B44" s="11" t="s">
        <v>197</v>
      </c>
    </row>
    <row r="45" spans="1:4">
      <c r="C45" s="13" t="s">
        <v>43</v>
      </c>
      <c r="D45" s="14" t="s">
        <v>44</v>
      </c>
    </row>
    <row r="46" spans="1:4">
      <c r="C46" s="13" t="s">
        <v>8</v>
      </c>
      <c r="D46" s="13" t="s">
        <v>9</v>
      </c>
    </row>
    <row r="47" spans="1:4">
      <c r="C47" t="s">
        <v>108</v>
      </c>
      <c r="D47">
        <v>3.7566999999999999</v>
      </c>
    </row>
    <row r="48" spans="1:4">
      <c r="C48" t="s">
        <v>118</v>
      </c>
      <c r="D48">
        <v>2.3717999999999999</v>
      </c>
    </row>
    <row r="49" spans="3:4">
      <c r="C49" t="s">
        <v>104</v>
      </c>
      <c r="D49">
        <v>3.5310000000000001</v>
      </c>
    </row>
    <row r="50" spans="3:4">
      <c r="C50" t="s">
        <v>202</v>
      </c>
      <c r="D50">
        <v>0.45200000000000001</v>
      </c>
    </row>
    <row r="51" spans="3:4">
      <c r="C51" t="s">
        <v>114</v>
      </c>
      <c r="D51">
        <v>2.5992999999999999</v>
      </c>
    </row>
    <row r="52" spans="3:4">
      <c r="C52" t="s">
        <v>199</v>
      </c>
      <c r="D52">
        <v>2.6401999999999998E-2</v>
      </c>
    </row>
    <row r="53" spans="3:4">
      <c r="C53" t="s">
        <v>201</v>
      </c>
      <c r="D53">
        <v>0.50519999999999998</v>
      </c>
    </row>
    <row r="54" spans="3:4">
      <c r="C54" t="s">
        <v>203</v>
      </c>
      <c r="D54">
        <v>0.35649999999999998</v>
      </c>
    </row>
    <row r="55" spans="3:4">
      <c r="C55" t="s">
        <v>200</v>
      </c>
      <c r="D55">
        <v>0.33689999999999998</v>
      </c>
    </row>
    <row r="56" spans="3:4">
      <c r="C56" t="s">
        <v>204</v>
      </c>
      <c r="D56">
        <v>0.18859999999999999</v>
      </c>
    </row>
    <row r="57" spans="3:4">
      <c r="C57" t="s">
        <v>111</v>
      </c>
      <c r="D57">
        <v>4.2461000000000002</v>
      </c>
    </row>
    <row r="58" spans="3:4">
      <c r="C58" t="s">
        <v>198</v>
      </c>
      <c r="D58">
        <v>3.8186</v>
      </c>
    </row>
  </sheetData>
  <sortState ref="A47:BG58">
    <sortCondition ref="C47:C58"/>
  </sortState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77"/>
  <sheetViews>
    <sheetView rightToLeft="1" topLeftCell="A10" workbookViewId="0">
      <selection activeCell="J11" sqref="J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3">
        <v>44926</v>
      </c>
    </row>
    <row r="2" spans="2:13" s="1" customFormat="1">
      <c r="B2" s="2" t="s">
        <v>1</v>
      </c>
      <c r="C2" s="12" t="s">
        <v>196</v>
      </c>
    </row>
    <row r="3" spans="2:13" s="1" customFormat="1">
      <c r="B3" s="2" t="s">
        <v>2</v>
      </c>
      <c r="C3" s="26" t="s">
        <v>195</v>
      </c>
    </row>
    <row r="4" spans="2:13" s="1" customFormat="1">
      <c r="B4" s="2" t="s">
        <v>3</v>
      </c>
    </row>
    <row r="5" spans="2:13">
      <c r="B5" s="2"/>
    </row>
    <row r="7" spans="2:13" ht="26.25" customHeight="1">
      <c r="B7" s="102" t="s">
        <v>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2:13" s="19" customFormat="1" ht="63">
      <c r="B8" s="17" t="s">
        <v>46</v>
      </c>
      <c r="C8" s="18" t="s">
        <v>47</v>
      </c>
      <c r="D8" s="18" t="s">
        <v>48</v>
      </c>
      <c r="E8" s="18" t="s">
        <v>49</v>
      </c>
      <c r="F8" s="18" t="s">
        <v>50</v>
      </c>
      <c r="G8" s="18" t="s">
        <v>51</v>
      </c>
      <c r="H8" s="18" t="s">
        <v>52</v>
      </c>
      <c r="I8" s="18" t="s">
        <v>53</v>
      </c>
      <c r="J8" s="18" t="s">
        <v>54</v>
      </c>
      <c r="K8" s="18" t="s">
        <v>55</v>
      </c>
      <c r="L8" s="18" t="s">
        <v>56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</row>
    <row r="11" spans="2:13" s="23" customFormat="1" ht="18" customHeight="1">
      <c r="B11" s="24" t="s">
        <v>65</v>
      </c>
      <c r="C11" s="7"/>
      <c r="D11" s="7"/>
      <c r="E11" s="7"/>
      <c r="F11" s="7"/>
      <c r="G11" s="7"/>
      <c r="H11" s="7"/>
      <c r="I11" s="76">
        <v>0</v>
      </c>
      <c r="J11" s="75">
        <f>J12+J54</f>
        <v>2891335.0504614115</v>
      </c>
      <c r="K11" s="76">
        <f>J11/$J$11</f>
        <v>1</v>
      </c>
      <c r="L11" s="76">
        <f>J11/'סכום נכסי הקרן'!$C$42</f>
        <v>0.1225846559400607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2">
        <f>J13+J18+J43+J45+J47+J49+J51</f>
        <v>2891335.0504614115</v>
      </c>
      <c r="K12" s="80">
        <f t="shared" ref="K12:K58" si="0">J12/$J$11</f>
        <v>1</v>
      </c>
      <c r="L12" s="80">
        <f>J12/'סכום נכסי הקרן'!$C$42</f>
        <v>0.1225846559400607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2">
        <f>SUM(J14:J17)</f>
        <v>1056182.7762099998</v>
      </c>
      <c r="K13" s="80">
        <f t="shared" si="0"/>
        <v>0.36529241951445568</v>
      </c>
      <c r="L13" s="80">
        <f>J13/'סכום נכסי הקרן'!$C$42</f>
        <v>4.4779245563691859E-2</v>
      </c>
      <c r="M13" s="85"/>
    </row>
    <row r="14" spans="2:13">
      <c r="B14" s="86" t="s">
        <v>7813</v>
      </c>
      <c r="C14" t="s">
        <v>207</v>
      </c>
      <c r="D14" t="s">
        <v>208</v>
      </c>
      <c r="E14" t="s">
        <v>209</v>
      </c>
      <c r="F14" t="s">
        <v>210</v>
      </c>
      <c r="G14" t="s">
        <v>100</v>
      </c>
      <c r="H14" s="78">
        <v>0</v>
      </c>
      <c r="I14" s="78">
        <v>0</v>
      </c>
      <c r="J14" s="77">
        <v>20362.811109999999</v>
      </c>
      <c r="K14" s="78">
        <f t="shared" si="0"/>
        <v>7.0427019887406043E-3</v>
      </c>
      <c r="L14" s="78">
        <f>J14/'סכום נכסי הקרן'!$C$42</f>
        <v>8.6332720017814814E-4</v>
      </c>
    </row>
    <row r="15" spans="2:13">
      <c r="B15" s="86" t="s">
        <v>7814</v>
      </c>
      <c r="C15" t="s">
        <v>211</v>
      </c>
      <c r="D15" t="s">
        <v>212</v>
      </c>
      <c r="E15" t="s">
        <v>209</v>
      </c>
      <c r="F15" t="s">
        <v>210</v>
      </c>
      <c r="G15" t="s">
        <v>100</v>
      </c>
      <c r="H15" s="78">
        <v>0</v>
      </c>
      <c r="I15" s="78">
        <v>0</v>
      </c>
      <c r="J15" s="77">
        <v>64018.385889999998</v>
      </c>
      <c r="K15" s="78">
        <f t="shared" si="0"/>
        <v>2.2141462256262439E-2</v>
      </c>
      <c r="L15" s="78">
        <f>J15/'סכום נכסי הקרן'!$C$42</f>
        <v>2.7142035326937711E-3</v>
      </c>
    </row>
    <row r="16" spans="2:13">
      <c r="B16" s="86" t="s">
        <v>7815</v>
      </c>
      <c r="C16" t="s">
        <v>213</v>
      </c>
      <c r="D16" t="s">
        <v>214</v>
      </c>
      <c r="E16" t="s">
        <v>209</v>
      </c>
      <c r="F16" t="s">
        <v>210</v>
      </c>
      <c r="G16" t="s">
        <v>100</v>
      </c>
      <c r="H16" s="78">
        <v>0</v>
      </c>
      <c r="I16" s="78">
        <v>0</v>
      </c>
      <c r="J16" s="77">
        <v>1350.9946299999999</v>
      </c>
      <c r="K16" s="78">
        <f t="shared" si="0"/>
        <v>4.6725633882673076E-4</v>
      </c>
      <c r="L16" s="78">
        <f>J16/'סכום נכסי הקרן'!$C$42</f>
        <v>5.727845753088721E-5</v>
      </c>
    </row>
    <row r="17" spans="2:12">
      <c r="B17" s="86" t="s">
        <v>7816</v>
      </c>
      <c r="C17" t="s">
        <v>217</v>
      </c>
      <c r="D17" t="s">
        <v>218</v>
      </c>
      <c r="E17" t="s">
        <v>209</v>
      </c>
      <c r="F17" t="s">
        <v>210</v>
      </c>
      <c r="G17" t="s">
        <v>100</v>
      </c>
      <c r="H17" s="78">
        <v>0</v>
      </c>
      <c r="I17" s="78">
        <v>0</v>
      </c>
      <c r="J17" s="77">
        <f>968394.39837+15312.53/1000+16867.44/1000+(1805123.13+29600.86)/1000+(10810.99+101487.5+76377.46)/1000+(466.52+139.78)/1000</f>
        <v>970450.58457999979</v>
      </c>
      <c r="K17" s="78">
        <f t="shared" si="0"/>
        <v>0.33564099893062588</v>
      </c>
      <c r="L17" s="78">
        <f>J17/'סכום נכסי הקרן'!$C$42</f>
        <v>4.1144436373289052E-2</v>
      </c>
    </row>
    <row r="18" spans="2:12">
      <c r="B18" s="79" t="s">
        <v>219</v>
      </c>
      <c r="D18" s="16"/>
      <c r="I18" s="80">
        <v>0</v>
      </c>
      <c r="J18" s="81">
        <f>SUM(J19:J42)</f>
        <v>1302440.7102302769</v>
      </c>
      <c r="K18" s="80">
        <f t="shared" si="0"/>
        <v>0.45046343211674067</v>
      </c>
      <c r="L18" s="80">
        <f>J18/'סכום נכסי הקרן'!$C$42</f>
        <v>5.5219904839609535E-2</v>
      </c>
    </row>
    <row r="19" spans="2:12">
      <c r="B19" s="86" t="s">
        <v>7813</v>
      </c>
      <c r="C19" t="s">
        <v>231</v>
      </c>
      <c r="D19" t="s">
        <v>208</v>
      </c>
      <c r="E19" t="s">
        <v>209</v>
      </c>
      <c r="F19" t="s">
        <v>210</v>
      </c>
      <c r="G19" t="s">
        <v>108</v>
      </c>
      <c r="H19" s="78">
        <v>0</v>
      </c>
      <c r="I19" s="78">
        <v>0</v>
      </c>
      <c r="J19" s="77">
        <v>2.0286179999999998E-3</v>
      </c>
      <c r="K19" s="78">
        <f t="shared" si="0"/>
        <v>7.0161982772500348E-10</v>
      </c>
      <c r="L19" s="78">
        <f>J19/'סכום נכסי הקרן'!$C$42</f>
        <v>8.6007825182394204E-11</v>
      </c>
    </row>
    <row r="20" spans="2:12">
      <c r="B20" s="86" t="s">
        <v>7814</v>
      </c>
      <c r="C20" t="s">
        <v>232</v>
      </c>
      <c r="D20" t="s">
        <v>212</v>
      </c>
      <c r="E20" t="s">
        <v>209</v>
      </c>
      <c r="F20" t="s">
        <v>210</v>
      </c>
      <c r="G20" t="s">
        <v>108</v>
      </c>
      <c r="H20" s="78">
        <v>0</v>
      </c>
      <c r="I20" s="78">
        <v>0</v>
      </c>
      <c r="J20" s="77">
        <v>-993.43470861499998</v>
      </c>
      <c r="K20" s="78">
        <f t="shared" si="0"/>
        <v>-3.4359031080001036E-4</v>
      </c>
      <c r="L20" s="78">
        <f>J20/'סכום נכסי הקרן'!$C$42</f>
        <v>-4.2118900033757787E-5</v>
      </c>
    </row>
    <row r="21" spans="2:12">
      <c r="B21" s="86" t="s">
        <v>7816</v>
      </c>
      <c r="C21" t="s">
        <v>234</v>
      </c>
      <c r="D21" t="s">
        <v>218</v>
      </c>
      <c r="E21" t="s">
        <v>209</v>
      </c>
      <c r="F21" t="s">
        <v>210</v>
      </c>
      <c r="G21" t="s">
        <v>108</v>
      </c>
      <c r="H21" s="78">
        <v>0</v>
      </c>
      <c r="I21" s="78">
        <v>0</v>
      </c>
      <c r="J21" s="77">
        <f>1177.47938615+4833.353352417</f>
        <v>6010.832738567</v>
      </c>
      <c r="K21" s="78">
        <f t="shared" si="0"/>
        <v>2.0789125555019179E-3</v>
      </c>
      <c r="L21" s="78">
        <f>J21/'סכום נכסי הקרן'!$C$42</f>
        <v>2.5484278034567493E-4</v>
      </c>
    </row>
    <row r="22" spans="2:12">
      <c r="B22" s="86" t="s">
        <v>7815</v>
      </c>
      <c r="C22" t="s">
        <v>233</v>
      </c>
      <c r="D22" t="s">
        <v>214</v>
      </c>
      <c r="E22" t="s">
        <v>209</v>
      </c>
      <c r="F22" t="s">
        <v>210</v>
      </c>
      <c r="G22" t="s">
        <v>108</v>
      </c>
      <c r="H22" s="78">
        <v>0</v>
      </c>
      <c r="I22" s="78">
        <v>0</v>
      </c>
      <c r="J22" s="77">
        <v>1.0484198360000001</v>
      </c>
      <c r="K22" s="78">
        <f t="shared" si="0"/>
        <v>3.6260752133610002E-7</v>
      </c>
      <c r="L22" s="78">
        <f>J22/'סכום נכסי הקרן'!$C$42</f>
        <v>4.4450118244264035E-8</v>
      </c>
    </row>
    <row r="23" spans="2:12">
      <c r="B23" s="86" t="s">
        <v>7814</v>
      </c>
      <c r="C23" t="s">
        <v>222</v>
      </c>
      <c r="D23" t="s">
        <v>212</v>
      </c>
      <c r="E23" t="s">
        <v>209</v>
      </c>
      <c r="F23" t="s">
        <v>210</v>
      </c>
      <c r="G23" t="s">
        <v>118</v>
      </c>
      <c r="H23" s="78">
        <v>0</v>
      </c>
      <c r="I23" s="78">
        <v>0</v>
      </c>
      <c r="J23" s="77">
        <v>262.55697922799999</v>
      </c>
      <c r="K23" s="78">
        <f t="shared" si="0"/>
        <v>9.0808216497116108E-5</v>
      </c>
      <c r="L23" s="78">
        <f>J23/'סכום נכסי הקרן'!$C$42</f>
        <v>1.1131693975829521E-5</v>
      </c>
    </row>
    <row r="24" spans="2:12">
      <c r="B24" s="86" t="s">
        <v>7816</v>
      </c>
      <c r="C24" t="s">
        <v>223</v>
      </c>
      <c r="D24" t="s">
        <v>218</v>
      </c>
      <c r="E24" t="s">
        <v>209</v>
      </c>
      <c r="F24" t="s">
        <v>210</v>
      </c>
      <c r="G24" t="s">
        <v>118</v>
      </c>
      <c r="H24" s="78">
        <v>0</v>
      </c>
      <c r="I24" s="78">
        <v>0</v>
      </c>
      <c r="J24" s="77">
        <f>950.389011942+11714.775490728</f>
        <v>12665.164502669999</v>
      </c>
      <c r="K24" s="78">
        <f t="shared" si="0"/>
        <v>4.380386320377792E-3</v>
      </c>
      <c r="L24" s="78">
        <f>J24/'סכום נכסי הקרן'!$C$42</f>
        <v>5.3696814996806008E-4</v>
      </c>
    </row>
    <row r="25" spans="2:12">
      <c r="B25" s="86" t="s">
        <v>7813</v>
      </c>
      <c r="C25" t="s">
        <v>224</v>
      </c>
      <c r="D25" t="s">
        <v>208</v>
      </c>
      <c r="E25" t="s">
        <v>209</v>
      </c>
      <c r="F25" t="s">
        <v>210</v>
      </c>
      <c r="G25" t="s">
        <v>104</v>
      </c>
      <c r="H25" s="78">
        <v>0</v>
      </c>
      <c r="I25" s="78">
        <v>0</v>
      </c>
      <c r="J25" s="77">
        <v>12374.323576229999</v>
      </c>
      <c r="K25" s="78">
        <f t="shared" si="0"/>
        <v>4.279795789925921E-3</v>
      </c>
      <c r="L25" s="78">
        <f>J25/'סכום נכסי הקרן'!$C$42</f>
        <v>5.246372944017893E-4</v>
      </c>
    </row>
    <row r="26" spans="2:12">
      <c r="B26" s="86" t="s">
        <v>7814</v>
      </c>
      <c r="C26" t="s">
        <v>225</v>
      </c>
      <c r="D26" t="s">
        <v>212</v>
      </c>
      <c r="E26" t="s">
        <v>209</v>
      </c>
      <c r="F26" t="s">
        <v>210</v>
      </c>
      <c r="G26" t="s">
        <v>104</v>
      </c>
      <c r="H26" s="78">
        <v>0</v>
      </c>
      <c r="I26" s="78">
        <v>0</v>
      </c>
      <c r="J26" s="77">
        <v>67955.603866920006</v>
      </c>
      <c r="K26" s="78">
        <f t="shared" si="0"/>
        <v>2.3503192359555621E-2</v>
      </c>
      <c r="L26" s="78">
        <f>J26/'סכום נכסי הקרן'!$C$42</f>
        <v>2.8811307488891889E-3</v>
      </c>
    </row>
    <row r="27" spans="2:12">
      <c r="B27" s="86" t="s">
        <v>7816</v>
      </c>
      <c r="C27" t="s">
        <v>227</v>
      </c>
      <c r="D27" t="s">
        <v>218</v>
      </c>
      <c r="E27" t="s">
        <v>209</v>
      </c>
      <c r="F27" t="s">
        <v>210</v>
      </c>
      <c r="G27" t="s">
        <v>104</v>
      </c>
      <c r="H27" s="78">
        <v>0</v>
      </c>
      <c r="I27" s="78">
        <v>0</v>
      </c>
      <c r="J27" s="77">
        <f>126656.71594455+1043455.73546445+0.67/1000</f>
        <v>1170112.452079</v>
      </c>
      <c r="K27" s="78">
        <f t="shared" si="0"/>
        <v>0.40469624988368902</v>
      </c>
      <c r="L27" s="78">
        <f>J27/'סכום נכסי הקרן'!$C$42</f>
        <v>4.9609550552224844E-2</v>
      </c>
    </row>
    <row r="28" spans="2:12">
      <c r="B28" s="86" t="s">
        <v>7815</v>
      </c>
      <c r="C28" t="s">
        <v>226</v>
      </c>
      <c r="D28" t="s">
        <v>214</v>
      </c>
      <c r="E28" t="s">
        <v>209</v>
      </c>
      <c r="F28" t="s">
        <v>210</v>
      </c>
      <c r="G28" t="s">
        <v>104</v>
      </c>
      <c r="H28" s="78">
        <v>0</v>
      </c>
      <c r="I28" s="78">
        <v>0</v>
      </c>
      <c r="J28" s="77">
        <v>5.27870376</v>
      </c>
      <c r="K28" s="78">
        <f t="shared" si="0"/>
        <v>1.8256977029201794E-6</v>
      </c>
      <c r="L28" s="78">
        <f>J28/'סכום נכסי הקרן'!$C$42</f>
        <v>2.2380252476302933E-7</v>
      </c>
    </row>
    <row r="29" spans="2:12">
      <c r="B29" s="86" t="s">
        <v>7816</v>
      </c>
      <c r="C29" t="s">
        <v>7817</v>
      </c>
      <c r="D29" t="s">
        <v>218</v>
      </c>
      <c r="E29" t="s">
        <v>209</v>
      </c>
      <c r="F29" t="s">
        <v>210</v>
      </c>
      <c r="G29" t="s">
        <v>202</v>
      </c>
      <c r="H29" s="78">
        <v>0</v>
      </c>
      <c r="I29" s="78">
        <v>0</v>
      </c>
      <c r="J29" s="77">
        <v>3.7166927931</v>
      </c>
      <c r="K29" s="78">
        <f t="shared" si="0"/>
        <v>1.2854590451241113E-6</v>
      </c>
      <c r="L29" s="78">
        <f>J29/'סכום נכסי הקרן'!$C$42</f>
        <v>1.5757755477157812E-7</v>
      </c>
    </row>
    <row r="30" spans="2:12">
      <c r="B30" s="86" t="s">
        <v>7813</v>
      </c>
      <c r="C30" t="s">
        <v>228</v>
      </c>
      <c r="D30" t="s">
        <v>208</v>
      </c>
      <c r="E30" t="s">
        <v>209</v>
      </c>
      <c r="F30" t="s">
        <v>210</v>
      </c>
      <c r="G30" t="s">
        <v>114</v>
      </c>
      <c r="H30" s="78">
        <v>0</v>
      </c>
      <c r="I30" s="78">
        <v>0</v>
      </c>
      <c r="J30" s="77">
        <v>1.3022493E-2</v>
      </c>
      <c r="K30" s="78">
        <f t="shared" si="0"/>
        <v>4.5039723078519785E-9</v>
      </c>
      <c r="L30" s="78">
        <f>J30/'סכום נכסי הקרן'!$C$42</f>
        <v>5.5211789572159585E-10</v>
      </c>
    </row>
    <row r="31" spans="2:12">
      <c r="B31" s="86" t="s">
        <v>7814</v>
      </c>
      <c r="C31" t="s">
        <v>229</v>
      </c>
      <c r="D31" t="s">
        <v>212</v>
      </c>
      <c r="E31" t="s">
        <v>209</v>
      </c>
      <c r="F31" t="s">
        <v>210</v>
      </c>
      <c r="G31" t="s">
        <v>114</v>
      </c>
      <c r="H31" s="78">
        <v>0</v>
      </c>
      <c r="I31" s="78">
        <v>0</v>
      </c>
      <c r="J31" s="77">
        <v>400.10551827400002</v>
      </c>
      <c r="K31" s="78">
        <f t="shared" si="0"/>
        <v>1.383808902431247E-4</v>
      </c>
      <c r="L31" s="78">
        <f>J31/'סכום נכסי הקרן'!$C$42</f>
        <v>1.6963373819132743E-5</v>
      </c>
    </row>
    <row r="32" spans="2:12">
      <c r="B32" s="86" t="s">
        <v>7816</v>
      </c>
      <c r="C32" t="s">
        <v>230</v>
      </c>
      <c r="D32" t="s">
        <v>218</v>
      </c>
      <c r="E32" t="s">
        <v>209</v>
      </c>
      <c r="F32" t="s">
        <v>210</v>
      </c>
      <c r="G32" t="s">
        <v>114</v>
      </c>
      <c r="H32" s="78">
        <v>0</v>
      </c>
      <c r="I32" s="78">
        <v>0</v>
      </c>
      <c r="J32" s="77">
        <f>742.75673318+17427.727817841</f>
        <v>18170.484551021</v>
      </c>
      <c r="K32" s="78">
        <f t="shared" si="0"/>
        <v>6.2844617569040558E-3</v>
      </c>
      <c r="L32" s="78">
        <f>J32/'סכום נכסי הקרן'!$C$42</f>
        <v>7.70378582238553E-4</v>
      </c>
    </row>
    <row r="33" spans="2:12">
      <c r="B33" s="86" t="s">
        <v>7814</v>
      </c>
      <c r="C33" t="s">
        <v>235</v>
      </c>
      <c r="D33" t="s">
        <v>212</v>
      </c>
      <c r="E33" t="s">
        <v>209</v>
      </c>
      <c r="F33" t="s">
        <v>210</v>
      </c>
      <c r="G33" t="s">
        <v>199</v>
      </c>
      <c r="H33" s="78">
        <v>0</v>
      </c>
      <c r="I33" s="78">
        <v>0</v>
      </c>
      <c r="J33" s="77">
        <v>8.0793129827999993E-2</v>
      </c>
      <c r="K33" s="78">
        <f t="shared" si="0"/>
        <v>2.7943191784399627E-8</v>
      </c>
      <c r="L33" s="78">
        <f>J33/'סכום נכסי הקרן'!$C$42</f>
        <v>3.4254065507577589E-9</v>
      </c>
    </row>
    <row r="34" spans="2:12">
      <c r="B34" s="86" t="s">
        <v>7816</v>
      </c>
      <c r="C34" t="s">
        <v>236</v>
      </c>
      <c r="D34" t="s">
        <v>218</v>
      </c>
      <c r="E34" t="s">
        <v>209</v>
      </c>
      <c r="F34" t="s">
        <v>210</v>
      </c>
      <c r="G34" t="s">
        <v>199</v>
      </c>
      <c r="H34" s="78">
        <v>0</v>
      </c>
      <c r="I34" s="78">
        <v>0</v>
      </c>
      <c r="J34" s="77">
        <f>29.308450969+385.62668106548</f>
        <v>414.93513203447998</v>
      </c>
      <c r="K34" s="78">
        <f t="shared" si="0"/>
        <v>1.4350987512438688E-4</v>
      </c>
      <c r="L34" s="78">
        <f>J34/'סכום נכסי הקרן'!$C$42</f>
        <v>1.7592108666124039E-5</v>
      </c>
    </row>
    <row r="35" spans="2:12">
      <c r="B35" s="86" t="s">
        <v>7814</v>
      </c>
      <c r="C35" t="s">
        <v>237</v>
      </c>
      <c r="D35" t="s">
        <v>212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0.782660892</v>
      </c>
      <c r="K35" s="78">
        <f t="shared" si="0"/>
        <v>2.7069187013628866E-7</v>
      </c>
      <c r="L35" s="78">
        <f>J35/'סכום נכסי הקרן'!$C$42</f>
        <v>3.3182669766428535E-8</v>
      </c>
    </row>
    <row r="36" spans="2:12">
      <c r="B36" s="86" t="s">
        <v>7816</v>
      </c>
      <c r="C36" t="s">
        <v>238</v>
      </c>
      <c r="D36" t="s">
        <v>218</v>
      </c>
      <c r="E36" t="s">
        <v>209</v>
      </c>
      <c r="F36" t="s">
        <v>210</v>
      </c>
      <c r="G36" t="s">
        <v>201</v>
      </c>
      <c r="H36" s="78">
        <v>0</v>
      </c>
      <c r="I36" s="78">
        <v>0</v>
      </c>
      <c r="J36" s="77">
        <f>0.036167268+0.000010104</f>
        <v>3.6177371999999999E-2</v>
      </c>
      <c r="K36" s="78">
        <f t="shared" si="0"/>
        <v>1.2512341658303026E-8</v>
      </c>
      <c r="L36" s="78">
        <f>J36/'סכום נכסי הקרן'!$C$42</f>
        <v>1.5338210971875647E-9</v>
      </c>
    </row>
    <row r="37" spans="2:12">
      <c r="B37" s="86" t="s">
        <v>7816</v>
      </c>
      <c r="C37" t="s">
        <v>239</v>
      </c>
      <c r="D37" t="s">
        <v>218</v>
      </c>
      <c r="E37" t="s">
        <v>209</v>
      </c>
      <c r="F37" t="s">
        <v>210</v>
      </c>
      <c r="G37" t="s">
        <v>200</v>
      </c>
      <c r="H37" s="78">
        <v>0</v>
      </c>
      <c r="I37" s="78">
        <v>0</v>
      </c>
      <c r="J37" s="77">
        <f>0.0017104692627+0.003527343</f>
        <v>5.2378122627000003E-3</v>
      </c>
      <c r="K37" s="78">
        <f t="shared" si="0"/>
        <v>1.8115549292234838E-9</v>
      </c>
      <c r="L37" s="78">
        <f>J37/'סכום נכסי הקרן'!$C$42</f>
        <v>2.2206883771538176E-10</v>
      </c>
    </row>
    <row r="38" spans="2:12">
      <c r="B38" s="86" t="s">
        <v>7816</v>
      </c>
      <c r="C38" t="s">
        <v>243</v>
      </c>
      <c r="D38" t="s">
        <v>218</v>
      </c>
      <c r="E38" t="s">
        <v>209</v>
      </c>
      <c r="F38" t="s">
        <v>210</v>
      </c>
      <c r="G38" t="s">
        <v>204</v>
      </c>
      <c r="H38" s="78">
        <v>0</v>
      </c>
      <c r="I38" s="78">
        <v>0</v>
      </c>
      <c r="J38" s="77">
        <v>0.2468774</v>
      </c>
      <c r="K38" s="78">
        <f t="shared" si="0"/>
        <v>8.5385261718666004E-8</v>
      </c>
      <c r="L38" s="78">
        <f>J38/'סכום נכסי הקרן'!$C$42</f>
        <v>1.0466922930134708E-8</v>
      </c>
    </row>
    <row r="39" spans="2:12">
      <c r="B39" s="86" t="s">
        <v>7813</v>
      </c>
      <c r="C39" t="s">
        <v>240</v>
      </c>
      <c r="D39" t="s">
        <v>208</v>
      </c>
      <c r="E39" t="s">
        <v>209</v>
      </c>
      <c r="F39" t="s">
        <v>210</v>
      </c>
      <c r="G39" t="s">
        <v>111</v>
      </c>
      <c r="H39" s="78">
        <v>0</v>
      </c>
      <c r="I39" s="78">
        <v>0</v>
      </c>
      <c r="J39" s="77">
        <v>4.3881320449999999</v>
      </c>
      <c r="K39" s="78">
        <f t="shared" si="0"/>
        <v>1.5176836888204027E-6</v>
      </c>
      <c r="L39" s="78">
        <f>J39/'סכום נכסי הקרן'!$C$42</f>
        <v>1.8604473281989118E-7</v>
      </c>
    </row>
    <row r="40" spans="2:12">
      <c r="B40" s="86" t="s">
        <v>7814</v>
      </c>
      <c r="C40" t="s">
        <v>241</v>
      </c>
      <c r="D40" t="s">
        <v>212</v>
      </c>
      <c r="E40" t="s">
        <v>209</v>
      </c>
      <c r="F40" t="s">
        <v>210</v>
      </c>
      <c r="G40" t="s">
        <v>111</v>
      </c>
      <c r="H40" s="78">
        <v>0</v>
      </c>
      <c r="I40" s="78">
        <v>0</v>
      </c>
      <c r="J40" s="77">
        <v>13119.377624048</v>
      </c>
      <c r="K40" s="78">
        <f t="shared" si="0"/>
        <v>4.5374809197413334E-3</v>
      </c>
      <c r="L40" s="78">
        <f>J40/'סכום נכסי הקרן'!$C$42</f>
        <v>5.5622553738108151E-4</v>
      </c>
    </row>
    <row r="41" spans="2:12">
      <c r="B41" s="86" t="s">
        <v>7816</v>
      </c>
      <c r="C41" t="s">
        <v>242</v>
      </c>
      <c r="D41" t="s">
        <v>218</v>
      </c>
      <c r="E41" t="s">
        <v>209</v>
      </c>
      <c r="F41" t="s">
        <v>210</v>
      </c>
      <c r="G41" t="s">
        <v>111</v>
      </c>
      <c r="H41" s="78">
        <v>0</v>
      </c>
      <c r="I41" s="78">
        <v>0</v>
      </c>
      <c r="J41" s="77">
        <f>1598.875069384+329.69904975</f>
        <v>1928.5741191339998</v>
      </c>
      <c r="K41" s="78">
        <f t="shared" si="0"/>
        <v>6.6701855214816065E-4</v>
      </c>
      <c r="L41" s="78">
        <f>J41/'סכום נכסי הקרן'!$C$42</f>
        <v>8.1766239720719704E-5</v>
      </c>
    </row>
    <row r="42" spans="2:12">
      <c r="B42" s="86" t="s">
        <v>7816</v>
      </c>
      <c r="C42" t="s">
        <v>244</v>
      </c>
      <c r="D42" t="s">
        <v>218</v>
      </c>
      <c r="E42" t="s">
        <v>209</v>
      </c>
      <c r="F42" t="s">
        <v>210</v>
      </c>
      <c r="G42" t="s">
        <v>198</v>
      </c>
      <c r="H42" s="78">
        <v>0</v>
      </c>
      <c r="I42" s="78">
        <v>0</v>
      </c>
      <c r="J42" s="77">
        <f>0.903366202+3.232139412</f>
        <v>4.1355056139999995</v>
      </c>
      <c r="K42" s="78">
        <f t="shared" si="0"/>
        <v>1.4303100615544498E-6</v>
      </c>
      <c r="L42" s="78">
        <f>J42/'סכום נכסי הקרן'!$C$42</f>
        <v>1.7533406678325926E-7</v>
      </c>
    </row>
    <row r="43" spans="2:12">
      <c r="B43" s="79" t="s">
        <v>245</v>
      </c>
      <c r="D43" s="16"/>
      <c r="I43" s="80">
        <v>0</v>
      </c>
      <c r="J43" s="81">
        <v>531590.54671000002</v>
      </c>
      <c r="K43" s="80">
        <f t="shared" si="0"/>
        <v>0.18385643221292067</v>
      </c>
      <c r="L43" s="80">
        <f>J43/'סכום נכסי הקרן'!$C$42</f>
        <v>2.253797748518797E-2</v>
      </c>
    </row>
    <row r="44" spans="2:12">
      <c r="B44" s="86" t="s">
        <v>7816</v>
      </c>
      <c r="C44" t="s">
        <v>218</v>
      </c>
      <c r="D44" t="s">
        <v>218</v>
      </c>
      <c r="E44" t="s">
        <v>215</v>
      </c>
      <c r="F44" t="s">
        <v>216</v>
      </c>
      <c r="G44" t="s">
        <v>100</v>
      </c>
      <c r="H44" s="78">
        <v>0</v>
      </c>
      <c r="I44" s="78">
        <v>0</v>
      </c>
      <c r="J44" s="77">
        <v>531590.54671000002</v>
      </c>
      <c r="K44" s="78">
        <f t="shared" si="0"/>
        <v>0.18385643221292067</v>
      </c>
      <c r="L44" s="78">
        <f>J44/'סכום נכסי הקרן'!$C$42</f>
        <v>2.253797748518797E-2</v>
      </c>
    </row>
    <row r="45" spans="2:12">
      <c r="B45" s="79" t="s">
        <v>246</v>
      </c>
      <c r="D45" s="16"/>
      <c r="I45" s="80">
        <v>1.38E-2</v>
      </c>
      <c r="J45" s="81">
        <v>1000.9972603</v>
      </c>
      <c r="K45" s="80">
        <f t="shared" si="0"/>
        <v>3.4620590240493109E-4</v>
      </c>
      <c r="L45" s="80">
        <f>J45/'סכום נכסי הקרן'!$C$42</f>
        <v>4.2439531430726713E-5</v>
      </c>
    </row>
    <row r="46" spans="2:12">
      <c r="B46" s="86" t="s">
        <v>7816</v>
      </c>
      <c r="C46" t="s">
        <v>247</v>
      </c>
      <c r="D46" t="s">
        <v>218</v>
      </c>
      <c r="E46" t="s">
        <v>209</v>
      </c>
      <c r="F46" t="s">
        <v>210</v>
      </c>
      <c r="G46" t="s">
        <v>100</v>
      </c>
      <c r="H46" s="78">
        <v>1.4E-2</v>
      </c>
      <c r="I46" s="78">
        <v>1.38E-2</v>
      </c>
      <c r="J46" s="77">
        <v>1000.9972603</v>
      </c>
      <c r="K46" s="78">
        <f t="shared" si="0"/>
        <v>3.4620590240493109E-4</v>
      </c>
      <c r="L46" s="78">
        <f>J46/'סכום נכסי הקרן'!$C$42</f>
        <v>4.2439531430726713E-5</v>
      </c>
    </row>
    <row r="47" spans="2:12">
      <c r="B47" s="79" t="s">
        <v>248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215</v>
      </c>
      <c r="C48" t="s">
        <v>215</v>
      </c>
      <c r="D48" s="16"/>
      <c r="E48" t="s">
        <v>215</v>
      </c>
      <c r="G48" t="s">
        <v>215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249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215</v>
      </c>
      <c r="C50" t="s">
        <v>215</v>
      </c>
      <c r="D50" s="16"/>
      <c r="E50" t="s">
        <v>215</v>
      </c>
      <c r="G50" t="s">
        <v>215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250</v>
      </c>
      <c r="D51" s="16"/>
      <c r="I51" s="80">
        <v>6.3799999999999996E-2</v>
      </c>
      <c r="J51" s="81">
        <v>120.02005083500001</v>
      </c>
      <c r="K51" s="80">
        <f t="shared" si="0"/>
        <v>4.1510253478180158E-5</v>
      </c>
      <c r="L51" s="80">
        <f>J51/'סכום נכסי הקרן'!$C$42</f>
        <v>5.088520140607422E-6</v>
      </c>
    </row>
    <row r="52" spans="2:12">
      <c r="B52" s="86" t="s">
        <v>7816</v>
      </c>
      <c r="C52" t="s">
        <v>218</v>
      </c>
      <c r="D52" t="s">
        <v>218</v>
      </c>
      <c r="E52" t="s">
        <v>215</v>
      </c>
      <c r="F52" t="s">
        <v>216</v>
      </c>
      <c r="G52" t="s">
        <v>203</v>
      </c>
      <c r="H52" s="78">
        <v>0</v>
      </c>
      <c r="I52" s="78">
        <v>0</v>
      </c>
      <c r="J52" s="77">
        <v>3.10868E-3</v>
      </c>
      <c r="K52" s="78">
        <f t="shared" si="0"/>
        <v>1.0751711391953359E-9</v>
      </c>
      <c r="L52" s="78">
        <f>J52/'סכום נכסי הקרן'!$C$42</f>
        <v>1.3179948417494336E-10</v>
      </c>
    </row>
    <row r="53" spans="2:12">
      <c r="B53" s="86" t="s">
        <v>7816</v>
      </c>
      <c r="C53" t="s">
        <v>251</v>
      </c>
      <c r="D53" t="s">
        <v>218</v>
      </c>
      <c r="E53" t="s">
        <v>209</v>
      </c>
      <c r="F53" t="s">
        <v>210</v>
      </c>
      <c r="G53" t="s">
        <v>104</v>
      </c>
      <c r="H53" s="78">
        <v>5.1999999999999998E-2</v>
      </c>
      <c r="I53" s="78">
        <v>6.3799999999999996E-2</v>
      </c>
      <c r="J53" s="77">
        <v>120.016942155</v>
      </c>
      <c r="K53" s="78">
        <f t="shared" si="0"/>
        <v>4.1509178307040958E-5</v>
      </c>
      <c r="L53" s="78">
        <f>J53/'סכום נכסי הקרן'!$C$42</f>
        <v>5.0883883411232469E-6</v>
      </c>
    </row>
    <row r="54" spans="2:12">
      <c r="B54" s="79" t="s">
        <v>252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s="79" t="s">
        <v>253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215</v>
      </c>
      <c r="C56" t="s">
        <v>215</v>
      </c>
      <c r="D56" s="16"/>
      <c r="E56" t="s">
        <v>215</v>
      </c>
      <c r="G56" t="s">
        <v>215</v>
      </c>
      <c r="H56" s="78">
        <v>0</v>
      </c>
      <c r="I56" s="78">
        <v>0</v>
      </c>
      <c r="J56" s="77">
        <v>0</v>
      </c>
      <c r="K56" s="78">
        <f t="shared" si="0"/>
        <v>0</v>
      </c>
      <c r="L56" s="78">
        <f>J56/'סכום נכסי הקרן'!$C$42</f>
        <v>0</v>
      </c>
    </row>
    <row r="57" spans="2:12">
      <c r="B57" s="79" t="s">
        <v>250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215</v>
      </c>
      <c r="C58" t="s">
        <v>215</v>
      </c>
      <c r="D58" s="16"/>
      <c r="E58" t="s">
        <v>215</v>
      </c>
      <c r="G58" t="s">
        <v>215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t="s">
        <v>254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5">
      <c r="D465" s="16"/>
    </row>
    <row r="466" spans="4:5">
      <c r="D466" s="16"/>
    </row>
    <row r="467" spans="4:5">
      <c r="D467" s="16"/>
    </row>
    <row r="468" spans="4:5">
      <c r="D468" s="16"/>
    </row>
    <row r="469" spans="4:5">
      <c r="D469" s="16"/>
    </row>
    <row r="470" spans="4:5">
      <c r="D470" s="16"/>
    </row>
    <row r="471" spans="4:5">
      <c r="D471" s="16"/>
    </row>
    <row r="472" spans="4:5">
      <c r="D472" s="16"/>
    </row>
    <row r="473" spans="4:5">
      <c r="D473" s="16"/>
    </row>
    <row r="474" spans="4:5">
      <c r="D474" s="16"/>
    </row>
    <row r="475" spans="4:5">
      <c r="D475" s="16"/>
    </row>
    <row r="476" spans="4:5">
      <c r="D476" s="16"/>
    </row>
    <row r="477" spans="4:5">
      <c r="E47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3">
        <v>44926</v>
      </c>
    </row>
    <row r="2" spans="2:53" s="1" customFormat="1">
      <c r="B2" s="2" t="s">
        <v>1</v>
      </c>
      <c r="C2" s="12" t="s">
        <v>196</v>
      </c>
    </row>
    <row r="3" spans="2:53" s="1" customFormat="1">
      <c r="B3" s="2" t="s">
        <v>2</v>
      </c>
      <c r="C3" s="26" t="s">
        <v>195</v>
      </c>
    </row>
    <row r="4" spans="2:53" s="1" customFormat="1">
      <c r="B4" s="2" t="s">
        <v>3</v>
      </c>
    </row>
    <row r="6" spans="2:53" ht="21.75" customHeight="1">
      <c r="B6" s="104" t="s">
        <v>66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2:53" ht="27.75" customHeight="1">
      <c r="B7" s="107" t="s">
        <v>67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AU7" s="19"/>
      <c r="AV7" s="19"/>
    </row>
    <row r="8" spans="2:53" s="19" customFormat="1" ht="76.5" customHeight="1">
      <c r="B8" s="4" t="s">
        <v>46</v>
      </c>
      <c r="C8" s="28" t="s">
        <v>47</v>
      </c>
      <c r="D8" s="28" t="s">
        <v>68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53</v>
      </c>
      <c r="L8" s="28" t="s">
        <v>185</v>
      </c>
      <c r="M8" s="28" t="s">
        <v>186</v>
      </c>
      <c r="N8" s="38" t="s">
        <v>190</v>
      </c>
      <c r="O8" s="28" t="s">
        <v>54</v>
      </c>
      <c r="P8" s="28" t="s">
        <v>187</v>
      </c>
      <c r="Q8" s="28" t="s">
        <v>55</v>
      </c>
      <c r="R8" s="30" t="s">
        <v>181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72</v>
      </c>
      <c r="H9" s="31" t="s">
        <v>73</v>
      </c>
      <c r="I9" s="31"/>
      <c r="J9" s="31" t="s">
        <v>7</v>
      </c>
      <c r="K9" s="31" t="s">
        <v>7</v>
      </c>
      <c r="L9" s="31" t="s">
        <v>182</v>
      </c>
      <c r="M9" s="31"/>
      <c r="N9" s="21" t="s">
        <v>183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8</v>
      </c>
      <c r="D10" s="33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34" t="s">
        <v>83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79</v>
      </c>
      <c r="C11" s="33"/>
      <c r="D11" s="33"/>
      <c r="E11" s="7"/>
      <c r="F11" s="7"/>
      <c r="G11" s="7"/>
      <c r="H11" s="75">
        <v>5.51</v>
      </c>
      <c r="I11" s="7"/>
      <c r="J11" s="7"/>
      <c r="K11" s="76">
        <v>2.5499999999999998E-2</v>
      </c>
      <c r="L11" s="75">
        <v>2749877503.3600001</v>
      </c>
      <c r="M11" s="7"/>
      <c r="N11" s="75">
        <v>0</v>
      </c>
      <c r="O11" s="75">
        <v>2727809.3243867862</v>
      </c>
      <c r="P11" s="7"/>
      <c r="Q11" s="76">
        <v>1</v>
      </c>
      <c r="R11" s="76">
        <v>0.1157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5.48</v>
      </c>
      <c r="K12" s="80">
        <v>2.5399999999999999E-2</v>
      </c>
      <c r="L12" s="81">
        <v>2745642591.9299998</v>
      </c>
      <c r="N12" s="81">
        <v>0</v>
      </c>
      <c r="O12" s="81">
        <v>2714579.2042667852</v>
      </c>
      <c r="Q12" s="80">
        <v>0.99509999999999998</v>
      </c>
      <c r="R12" s="80">
        <v>0.11509999999999999</v>
      </c>
    </row>
    <row r="13" spans="2:53">
      <c r="B13" s="79" t="s">
        <v>255</v>
      </c>
      <c r="C13" s="16"/>
      <c r="D13" s="16"/>
      <c r="H13" s="81">
        <v>5.09</v>
      </c>
      <c r="K13" s="80">
        <v>8.0999999999999996E-3</v>
      </c>
      <c r="L13" s="81">
        <v>976732368.91999996</v>
      </c>
      <c r="N13" s="81">
        <v>0</v>
      </c>
      <c r="O13" s="81">
        <v>1085251.274776937</v>
      </c>
      <c r="Q13" s="80">
        <v>0.39779999999999999</v>
      </c>
      <c r="R13" s="80">
        <v>4.5999999999999999E-2</v>
      </c>
    </row>
    <row r="14" spans="2:53">
      <c r="B14" s="79" t="s">
        <v>256</v>
      </c>
      <c r="C14" s="16"/>
      <c r="D14" s="16"/>
      <c r="H14" s="81">
        <v>5.09</v>
      </c>
      <c r="K14" s="80">
        <v>8.0999999999999996E-3</v>
      </c>
      <c r="L14" s="81">
        <v>976732368.91999996</v>
      </c>
      <c r="N14" s="81">
        <v>0</v>
      </c>
      <c r="O14" s="81">
        <v>1085251.274776937</v>
      </c>
      <c r="Q14" s="80">
        <v>0.39779999999999999</v>
      </c>
      <c r="R14" s="80">
        <v>4.5999999999999999E-2</v>
      </c>
    </row>
    <row r="15" spans="2:53">
      <c r="B15" t="s">
        <v>257</v>
      </c>
      <c r="C15" t="s">
        <v>258</v>
      </c>
      <c r="D15" t="s">
        <v>98</v>
      </c>
      <c r="E15" t="s">
        <v>259</v>
      </c>
      <c r="G15" t="s">
        <v>260</v>
      </c>
      <c r="H15" s="77">
        <v>1.55</v>
      </c>
      <c r="I15" t="s">
        <v>100</v>
      </c>
      <c r="J15" s="78">
        <v>0.04</v>
      </c>
      <c r="K15" s="78">
        <v>5.8999999999999999E-3</v>
      </c>
      <c r="L15" s="77">
        <v>97905489.939999998</v>
      </c>
      <c r="M15" s="77">
        <v>142.6</v>
      </c>
      <c r="N15" s="77">
        <v>0</v>
      </c>
      <c r="O15" s="77">
        <v>139613.22865444</v>
      </c>
      <c r="P15" s="78">
        <v>6.8999999999999999E-3</v>
      </c>
      <c r="Q15" s="78">
        <v>5.1200000000000002E-2</v>
      </c>
      <c r="R15" s="78">
        <v>5.8999999999999999E-3</v>
      </c>
    </row>
    <row r="16" spans="2:53">
      <c r="B16" t="s">
        <v>261</v>
      </c>
      <c r="C16" t="s">
        <v>262</v>
      </c>
      <c r="D16" t="s">
        <v>98</v>
      </c>
      <c r="E16" t="s">
        <v>259</v>
      </c>
      <c r="G16" t="s">
        <v>263</v>
      </c>
      <c r="H16" s="77">
        <v>4.3499999999999996</v>
      </c>
      <c r="I16" t="s">
        <v>100</v>
      </c>
      <c r="J16" s="78">
        <v>7.4999999999999997E-3</v>
      </c>
      <c r="K16" s="78">
        <v>8.8999999999999999E-3</v>
      </c>
      <c r="L16" s="77">
        <v>54644843.859999999</v>
      </c>
      <c r="M16" s="77">
        <v>108.8</v>
      </c>
      <c r="N16" s="77">
        <v>0</v>
      </c>
      <c r="O16" s="77">
        <v>59453.590119679997</v>
      </c>
      <c r="P16" s="78">
        <v>2.7000000000000001E-3</v>
      </c>
      <c r="Q16" s="78">
        <v>2.18E-2</v>
      </c>
      <c r="R16" s="78">
        <v>2.5000000000000001E-3</v>
      </c>
    </row>
    <row r="17" spans="2:18">
      <c r="B17" t="s">
        <v>264</v>
      </c>
      <c r="C17" t="s">
        <v>265</v>
      </c>
      <c r="D17" t="s">
        <v>98</v>
      </c>
      <c r="E17" t="s">
        <v>259</v>
      </c>
      <c r="G17" t="s">
        <v>266</v>
      </c>
      <c r="H17" s="77">
        <v>20.07</v>
      </c>
      <c r="I17" t="s">
        <v>100</v>
      </c>
      <c r="J17" s="78">
        <v>0.01</v>
      </c>
      <c r="K17" s="78">
        <v>1.09E-2</v>
      </c>
      <c r="L17" s="77">
        <v>6347778.75</v>
      </c>
      <c r="M17" s="77">
        <v>107.43</v>
      </c>
      <c r="N17" s="77">
        <v>0</v>
      </c>
      <c r="O17" s="77">
        <v>6819.4187111250003</v>
      </c>
      <c r="P17" s="78">
        <v>4.0000000000000002E-4</v>
      </c>
      <c r="Q17" s="78">
        <v>2.5000000000000001E-3</v>
      </c>
      <c r="R17" s="78">
        <v>2.9999999999999997E-4</v>
      </c>
    </row>
    <row r="18" spans="2:18">
      <c r="B18" t="s">
        <v>267</v>
      </c>
      <c r="C18" t="s">
        <v>268</v>
      </c>
      <c r="D18" t="s">
        <v>98</v>
      </c>
      <c r="E18" t="s">
        <v>259</v>
      </c>
      <c r="G18" t="s">
        <v>269</v>
      </c>
      <c r="H18" s="77">
        <v>0.75</v>
      </c>
      <c r="I18" t="s">
        <v>100</v>
      </c>
      <c r="J18" s="78">
        <v>1.7500000000000002E-2</v>
      </c>
      <c r="K18" s="78">
        <v>5.7999999999999996E-3</v>
      </c>
      <c r="L18" s="77">
        <v>119864662.91</v>
      </c>
      <c r="M18" s="77">
        <v>111.17</v>
      </c>
      <c r="N18" s="77">
        <v>0</v>
      </c>
      <c r="O18" s="77">
        <v>133253.54575704699</v>
      </c>
      <c r="P18" s="78">
        <v>7.3000000000000001E-3</v>
      </c>
      <c r="Q18" s="78">
        <v>4.8899999999999999E-2</v>
      </c>
      <c r="R18" s="78">
        <v>5.5999999999999999E-3</v>
      </c>
    </row>
    <row r="19" spans="2:18">
      <c r="B19" t="s">
        <v>270</v>
      </c>
      <c r="C19" t="s">
        <v>271</v>
      </c>
      <c r="D19" t="s">
        <v>98</v>
      </c>
      <c r="E19" t="s">
        <v>259</v>
      </c>
      <c r="G19" t="s">
        <v>272</v>
      </c>
      <c r="H19" s="77">
        <v>2.82</v>
      </c>
      <c r="I19" t="s">
        <v>100</v>
      </c>
      <c r="J19" s="78">
        <v>7.4999999999999997E-3</v>
      </c>
      <c r="K19" s="78">
        <v>8.6999999999999994E-3</v>
      </c>
      <c r="L19" s="77">
        <v>175395576.72999999</v>
      </c>
      <c r="M19" s="77">
        <v>108.1</v>
      </c>
      <c r="N19" s="77">
        <v>0</v>
      </c>
      <c r="O19" s="77">
        <v>189602.61844513001</v>
      </c>
      <c r="P19" s="78">
        <v>8.0000000000000002E-3</v>
      </c>
      <c r="Q19" s="78">
        <v>6.9500000000000006E-2</v>
      </c>
      <c r="R19" s="78">
        <v>8.0000000000000002E-3</v>
      </c>
    </row>
    <row r="20" spans="2:18">
      <c r="B20" t="s">
        <v>273</v>
      </c>
      <c r="C20" t="s">
        <v>274</v>
      </c>
      <c r="D20" t="s">
        <v>98</v>
      </c>
      <c r="E20" t="s">
        <v>259</v>
      </c>
      <c r="G20" t="s">
        <v>275</v>
      </c>
      <c r="H20" s="77">
        <v>8.89</v>
      </c>
      <c r="I20" t="s">
        <v>100</v>
      </c>
      <c r="J20" s="78">
        <v>1E-3</v>
      </c>
      <c r="K20" s="78">
        <v>8.3000000000000001E-3</v>
      </c>
      <c r="L20" s="77">
        <v>160606641.08000001</v>
      </c>
      <c r="M20" s="77">
        <v>101.22</v>
      </c>
      <c r="N20" s="77">
        <v>0</v>
      </c>
      <c r="O20" s="77">
        <v>162566.04210117599</v>
      </c>
      <c r="P20" s="78">
        <v>1.2E-2</v>
      </c>
      <c r="Q20" s="78">
        <v>5.96E-2</v>
      </c>
      <c r="R20" s="78">
        <v>6.8999999999999999E-3</v>
      </c>
    </row>
    <row r="21" spans="2:18">
      <c r="B21" t="s">
        <v>276</v>
      </c>
      <c r="C21" t="s">
        <v>277</v>
      </c>
      <c r="D21" t="s">
        <v>98</v>
      </c>
      <c r="E21" t="s">
        <v>259</v>
      </c>
      <c r="G21" t="s">
        <v>278</v>
      </c>
      <c r="H21" s="77">
        <v>26.8</v>
      </c>
      <c r="I21" t="s">
        <v>100</v>
      </c>
      <c r="J21" s="78">
        <v>5.0000000000000001E-3</v>
      </c>
      <c r="K21" s="78">
        <v>1.11E-2</v>
      </c>
      <c r="L21" s="77">
        <v>28376508.420000002</v>
      </c>
      <c r="M21" s="77">
        <v>91.61</v>
      </c>
      <c r="N21" s="77">
        <v>0</v>
      </c>
      <c r="O21" s="77">
        <v>25995.719363561999</v>
      </c>
      <c r="P21" s="78">
        <v>2.8999999999999998E-3</v>
      </c>
      <c r="Q21" s="78">
        <v>9.4999999999999998E-3</v>
      </c>
      <c r="R21" s="78">
        <v>1.1000000000000001E-3</v>
      </c>
    </row>
    <row r="22" spans="2:18">
      <c r="B22" t="s">
        <v>279</v>
      </c>
      <c r="C22" t="s">
        <v>280</v>
      </c>
      <c r="D22" t="s">
        <v>98</v>
      </c>
      <c r="E22" t="s">
        <v>259</v>
      </c>
      <c r="G22" t="s">
        <v>281</v>
      </c>
      <c r="H22" s="77">
        <v>15.29</v>
      </c>
      <c r="I22" t="s">
        <v>100</v>
      </c>
      <c r="J22" s="78">
        <v>2.75E-2</v>
      </c>
      <c r="K22" s="78">
        <v>1.03E-2</v>
      </c>
      <c r="L22" s="77">
        <v>16037836.439999999</v>
      </c>
      <c r="M22" s="77">
        <v>150.15</v>
      </c>
      <c r="N22" s="77">
        <v>0</v>
      </c>
      <c r="O22" s="77">
        <v>24080.811414659998</v>
      </c>
      <c r="P22" s="78">
        <v>8.9999999999999998E-4</v>
      </c>
      <c r="Q22" s="78">
        <v>8.8000000000000005E-3</v>
      </c>
      <c r="R22" s="78">
        <v>1E-3</v>
      </c>
    </row>
    <row r="23" spans="2:18">
      <c r="B23" t="s">
        <v>282</v>
      </c>
      <c r="C23" t="s">
        <v>283</v>
      </c>
      <c r="D23" t="s">
        <v>98</v>
      </c>
      <c r="E23" t="s">
        <v>259</v>
      </c>
      <c r="G23" t="s">
        <v>284</v>
      </c>
      <c r="H23" s="77">
        <v>10.95</v>
      </c>
      <c r="I23" t="s">
        <v>100</v>
      </c>
      <c r="J23" s="78">
        <v>0.04</v>
      </c>
      <c r="K23" s="78">
        <v>9.4000000000000004E-3</v>
      </c>
      <c r="L23" s="77">
        <v>12443377.92</v>
      </c>
      <c r="M23" s="77">
        <v>180.5</v>
      </c>
      <c r="N23" s="77">
        <v>0</v>
      </c>
      <c r="O23" s="77">
        <v>22460.297145600001</v>
      </c>
      <c r="P23" s="78">
        <v>8.0000000000000004E-4</v>
      </c>
      <c r="Q23" s="78">
        <v>8.2000000000000007E-3</v>
      </c>
      <c r="R23" s="78">
        <v>1E-3</v>
      </c>
    </row>
    <row r="24" spans="2:18">
      <c r="B24" t="s">
        <v>285</v>
      </c>
      <c r="C24" t="s">
        <v>286</v>
      </c>
      <c r="D24" t="s">
        <v>98</v>
      </c>
      <c r="E24" t="s">
        <v>259</v>
      </c>
      <c r="G24" t="s">
        <v>287</v>
      </c>
      <c r="H24" s="77">
        <v>6.32</v>
      </c>
      <c r="I24" t="s">
        <v>100</v>
      </c>
      <c r="J24" s="78">
        <v>5.0000000000000001E-3</v>
      </c>
      <c r="K24" s="78">
        <v>8.6E-3</v>
      </c>
      <c r="L24" s="77">
        <v>127893238.7</v>
      </c>
      <c r="M24" s="77">
        <v>105.8</v>
      </c>
      <c r="N24" s="77">
        <v>0</v>
      </c>
      <c r="O24" s="77">
        <v>135311.04654459999</v>
      </c>
      <c r="P24" s="78">
        <v>6.3E-3</v>
      </c>
      <c r="Q24" s="78">
        <v>4.9599999999999998E-2</v>
      </c>
      <c r="R24" s="78">
        <v>5.7000000000000002E-3</v>
      </c>
    </row>
    <row r="25" spans="2:18">
      <c r="B25" t="s">
        <v>288</v>
      </c>
      <c r="C25" t="s">
        <v>289</v>
      </c>
      <c r="D25" t="s">
        <v>98</v>
      </c>
      <c r="E25" t="s">
        <v>259</v>
      </c>
      <c r="G25" t="s">
        <v>290</v>
      </c>
      <c r="H25" s="77">
        <v>3.58</v>
      </c>
      <c r="I25" t="s">
        <v>100</v>
      </c>
      <c r="J25" s="78">
        <v>1E-3</v>
      </c>
      <c r="K25" s="78">
        <v>8.8000000000000005E-3</v>
      </c>
      <c r="L25" s="77">
        <v>177216414.16999999</v>
      </c>
      <c r="M25" s="77">
        <v>105.01</v>
      </c>
      <c r="N25" s="77">
        <v>0</v>
      </c>
      <c r="O25" s="77">
        <v>186094.956519917</v>
      </c>
      <c r="P25" s="78">
        <v>1.3599999999999999E-2</v>
      </c>
      <c r="Q25" s="78">
        <v>6.8199999999999997E-2</v>
      </c>
      <c r="R25" s="78">
        <v>7.9000000000000008E-3</v>
      </c>
    </row>
    <row r="26" spans="2:18">
      <c r="B26" s="79" t="s">
        <v>291</v>
      </c>
      <c r="C26" s="16"/>
      <c r="D26" s="16"/>
      <c r="H26" s="81">
        <v>5.75</v>
      </c>
      <c r="K26" s="80">
        <v>3.6999999999999998E-2</v>
      </c>
      <c r="L26" s="81">
        <v>1768910223.01</v>
      </c>
      <c r="N26" s="81">
        <v>0</v>
      </c>
      <c r="O26" s="81">
        <v>1629327.929489848</v>
      </c>
      <c r="Q26" s="80">
        <v>0.59730000000000005</v>
      </c>
      <c r="R26" s="80">
        <v>6.9099999999999995E-2</v>
      </c>
    </row>
    <row r="27" spans="2:18">
      <c r="B27" s="79" t="s">
        <v>292</v>
      </c>
      <c r="C27" s="16"/>
      <c r="D27" s="16"/>
      <c r="H27" s="81">
        <v>0.51</v>
      </c>
      <c r="K27" s="80">
        <v>3.7400000000000003E-2</v>
      </c>
      <c r="L27" s="81">
        <v>418996703.20999998</v>
      </c>
      <c r="N27" s="81">
        <v>0</v>
      </c>
      <c r="O27" s="81">
        <v>411408.83423826698</v>
      </c>
      <c r="Q27" s="80">
        <v>0.15079999999999999</v>
      </c>
      <c r="R27" s="80">
        <v>1.7399999999999999E-2</v>
      </c>
    </row>
    <row r="28" spans="2:18">
      <c r="B28" t="s">
        <v>293</v>
      </c>
      <c r="C28" t="s">
        <v>294</v>
      </c>
      <c r="D28" t="s">
        <v>98</v>
      </c>
      <c r="E28" t="s">
        <v>259</v>
      </c>
      <c r="G28" t="s">
        <v>295</v>
      </c>
      <c r="H28" s="77">
        <v>0.26</v>
      </c>
      <c r="I28" t="s">
        <v>100</v>
      </c>
      <c r="J28" s="78">
        <v>0</v>
      </c>
      <c r="K28" s="78">
        <v>3.6900000000000002E-2</v>
      </c>
      <c r="L28" s="77">
        <v>34211412.399999999</v>
      </c>
      <c r="M28" s="77">
        <v>99.07</v>
      </c>
      <c r="N28" s="77">
        <v>0</v>
      </c>
      <c r="O28" s="77">
        <v>33893.246264679998</v>
      </c>
      <c r="P28" s="78">
        <v>3.0999999999999999E-3</v>
      </c>
      <c r="Q28" s="78">
        <v>1.24E-2</v>
      </c>
      <c r="R28" s="78">
        <v>1.4E-3</v>
      </c>
    </row>
    <row r="29" spans="2:18">
      <c r="B29" t="s">
        <v>296</v>
      </c>
      <c r="C29" t="s">
        <v>297</v>
      </c>
      <c r="D29" t="s">
        <v>98</v>
      </c>
      <c r="E29" t="s">
        <v>259</v>
      </c>
      <c r="G29" t="s">
        <v>298</v>
      </c>
      <c r="H29" s="77">
        <v>0.78</v>
      </c>
      <c r="I29" t="s">
        <v>100</v>
      </c>
      <c r="J29" s="78">
        <v>0</v>
      </c>
      <c r="K29" s="78">
        <v>3.73E-2</v>
      </c>
      <c r="L29" s="77">
        <v>62216094.240000002</v>
      </c>
      <c r="M29" s="77">
        <v>97.2</v>
      </c>
      <c r="N29" s="77">
        <v>0</v>
      </c>
      <c r="O29" s="77">
        <v>60474.043601279998</v>
      </c>
      <c r="P29" s="78">
        <v>4.1000000000000003E-3</v>
      </c>
      <c r="Q29" s="78">
        <v>2.2200000000000001E-2</v>
      </c>
      <c r="R29" s="78">
        <v>2.5999999999999999E-3</v>
      </c>
    </row>
    <row r="30" spans="2:18">
      <c r="B30" t="s">
        <v>299</v>
      </c>
      <c r="C30" t="s">
        <v>300</v>
      </c>
      <c r="D30" t="s">
        <v>98</v>
      </c>
      <c r="E30" t="s">
        <v>259</v>
      </c>
      <c r="G30" t="s">
        <v>298</v>
      </c>
      <c r="H30" s="77">
        <v>0.86</v>
      </c>
      <c r="I30" t="s">
        <v>100</v>
      </c>
      <c r="J30" s="78">
        <v>0</v>
      </c>
      <c r="K30" s="78">
        <v>3.7100000000000001E-2</v>
      </c>
      <c r="L30" s="77">
        <v>57108673.600000001</v>
      </c>
      <c r="M30" s="77">
        <v>96.94</v>
      </c>
      <c r="N30" s="77">
        <v>0</v>
      </c>
      <c r="O30" s="77">
        <v>55361.148187840001</v>
      </c>
      <c r="P30" s="78">
        <v>0</v>
      </c>
      <c r="Q30" s="78">
        <v>2.0299999999999999E-2</v>
      </c>
      <c r="R30" s="78">
        <v>2.3E-3</v>
      </c>
    </row>
    <row r="31" spans="2:18">
      <c r="B31" t="s">
        <v>301</v>
      </c>
      <c r="C31" t="s">
        <v>302</v>
      </c>
      <c r="D31" t="s">
        <v>98</v>
      </c>
      <c r="E31" t="s">
        <v>259</v>
      </c>
      <c r="G31" t="s">
        <v>303</v>
      </c>
      <c r="H31" s="77">
        <v>0.93</v>
      </c>
      <c r="I31" t="s">
        <v>100</v>
      </c>
      <c r="J31" s="78">
        <v>0</v>
      </c>
      <c r="K31" s="78">
        <v>3.7100000000000001E-2</v>
      </c>
      <c r="L31" s="77">
        <v>62363764.399999999</v>
      </c>
      <c r="M31" s="77">
        <v>96.67</v>
      </c>
      <c r="N31" s="77">
        <v>0</v>
      </c>
      <c r="O31" s="77">
        <v>60287.051045480002</v>
      </c>
      <c r="P31" s="78">
        <v>0</v>
      </c>
      <c r="Q31" s="78">
        <v>2.2100000000000002E-2</v>
      </c>
      <c r="R31" s="78">
        <v>2.5999999999999999E-3</v>
      </c>
    </row>
    <row r="32" spans="2:18">
      <c r="B32" t="s">
        <v>304</v>
      </c>
      <c r="C32" t="s">
        <v>305</v>
      </c>
      <c r="D32" t="s">
        <v>98</v>
      </c>
      <c r="E32" t="s">
        <v>259</v>
      </c>
      <c r="G32" t="s">
        <v>306</v>
      </c>
      <c r="H32" s="77">
        <v>0.17</v>
      </c>
      <c r="I32" t="s">
        <v>100</v>
      </c>
      <c r="J32" s="78">
        <v>0</v>
      </c>
      <c r="K32" s="78">
        <v>3.5999999999999997E-2</v>
      </c>
      <c r="L32" s="77">
        <v>121373813.91</v>
      </c>
      <c r="M32" s="77">
        <v>99.42</v>
      </c>
      <c r="N32" s="77">
        <v>0</v>
      </c>
      <c r="O32" s="77">
        <v>120669.845789322</v>
      </c>
      <c r="P32" s="78">
        <v>1.0999999999999999E-2</v>
      </c>
      <c r="Q32" s="78">
        <v>4.4200000000000003E-2</v>
      </c>
      <c r="R32" s="78">
        <v>5.1000000000000004E-3</v>
      </c>
    </row>
    <row r="33" spans="2:18">
      <c r="B33" t="s">
        <v>307</v>
      </c>
      <c r="C33" t="s">
        <v>308</v>
      </c>
      <c r="D33" t="s">
        <v>98</v>
      </c>
      <c r="E33" t="s">
        <v>259</v>
      </c>
      <c r="G33" t="s">
        <v>309</v>
      </c>
      <c r="H33" s="77">
        <v>0.34</v>
      </c>
      <c r="I33" t="s">
        <v>100</v>
      </c>
      <c r="J33" s="78">
        <v>0</v>
      </c>
      <c r="K33" s="78">
        <v>3.6200000000000003E-2</v>
      </c>
      <c r="L33" s="77">
        <v>34491323.969999999</v>
      </c>
      <c r="M33" s="77">
        <v>98.82</v>
      </c>
      <c r="N33" s="77">
        <v>0</v>
      </c>
      <c r="O33" s="77">
        <v>34084.326347153998</v>
      </c>
      <c r="P33" s="78">
        <v>3.0999999999999999E-3</v>
      </c>
      <c r="Q33" s="78">
        <v>1.2500000000000001E-2</v>
      </c>
      <c r="R33" s="78">
        <v>1.4E-3</v>
      </c>
    </row>
    <row r="34" spans="2:18">
      <c r="B34" t="s">
        <v>310</v>
      </c>
      <c r="C34" t="s">
        <v>311</v>
      </c>
      <c r="D34" t="s">
        <v>98</v>
      </c>
      <c r="E34" t="s">
        <v>259</v>
      </c>
      <c r="G34" t="s">
        <v>312</v>
      </c>
      <c r="H34" s="77">
        <v>0.51</v>
      </c>
      <c r="I34" t="s">
        <v>100</v>
      </c>
      <c r="J34" s="78">
        <v>0</v>
      </c>
      <c r="K34" s="78">
        <v>3.7499999999999999E-2</v>
      </c>
      <c r="L34" s="77">
        <v>86978</v>
      </c>
      <c r="M34" s="77">
        <v>98.15</v>
      </c>
      <c r="N34" s="77">
        <v>0</v>
      </c>
      <c r="O34" s="77">
        <v>85.368906999999993</v>
      </c>
      <c r="P34" s="78">
        <v>0</v>
      </c>
      <c r="Q34" s="78">
        <v>0</v>
      </c>
      <c r="R34" s="78">
        <v>0</v>
      </c>
    </row>
    <row r="35" spans="2:18">
      <c r="B35" t="s">
        <v>313</v>
      </c>
      <c r="C35" t="s">
        <v>314</v>
      </c>
      <c r="D35" t="s">
        <v>98</v>
      </c>
      <c r="E35" t="s">
        <v>259</v>
      </c>
      <c r="G35" t="s">
        <v>315</v>
      </c>
      <c r="H35" s="77">
        <v>0.01</v>
      </c>
      <c r="I35" t="s">
        <v>100</v>
      </c>
      <c r="J35" s="78">
        <v>0</v>
      </c>
      <c r="K35" s="78">
        <v>4.99E-2</v>
      </c>
      <c r="L35" s="77">
        <v>21770898.800000001</v>
      </c>
      <c r="M35" s="77">
        <v>99.96</v>
      </c>
      <c r="N35" s="77">
        <v>0</v>
      </c>
      <c r="O35" s="77">
        <v>21762.190440480001</v>
      </c>
      <c r="P35" s="78">
        <v>1.1999999999999999E-3</v>
      </c>
      <c r="Q35" s="78">
        <v>8.0000000000000002E-3</v>
      </c>
      <c r="R35" s="78">
        <v>8.9999999999999998E-4</v>
      </c>
    </row>
    <row r="36" spans="2:18">
      <c r="B36" t="s">
        <v>316</v>
      </c>
      <c r="C36" t="s">
        <v>317</v>
      </c>
      <c r="D36" t="s">
        <v>98</v>
      </c>
      <c r="E36" t="s">
        <v>259</v>
      </c>
      <c r="G36" t="s">
        <v>298</v>
      </c>
      <c r="H36" s="77">
        <v>0.59</v>
      </c>
      <c r="I36" t="s">
        <v>100</v>
      </c>
      <c r="J36" s="78">
        <v>0</v>
      </c>
      <c r="K36" s="78">
        <v>3.7600000000000001E-2</v>
      </c>
      <c r="L36" s="77">
        <v>12352028.23</v>
      </c>
      <c r="M36" s="77">
        <v>97.87</v>
      </c>
      <c r="N36" s="77">
        <v>0</v>
      </c>
      <c r="O36" s="77">
        <v>12088.930028700999</v>
      </c>
      <c r="P36" s="78">
        <v>1E-3</v>
      </c>
      <c r="Q36" s="78">
        <v>4.4000000000000003E-3</v>
      </c>
      <c r="R36" s="78">
        <v>5.0000000000000001E-4</v>
      </c>
    </row>
    <row r="37" spans="2:18">
      <c r="B37" t="s">
        <v>318</v>
      </c>
      <c r="C37" t="s">
        <v>319</v>
      </c>
      <c r="D37" t="s">
        <v>98</v>
      </c>
      <c r="E37" t="s">
        <v>259</v>
      </c>
      <c r="G37" t="s">
        <v>298</v>
      </c>
      <c r="H37" s="77">
        <v>0.68</v>
      </c>
      <c r="I37" t="s">
        <v>100</v>
      </c>
      <c r="J37" s="78">
        <v>0</v>
      </c>
      <c r="K37" s="78">
        <v>3.7199999999999997E-2</v>
      </c>
      <c r="L37" s="77">
        <v>13021715.66</v>
      </c>
      <c r="M37" s="77">
        <v>97.55</v>
      </c>
      <c r="N37" s="77">
        <v>0</v>
      </c>
      <c r="O37" s="77">
        <v>12702.683626329999</v>
      </c>
      <c r="P37" s="78">
        <v>1E-3</v>
      </c>
      <c r="Q37" s="78">
        <v>4.7000000000000002E-3</v>
      </c>
      <c r="R37" s="78">
        <v>5.0000000000000001E-4</v>
      </c>
    </row>
    <row r="38" spans="2:18">
      <c r="B38" s="79" t="s">
        <v>320</v>
      </c>
      <c r="C38" s="16"/>
      <c r="D38" s="16"/>
      <c r="H38" s="81">
        <v>7.95</v>
      </c>
      <c r="K38" s="80">
        <v>3.6600000000000001E-2</v>
      </c>
      <c r="L38" s="81">
        <v>1196052040.5699999</v>
      </c>
      <c r="N38" s="81">
        <v>0</v>
      </c>
      <c r="O38" s="81">
        <v>1064282.174866159</v>
      </c>
      <c r="Q38" s="80">
        <v>0.39019999999999999</v>
      </c>
      <c r="R38" s="80">
        <v>4.5100000000000001E-2</v>
      </c>
    </row>
    <row r="39" spans="2:18">
      <c r="B39" t="s">
        <v>321</v>
      </c>
      <c r="C39" t="s">
        <v>322</v>
      </c>
      <c r="D39" t="s">
        <v>98</v>
      </c>
      <c r="E39" t="s">
        <v>259</v>
      </c>
      <c r="G39" t="s">
        <v>323</v>
      </c>
      <c r="H39" s="77">
        <v>5.42</v>
      </c>
      <c r="I39" t="s">
        <v>100</v>
      </c>
      <c r="J39" s="78">
        <v>2.2499999999999999E-2</v>
      </c>
      <c r="K39" s="78">
        <v>3.7199999999999997E-2</v>
      </c>
      <c r="L39" s="77">
        <v>42479405.659999996</v>
      </c>
      <c r="M39" s="77">
        <v>93.09</v>
      </c>
      <c r="N39" s="77">
        <v>0</v>
      </c>
      <c r="O39" s="77">
        <v>39544.078728893997</v>
      </c>
      <c r="P39" s="78">
        <v>2.2000000000000001E-3</v>
      </c>
      <c r="Q39" s="78">
        <v>1.4500000000000001E-2</v>
      </c>
      <c r="R39" s="78">
        <v>1.6999999999999999E-3</v>
      </c>
    </row>
    <row r="40" spans="2:18">
      <c r="B40" t="s">
        <v>324</v>
      </c>
      <c r="C40" t="s">
        <v>325</v>
      </c>
      <c r="D40" t="s">
        <v>98</v>
      </c>
      <c r="E40" t="s">
        <v>259</v>
      </c>
      <c r="G40" t="s">
        <v>275</v>
      </c>
      <c r="H40" s="77">
        <v>3.13</v>
      </c>
      <c r="I40" t="s">
        <v>100</v>
      </c>
      <c r="J40" s="78">
        <v>5.0000000000000001E-3</v>
      </c>
      <c r="K40" s="78">
        <v>3.7699999999999997E-2</v>
      </c>
      <c r="L40" s="77">
        <v>9074078</v>
      </c>
      <c r="M40" s="77">
        <v>90.84</v>
      </c>
      <c r="N40" s="77">
        <v>0</v>
      </c>
      <c r="O40" s="77">
        <v>8242.8924552000008</v>
      </c>
      <c r="P40" s="78">
        <v>5.9999999999999995E-4</v>
      </c>
      <c r="Q40" s="78">
        <v>3.0000000000000001E-3</v>
      </c>
      <c r="R40" s="78">
        <v>2.9999999999999997E-4</v>
      </c>
    </row>
    <row r="41" spans="2:18">
      <c r="B41" t="s">
        <v>326</v>
      </c>
      <c r="C41" t="s">
        <v>327</v>
      </c>
      <c r="D41" t="s">
        <v>98</v>
      </c>
      <c r="E41" t="s">
        <v>259</v>
      </c>
      <c r="G41" t="s">
        <v>328</v>
      </c>
      <c r="H41" s="77">
        <v>4.05</v>
      </c>
      <c r="I41" t="s">
        <v>100</v>
      </c>
      <c r="J41" s="78">
        <v>0.02</v>
      </c>
      <c r="K41" s="78">
        <v>3.7499999999999999E-2</v>
      </c>
      <c r="L41" s="77">
        <v>13495869.380000001</v>
      </c>
      <c r="M41" s="77">
        <v>94.75</v>
      </c>
      <c r="N41" s="77">
        <v>0</v>
      </c>
      <c r="O41" s="77">
        <v>12787.33623755</v>
      </c>
      <c r="P41" s="78">
        <v>6.9999999999999999E-4</v>
      </c>
      <c r="Q41" s="78">
        <v>4.7000000000000002E-3</v>
      </c>
      <c r="R41" s="78">
        <v>5.0000000000000001E-4</v>
      </c>
    </row>
    <row r="42" spans="2:18">
      <c r="B42" t="s">
        <v>329</v>
      </c>
      <c r="C42" t="s">
        <v>330</v>
      </c>
      <c r="D42" t="s">
        <v>98</v>
      </c>
      <c r="E42" t="s">
        <v>259</v>
      </c>
      <c r="G42" t="s">
        <v>331</v>
      </c>
      <c r="H42" s="77">
        <v>15.9</v>
      </c>
      <c r="I42" t="s">
        <v>100</v>
      </c>
      <c r="J42" s="78">
        <v>3.7499999999999999E-2</v>
      </c>
      <c r="K42" s="78">
        <v>3.73E-2</v>
      </c>
      <c r="L42" s="77">
        <v>86997203.980000004</v>
      </c>
      <c r="M42" s="77">
        <v>103.13</v>
      </c>
      <c r="N42" s="77">
        <v>0</v>
      </c>
      <c r="O42" s="77">
        <v>89720.216464573998</v>
      </c>
      <c r="P42" s="78">
        <v>3.3999999999999998E-3</v>
      </c>
      <c r="Q42" s="78">
        <v>3.2899999999999999E-2</v>
      </c>
      <c r="R42" s="78">
        <v>3.8E-3</v>
      </c>
    </row>
    <row r="43" spans="2:18">
      <c r="B43" t="s">
        <v>332</v>
      </c>
      <c r="C43" t="s">
        <v>333</v>
      </c>
      <c r="D43" t="s">
        <v>98</v>
      </c>
      <c r="E43" t="s">
        <v>259</v>
      </c>
      <c r="G43" t="s">
        <v>334</v>
      </c>
      <c r="H43" s="77">
        <v>0.57999999999999996</v>
      </c>
      <c r="I43" t="s">
        <v>100</v>
      </c>
      <c r="J43" s="78">
        <v>1.5E-3</v>
      </c>
      <c r="K43" s="78">
        <v>3.6200000000000003E-2</v>
      </c>
      <c r="L43" s="77">
        <v>62904402.170000002</v>
      </c>
      <c r="M43" s="77">
        <v>98.11</v>
      </c>
      <c r="N43" s="77">
        <v>0</v>
      </c>
      <c r="O43" s="77">
        <v>61715.508968987</v>
      </c>
      <c r="P43" s="78">
        <v>4.0000000000000001E-3</v>
      </c>
      <c r="Q43" s="78">
        <v>2.2599999999999999E-2</v>
      </c>
      <c r="R43" s="78">
        <v>2.5999999999999999E-3</v>
      </c>
    </row>
    <row r="44" spans="2:18">
      <c r="B44" t="s">
        <v>335</v>
      </c>
      <c r="C44" t="s">
        <v>336</v>
      </c>
      <c r="D44" t="s">
        <v>98</v>
      </c>
      <c r="E44" t="s">
        <v>259</v>
      </c>
      <c r="G44" t="s">
        <v>337</v>
      </c>
      <c r="H44" s="77">
        <v>2.62</v>
      </c>
      <c r="I44" t="s">
        <v>100</v>
      </c>
      <c r="J44" s="78">
        <v>1.7500000000000002E-2</v>
      </c>
      <c r="K44" s="78">
        <v>3.7199999999999997E-2</v>
      </c>
      <c r="L44" s="77">
        <v>28757143.760000002</v>
      </c>
      <c r="M44" s="77">
        <v>95.66</v>
      </c>
      <c r="N44" s="77">
        <v>0</v>
      </c>
      <c r="O44" s="77">
        <v>27509.083720816001</v>
      </c>
      <c r="P44" s="78">
        <v>1.5E-3</v>
      </c>
      <c r="Q44" s="78">
        <v>1.01E-2</v>
      </c>
      <c r="R44" s="78">
        <v>1.1999999999999999E-3</v>
      </c>
    </row>
    <row r="45" spans="2:18">
      <c r="B45" t="s">
        <v>338</v>
      </c>
      <c r="C45" t="s">
        <v>339</v>
      </c>
      <c r="D45" t="s">
        <v>98</v>
      </c>
      <c r="E45" t="s">
        <v>259</v>
      </c>
      <c r="G45" t="s">
        <v>340</v>
      </c>
      <c r="H45" s="77">
        <v>19.48</v>
      </c>
      <c r="I45" t="s">
        <v>100</v>
      </c>
      <c r="J45" s="78">
        <v>2.8000000000000001E-2</v>
      </c>
      <c r="K45" s="78">
        <v>3.8300000000000001E-2</v>
      </c>
      <c r="L45" s="77">
        <v>116921806.20999999</v>
      </c>
      <c r="M45" s="77">
        <v>82.07</v>
      </c>
      <c r="N45" s="77">
        <v>0</v>
      </c>
      <c r="O45" s="77">
        <v>95957.726356547006</v>
      </c>
      <c r="P45" s="78">
        <v>2.7799999999999998E-2</v>
      </c>
      <c r="Q45" s="78">
        <v>3.5200000000000002E-2</v>
      </c>
      <c r="R45" s="78">
        <v>4.1000000000000003E-3</v>
      </c>
    </row>
    <row r="46" spans="2:18">
      <c r="B46" t="s">
        <v>341</v>
      </c>
      <c r="C46" t="s">
        <v>342</v>
      </c>
      <c r="D46" t="s">
        <v>98</v>
      </c>
      <c r="E46" t="s">
        <v>259</v>
      </c>
      <c r="G46" t="s">
        <v>343</v>
      </c>
      <c r="H46" s="77">
        <v>0.25</v>
      </c>
      <c r="I46" t="s">
        <v>100</v>
      </c>
      <c r="J46" s="78">
        <v>4.2500000000000003E-2</v>
      </c>
      <c r="K46" s="78">
        <v>3.5000000000000003E-2</v>
      </c>
      <c r="L46" s="77">
        <v>1644185.27</v>
      </c>
      <c r="M46" s="77">
        <v>103.38</v>
      </c>
      <c r="N46" s="77">
        <v>0</v>
      </c>
      <c r="O46" s="77">
        <v>1699.758732126</v>
      </c>
      <c r="P46" s="78">
        <v>1E-4</v>
      </c>
      <c r="Q46" s="78">
        <v>5.9999999999999995E-4</v>
      </c>
      <c r="R46" s="78">
        <v>1E-4</v>
      </c>
    </row>
    <row r="47" spans="2:18">
      <c r="B47" t="s">
        <v>344</v>
      </c>
      <c r="C47" t="s">
        <v>345</v>
      </c>
      <c r="D47" t="s">
        <v>98</v>
      </c>
      <c r="E47" t="s">
        <v>259</v>
      </c>
      <c r="G47" t="s">
        <v>346</v>
      </c>
      <c r="H47" s="77">
        <v>3.51</v>
      </c>
      <c r="I47" t="s">
        <v>100</v>
      </c>
      <c r="J47" s="78">
        <v>6.25E-2</v>
      </c>
      <c r="K47" s="78">
        <v>3.7100000000000001E-2</v>
      </c>
      <c r="L47" s="77">
        <v>30979.56</v>
      </c>
      <c r="M47" s="77">
        <v>109.97</v>
      </c>
      <c r="N47" s="77">
        <v>0</v>
      </c>
      <c r="O47" s="77">
        <v>34.068222132000002</v>
      </c>
      <c r="P47" s="78">
        <v>0</v>
      </c>
      <c r="Q47" s="78">
        <v>0</v>
      </c>
      <c r="R47" s="78">
        <v>0</v>
      </c>
    </row>
    <row r="48" spans="2:18">
      <c r="B48" t="s">
        <v>347</v>
      </c>
      <c r="C48" t="s">
        <v>348</v>
      </c>
      <c r="D48" t="s">
        <v>98</v>
      </c>
      <c r="E48" t="s">
        <v>259</v>
      </c>
      <c r="G48" t="s">
        <v>349</v>
      </c>
      <c r="H48" s="77">
        <v>1.22</v>
      </c>
      <c r="I48" t="s">
        <v>100</v>
      </c>
      <c r="J48" s="78">
        <v>3.7499999999999999E-2</v>
      </c>
      <c r="K48" s="78">
        <v>3.6400000000000002E-2</v>
      </c>
      <c r="L48" s="77">
        <v>113097087.56</v>
      </c>
      <c r="M48" s="77">
        <v>102.96</v>
      </c>
      <c r="N48" s="77">
        <v>0</v>
      </c>
      <c r="O48" s="77">
        <v>116444.761351776</v>
      </c>
      <c r="P48" s="78">
        <v>5.1999999999999998E-3</v>
      </c>
      <c r="Q48" s="78">
        <v>4.2700000000000002E-2</v>
      </c>
      <c r="R48" s="78">
        <v>4.8999999999999998E-3</v>
      </c>
    </row>
    <row r="49" spans="2:18">
      <c r="B49" t="s">
        <v>350</v>
      </c>
      <c r="C49" t="s">
        <v>351</v>
      </c>
      <c r="D49" t="s">
        <v>98</v>
      </c>
      <c r="E49" t="s">
        <v>259</v>
      </c>
      <c r="G49" t="s">
        <v>352</v>
      </c>
      <c r="H49" s="77">
        <v>12.52</v>
      </c>
      <c r="I49" t="s">
        <v>100</v>
      </c>
      <c r="J49" s="78">
        <v>5.5E-2</v>
      </c>
      <c r="K49" s="78">
        <v>3.6400000000000002E-2</v>
      </c>
      <c r="L49" s="77">
        <v>4068598.23</v>
      </c>
      <c r="M49" s="77">
        <v>130.38999999999999</v>
      </c>
      <c r="N49" s="77">
        <v>0</v>
      </c>
      <c r="O49" s="77">
        <v>5305.0452320969998</v>
      </c>
      <c r="P49" s="78">
        <v>2.0000000000000001E-4</v>
      </c>
      <c r="Q49" s="78">
        <v>1.9E-3</v>
      </c>
      <c r="R49" s="78">
        <v>2.0000000000000001E-4</v>
      </c>
    </row>
    <row r="50" spans="2:18">
      <c r="B50" t="s">
        <v>353</v>
      </c>
      <c r="C50" t="s">
        <v>354</v>
      </c>
      <c r="D50" t="s">
        <v>98</v>
      </c>
      <c r="E50" t="s">
        <v>259</v>
      </c>
      <c r="G50" t="s">
        <v>275</v>
      </c>
      <c r="H50" s="77">
        <v>1.83</v>
      </c>
      <c r="I50" t="s">
        <v>100</v>
      </c>
      <c r="J50" s="78">
        <v>4.0000000000000001E-3</v>
      </c>
      <c r="K50" s="78">
        <v>3.5700000000000003E-2</v>
      </c>
      <c r="L50" s="77">
        <v>192225284.28</v>
      </c>
      <c r="M50" s="77">
        <v>94.54</v>
      </c>
      <c r="N50" s="77">
        <v>0</v>
      </c>
      <c r="O50" s="77">
        <v>181729.783758312</v>
      </c>
      <c r="P50" s="78">
        <v>1.17E-2</v>
      </c>
      <c r="Q50" s="78">
        <v>6.6600000000000006E-2</v>
      </c>
      <c r="R50" s="78">
        <v>7.7000000000000002E-3</v>
      </c>
    </row>
    <row r="51" spans="2:18">
      <c r="B51" t="s">
        <v>355</v>
      </c>
      <c r="C51" t="s">
        <v>356</v>
      </c>
      <c r="D51" t="s">
        <v>98</v>
      </c>
      <c r="E51" t="s">
        <v>259</v>
      </c>
      <c r="G51" t="s">
        <v>357</v>
      </c>
      <c r="H51" s="77">
        <v>2.3199999999999998</v>
      </c>
      <c r="I51" t="s">
        <v>100</v>
      </c>
      <c r="J51" s="78">
        <v>5.0000000000000001E-3</v>
      </c>
      <c r="K51" s="78">
        <v>3.78E-2</v>
      </c>
      <c r="L51" s="77">
        <v>41148083.490000002</v>
      </c>
      <c r="M51" s="77">
        <v>93.15</v>
      </c>
      <c r="N51" s="77">
        <v>0</v>
      </c>
      <c r="O51" s="77">
        <v>38329.439770935001</v>
      </c>
      <c r="P51" s="78">
        <v>2E-3</v>
      </c>
      <c r="Q51" s="78">
        <v>1.41E-2</v>
      </c>
      <c r="R51" s="78">
        <v>1.6000000000000001E-3</v>
      </c>
    </row>
    <row r="52" spans="2:18">
      <c r="B52" t="s">
        <v>358</v>
      </c>
      <c r="C52" t="s">
        <v>359</v>
      </c>
      <c r="D52" t="s">
        <v>98</v>
      </c>
      <c r="E52" t="s">
        <v>259</v>
      </c>
      <c r="G52" t="s">
        <v>360</v>
      </c>
      <c r="H52" s="77">
        <v>6.95</v>
      </c>
      <c r="I52" t="s">
        <v>100</v>
      </c>
      <c r="J52" s="78">
        <v>0.01</v>
      </c>
      <c r="K52" s="78">
        <v>3.6799999999999999E-2</v>
      </c>
      <c r="L52" s="77">
        <v>31559703.370000001</v>
      </c>
      <c r="M52" s="77">
        <v>83.99</v>
      </c>
      <c r="N52" s="77">
        <v>0</v>
      </c>
      <c r="O52" s="77">
        <v>26506.994860463001</v>
      </c>
      <c r="P52" s="78">
        <v>1.2999999999999999E-3</v>
      </c>
      <c r="Q52" s="78">
        <v>9.7000000000000003E-3</v>
      </c>
      <c r="R52" s="78">
        <v>1.1000000000000001E-3</v>
      </c>
    </row>
    <row r="53" spans="2:18">
      <c r="B53" t="s">
        <v>361</v>
      </c>
      <c r="C53" t="s">
        <v>362</v>
      </c>
      <c r="D53" t="s">
        <v>98</v>
      </c>
      <c r="E53" t="s">
        <v>259</v>
      </c>
      <c r="G53" t="s">
        <v>363</v>
      </c>
      <c r="H53" s="77">
        <v>8.6999999999999993</v>
      </c>
      <c r="I53" t="s">
        <v>100</v>
      </c>
      <c r="J53" s="78">
        <v>1.2999999999999999E-2</v>
      </c>
      <c r="K53" s="78">
        <v>3.5700000000000003E-2</v>
      </c>
      <c r="L53" s="77">
        <v>170597855.56999999</v>
      </c>
      <c r="M53" s="77">
        <v>83.1</v>
      </c>
      <c r="N53" s="77">
        <v>0</v>
      </c>
      <c r="O53" s="77">
        <v>141766.81797867001</v>
      </c>
      <c r="P53" s="78">
        <v>2.1000000000000001E-2</v>
      </c>
      <c r="Q53" s="78">
        <v>5.1999999999999998E-2</v>
      </c>
      <c r="R53" s="78">
        <v>6.0000000000000001E-3</v>
      </c>
    </row>
    <row r="54" spans="2:18">
      <c r="B54" t="s">
        <v>364</v>
      </c>
      <c r="C54" t="s">
        <v>365</v>
      </c>
      <c r="D54" t="s">
        <v>98</v>
      </c>
      <c r="E54" t="s">
        <v>259</v>
      </c>
      <c r="G54" t="s">
        <v>366</v>
      </c>
      <c r="H54" s="77">
        <v>0.92</v>
      </c>
      <c r="I54" t="s">
        <v>100</v>
      </c>
      <c r="J54" s="78">
        <v>1.4999999999999999E-2</v>
      </c>
      <c r="K54" s="78">
        <v>3.6900000000000002E-2</v>
      </c>
      <c r="L54" s="77">
        <v>2735327.29</v>
      </c>
      <c r="M54" s="77">
        <v>98.2</v>
      </c>
      <c r="N54" s="77">
        <v>0</v>
      </c>
      <c r="O54" s="77">
        <v>2686.09139878</v>
      </c>
      <c r="P54" s="78">
        <v>2.0000000000000001E-4</v>
      </c>
      <c r="Q54" s="78">
        <v>1E-3</v>
      </c>
      <c r="R54" s="78">
        <v>1E-4</v>
      </c>
    </row>
    <row r="55" spans="2:18">
      <c r="B55" t="s">
        <v>367</v>
      </c>
      <c r="C55" t="s">
        <v>368</v>
      </c>
      <c r="D55" t="s">
        <v>98</v>
      </c>
      <c r="E55" t="s">
        <v>259</v>
      </c>
      <c r="G55" t="s">
        <v>369</v>
      </c>
      <c r="H55" s="77">
        <v>12.68</v>
      </c>
      <c r="I55" t="s">
        <v>100</v>
      </c>
      <c r="J55" s="78">
        <v>1.4999999999999999E-2</v>
      </c>
      <c r="K55" s="78">
        <v>3.6600000000000001E-2</v>
      </c>
      <c r="L55" s="77">
        <v>278315026.79000002</v>
      </c>
      <c r="M55" s="77">
        <v>77</v>
      </c>
      <c r="N55" s="77">
        <v>0</v>
      </c>
      <c r="O55" s="77">
        <v>214302.57062829999</v>
      </c>
      <c r="P55" s="78">
        <v>1.5599999999999999E-2</v>
      </c>
      <c r="Q55" s="78">
        <v>7.8600000000000003E-2</v>
      </c>
      <c r="R55" s="78">
        <v>9.1000000000000004E-3</v>
      </c>
    </row>
    <row r="56" spans="2:18">
      <c r="B56" s="79" t="s">
        <v>370</v>
      </c>
      <c r="C56" s="16"/>
      <c r="D56" s="16"/>
      <c r="H56" s="81">
        <v>4.5</v>
      </c>
      <c r="K56" s="80">
        <v>3.8300000000000001E-2</v>
      </c>
      <c r="L56" s="81">
        <v>153861479.22999999</v>
      </c>
      <c r="N56" s="81">
        <v>0</v>
      </c>
      <c r="O56" s="81">
        <v>153636.92038542201</v>
      </c>
      <c r="Q56" s="80">
        <v>5.6300000000000003E-2</v>
      </c>
      <c r="R56" s="80">
        <v>6.4999999999999997E-3</v>
      </c>
    </row>
    <row r="57" spans="2:18">
      <c r="B57" t="s">
        <v>371</v>
      </c>
      <c r="C57" t="s">
        <v>372</v>
      </c>
      <c r="D57" t="s">
        <v>98</v>
      </c>
      <c r="E57" t="s">
        <v>259</v>
      </c>
      <c r="G57" t="s">
        <v>373</v>
      </c>
      <c r="H57" s="77">
        <v>6.9</v>
      </c>
      <c r="I57" t="s">
        <v>100</v>
      </c>
      <c r="J57" s="78">
        <v>3.8E-3</v>
      </c>
      <c r="K57" s="78">
        <v>3.8399999999999997E-2</v>
      </c>
      <c r="L57" s="77">
        <v>53829596.869999997</v>
      </c>
      <c r="M57" s="77">
        <v>99.62</v>
      </c>
      <c r="N57" s="77">
        <v>0</v>
      </c>
      <c r="O57" s="77">
        <v>53625.044401894003</v>
      </c>
      <c r="P57" s="78">
        <v>2.8E-3</v>
      </c>
      <c r="Q57" s="78">
        <v>1.9699999999999999E-2</v>
      </c>
      <c r="R57" s="78">
        <v>2.3E-3</v>
      </c>
    </row>
    <row r="58" spans="2:18">
      <c r="B58" t="s">
        <v>374</v>
      </c>
      <c r="C58" t="s">
        <v>375</v>
      </c>
      <c r="D58" t="s">
        <v>98</v>
      </c>
      <c r="E58" t="s">
        <v>259</v>
      </c>
      <c r="G58" t="s">
        <v>376</v>
      </c>
      <c r="H58" s="77">
        <v>3.22</v>
      </c>
      <c r="I58" t="s">
        <v>100</v>
      </c>
      <c r="J58" s="78">
        <v>3.8E-3</v>
      </c>
      <c r="K58" s="78">
        <v>3.8300000000000001E-2</v>
      </c>
      <c r="L58" s="77">
        <v>100031882.36</v>
      </c>
      <c r="M58" s="77">
        <v>99.98</v>
      </c>
      <c r="N58" s="77">
        <v>0</v>
      </c>
      <c r="O58" s="77">
        <v>100011.87598352801</v>
      </c>
      <c r="P58" s="78">
        <v>4.7000000000000002E-3</v>
      </c>
      <c r="Q58" s="78">
        <v>3.6700000000000003E-2</v>
      </c>
      <c r="R58" s="78">
        <v>4.1999999999999997E-3</v>
      </c>
    </row>
    <row r="59" spans="2:18">
      <c r="B59" s="79" t="s">
        <v>377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215</v>
      </c>
      <c r="C60" t="s">
        <v>215</v>
      </c>
      <c r="D60" s="16"/>
      <c r="E60" t="s">
        <v>215</v>
      </c>
      <c r="H60" s="77">
        <v>0</v>
      </c>
      <c r="I60" t="s">
        <v>215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252</v>
      </c>
      <c r="C61" s="16"/>
      <c r="D61" s="16"/>
      <c r="H61" s="81">
        <v>11.21</v>
      </c>
      <c r="K61" s="80">
        <v>4.48E-2</v>
      </c>
      <c r="L61" s="81">
        <v>4234911.43</v>
      </c>
      <c r="N61" s="81">
        <v>0</v>
      </c>
      <c r="O61" s="81">
        <v>13230.120120001389</v>
      </c>
      <c r="Q61" s="80">
        <v>4.8999999999999998E-3</v>
      </c>
      <c r="R61" s="80">
        <v>5.9999999999999995E-4</v>
      </c>
    </row>
    <row r="62" spans="2:18">
      <c r="B62" s="79" t="s">
        <v>378</v>
      </c>
      <c r="C62" s="16"/>
      <c r="D62" s="16"/>
      <c r="H62" s="81">
        <v>19.71</v>
      </c>
      <c r="K62" s="80">
        <v>5.1200000000000002E-2</v>
      </c>
      <c r="L62" s="81">
        <v>1571911.43</v>
      </c>
      <c r="N62" s="81">
        <v>0</v>
      </c>
      <c r="O62" s="81">
        <v>4919.1145739302201</v>
      </c>
      <c r="Q62" s="80">
        <v>1.8E-3</v>
      </c>
      <c r="R62" s="80">
        <v>2.0000000000000001E-4</v>
      </c>
    </row>
    <row r="63" spans="2:18">
      <c r="B63" t="s">
        <v>379</v>
      </c>
      <c r="C63" t="s">
        <v>380</v>
      </c>
      <c r="D63" t="s">
        <v>121</v>
      </c>
      <c r="E63" t="s">
        <v>381</v>
      </c>
      <c r="F63" t="s">
        <v>382</v>
      </c>
      <c r="G63" t="s">
        <v>383</v>
      </c>
      <c r="H63" s="77">
        <v>19.71</v>
      </c>
      <c r="I63" t="s">
        <v>104</v>
      </c>
      <c r="J63" s="78">
        <v>4.4999999999999998E-2</v>
      </c>
      <c r="K63" s="78">
        <v>5.1200000000000002E-2</v>
      </c>
      <c r="L63" s="77">
        <v>1571911.43</v>
      </c>
      <c r="M63" s="77">
        <v>88.626000112928551</v>
      </c>
      <c r="N63" s="77">
        <v>0</v>
      </c>
      <c r="O63" s="77">
        <v>4919.1145739302201</v>
      </c>
      <c r="P63" s="78">
        <v>1.6000000000000001E-3</v>
      </c>
      <c r="Q63" s="78">
        <v>1.8E-3</v>
      </c>
      <c r="R63" s="78">
        <v>2.0000000000000001E-4</v>
      </c>
    </row>
    <row r="64" spans="2:18">
      <c r="B64" s="79" t="s">
        <v>384</v>
      </c>
      <c r="C64" s="16"/>
      <c r="D64" s="16"/>
      <c r="H64" s="81">
        <v>6.19</v>
      </c>
      <c r="K64" s="80">
        <v>4.1000000000000002E-2</v>
      </c>
      <c r="L64" s="81">
        <v>2663000</v>
      </c>
      <c r="N64" s="81">
        <v>0</v>
      </c>
      <c r="O64" s="81">
        <v>8311.0055460711701</v>
      </c>
      <c r="Q64" s="80">
        <v>3.0000000000000001E-3</v>
      </c>
      <c r="R64" s="80">
        <v>4.0000000000000002E-4</v>
      </c>
    </row>
    <row r="65" spans="2:18">
      <c r="B65" t="s">
        <v>385</v>
      </c>
      <c r="C65" t="s">
        <v>386</v>
      </c>
      <c r="D65" t="s">
        <v>121</v>
      </c>
      <c r="E65" t="s">
        <v>387</v>
      </c>
      <c r="F65" t="s">
        <v>382</v>
      </c>
      <c r="G65" t="s">
        <v>388</v>
      </c>
      <c r="H65" s="77">
        <v>8.1199999999999992</v>
      </c>
      <c r="I65" t="s">
        <v>104</v>
      </c>
      <c r="J65" s="78">
        <v>1.8800000000000001E-2</v>
      </c>
      <c r="K65" s="78">
        <v>3.8699999999999998E-2</v>
      </c>
      <c r="L65" s="77">
        <v>2012000</v>
      </c>
      <c r="M65" s="77">
        <v>85.107699999999994</v>
      </c>
      <c r="N65" s="77">
        <v>0</v>
      </c>
      <c r="O65" s="77">
        <v>6046.367608644</v>
      </c>
      <c r="P65" s="78">
        <v>0</v>
      </c>
      <c r="Q65" s="78">
        <v>2.2000000000000001E-3</v>
      </c>
      <c r="R65" s="78">
        <v>2.9999999999999997E-4</v>
      </c>
    </row>
    <row r="66" spans="2:18">
      <c r="B66" t="s">
        <v>389</v>
      </c>
      <c r="C66" t="s">
        <v>390</v>
      </c>
      <c r="D66" t="s">
        <v>121</v>
      </c>
      <c r="E66" t="s">
        <v>387</v>
      </c>
      <c r="F66" t="s">
        <v>382</v>
      </c>
      <c r="G66" t="s">
        <v>391</v>
      </c>
      <c r="H66" s="77">
        <v>1.03</v>
      </c>
      <c r="I66" t="s">
        <v>104</v>
      </c>
      <c r="J66" s="78">
        <v>2.2499999999999999E-2</v>
      </c>
      <c r="K66" s="78">
        <v>4.7600000000000003E-2</v>
      </c>
      <c r="L66" s="77">
        <v>647000</v>
      </c>
      <c r="M66" s="77">
        <v>98.380040663043474</v>
      </c>
      <c r="N66" s="77">
        <v>0</v>
      </c>
      <c r="O66" s="77">
        <v>2247.5481056502399</v>
      </c>
      <c r="P66" s="78">
        <v>0</v>
      </c>
      <c r="Q66" s="78">
        <v>8.0000000000000004E-4</v>
      </c>
      <c r="R66" s="78">
        <v>1E-4</v>
      </c>
    </row>
    <row r="67" spans="2:18">
      <c r="B67" t="s">
        <v>392</v>
      </c>
      <c r="C67" t="s">
        <v>393</v>
      </c>
      <c r="D67" t="s">
        <v>394</v>
      </c>
      <c r="E67" t="s">
        <v>387</v>
      </c>
      <c r="F67" t="s">
        <v>382</v>
      </c>
      <c r="G67" t="s">
        <v>395</v>
      </c>
      <c r="H67" s="77">
        <v>0.51</v>
      </c>
      <c r="I67" t="s">
        <v>104</v>
      </c>
      <c r="J67" s="78">
        <v>6.3E-3</v>
      </c>
      <c r="K67" s="78">
        <v>2.6599999999999999E-2</v>
      </c>
      <c r="L67" s="77">
        <v>4000</v>
      </c>
      <c r="M67" s="77">
        <v>120.99852575</v>
      </c>
      <c r="N67" s="77">
        <v>0</v>
      </c>
      <c r="O67" s="77">
        <v>17.089831776930001</v>
      </c>
      <c r="P67" s="78">
        <v>0</v>
      </c>
      <c r="Q67" s="78">
        <v>0</v>
      </c>
      <c r="R67" s="78">
        <v>0</v>
      </c>
    </row>
    <row r="68" spans="2:18">
      <c r="B68" t="s">
        <v>396</v>
      </c>
      <c r="C68" s="16"/>
      <c r="D68" s="16"/>
    </row>
    <row r="69" spans="2:18">
      <c r="B69" t="s">
        <v>397</v>
      </c>
      <c r="C69" s="16"/>
      <c r="D69" s="16"/>
    </row>
    <row r="70" spans="2:18">
      <c r="B70" t="s">
        <v>398</v>
      </c>
      <c r="C70" s="16"/>
      <c r="D70" s="16"/>
    </row>
    <row r="71" spans="2:18">
      <c r="B71" t="s">
        <v>399</v>
      </c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3">
        <v>44926</v>
      </c>
    </row>
    <row r="2" spans="2:68" s="1" customFormat="1">
      <c r="B2" s="2" t="s">
        <v>1</v>
      </c>
      <c r="C2" s="12" t="s">
        <v>196</v>
      </c>
    </row>
    <row r="3" spans="2:68" s="1" customFormat="1">
      <c r="B3" s="2" t="s">
        <v>2</v>
      </c>
      <c r="C3" s="26" t="s">
        <v>195</v>
      </c>
    </row>
    <row r="4" spans="2:68" s="1" customFormat="1">
      <c r="B4" s="2" t="s">
        <v>3</v>
      </c>
    </row>
    <row r="6" spans="2:68" ht="26.25" customHeight="1">
      <c r="B6" s="107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BP6" s="19"/>
    </row>
    <row r="7" spans="2:68" ht="26.25" customHeight="1">
      <c r="B7" s="107" t="s">
        <v>80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K7" s="19"/>
      <c r="BP7" s="19"/>
    </row>
    <row r="8" spans="2:68" s="19" customFormat="1" ht="63">
      <c r="B8" s="37" t="s">
        <v>46</v>
      </c>
      <c r="C8" s="18" t="s">
        <v>47</v>
      </c>
      <c r="D8" s="18" t="s">
        <v>68</v>
      </c>
      <c r="E8" s="18" t="s">
        <v>81</v>
      </c>
      <c r="F8" s="18" t="s">
        <v>48</v>
      </c>
      <c r="G8" s="18" t="s">
        <v>82</v>
      </c>
      <c r="H8" s="18" t="s">
        <v>49</v>
      </c>
      <c r="I8" s="18" t="s">
        <v>50</v>
      </c>
      <c r="J8" s="18" t="s">
        <v>69</v>
      </c>
      <c r="K8" s="18" t="s">
        <v>70</v>
      </c>
      <c r="L8" s="18" t="s">
        <v>51</v>
      </c>
      <c r="M8" s="18" t="s">
        <v>52</v>
      </c>
      <c r="N8" s="18" t="s">
        <v>53</v>
      </c>
      <c r="O8" s="18" t="s">
        <v>185</v>
      </c>
      <c r="P8" s="18" t="s">
        <v>186</v>
      </c>
      <c r="Q8" s="38" t="s">
        <v>190</v>
      </c>
      <c r="R8" s="18" t="s">
        <v>54</v>
      </c>
      <c r="S8" s="18" t="s">
        <v>71</v>
      </c>
      <c r="T8" s="18" t="s">
        <v>55</v>
      </c>
      <c r="U8" s="39" t="s">
        <v>181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72</v>
      </c>
      <c r="K9" s="21" t="s">
        <v>73</v>
      </c>
      <c r="L9" s="21"/>
      <c r="M9" s="21" t="s">
        <v>7</v>
      </c>
      <c r="N9" s="21" t="s">
        <v>7</v>
      </c>
      <c r="O9" s="21" t="s">
        <v>182</v>
      </c>
      <c r="P9" s="21"/>
      <c r="Q9" s="21" t="s">
        <v>183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7" t="s">
        <v>83</v>
      </c>
      <c r="S10" s="7" t="s">
        <v>84</v>
      </c>
      <c r="T10" s="25" t="s">
        <v>85</v>
      </c>
      <c r="U10" s="43" t="s">
        <v>184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396</v>
      </c>
      <c r="C25" s="16"/>
      <c r="D25" s="16"/>
      <c r="E25" s="16"/>
      <c r="F25" s="16"/>
      <c r="G25" s="16"/>
    </row>
    <row r="26" spans="2:21">
      <c r="B26" t="s">
        <v>397</v>
      </c>
      <c r="C26" s="16"/>
      <c r="D26" s="16"/>
      <c r="E26" s="16"/>
      <c r="F26" s="16"/>
      <c r="G26" s="16"/>
    </row>
    <row r="27" spans="2:21">
      <c r="B27" t="s">
        <v>398</v>
      </c>
      <c r="C27" s="16"/>
      <c r="D27" s="16"/>
      <c r="E27" s="16"/>
      <c r="F27" s="16"/>
      <c r="G27" s="16"/>
    </row>
    <row r="28" spans="2:21">
      <c r="B28" t="s">
        <v>399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U11" sqref="U11:U4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3">
        <v>44926</v>
      </c>
    </row>
    <row r="2" spans="2:66" s="1" customFormat="1">
      <c r="B2" s="2" t="s">
        <v>1</v>
      </c>
      <c r="C2" s="12" t="s">
        <v>196</v>
      </c>
    </row>
    <row r="3" spans="2:66" s="1" customFormat="1">
      <c r="B3" s="2" t="s">
        <v>2</v>
      </c>
      <c r="C3" s="26" t="s">
        <v>195</v>
      </c>
    </row>
    <row r="4" spans="2:66" s="1" customFormat="1">
      <c r="B4" s="2" t="s">
        <v>3</v>
      </c>
    </row>
    <row r="6" spans="2:66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66" ht="26.25" customHeight="1">
      <c r="B7" s="112" t="s">
        <v>87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N7" s="19"/>
    </row>
    <row r="8" spans="2:66" s="19" customFormat="1" ht="63">
      <c r="B8" s="4" t="s">
        <v>46</v>
      </c>
      <c r="C8" s="28" t="s">
        <v>47</v>
      </c>
      <c r="D8" s="28" t="s">
        <v>68</v>
      </c>
      <c r="E8" s="28" t="s">
        <v>81</v>
      </c>
      <c r="F8" s="28" t="s">
        <v>48</v>
      </c>
      <c r="G8" s="28" t="s">
        <v>82</v>
      </c>
      <c r="H8" s="28" t="s">
        <v>49</v>
      </c>
      <c r="I8" s="28" t="s">
        <v>50</v>
      </c>
      <c r="J8" s="28" t="s">
        <v>69</v>
      </c>
      <c r="K8" s="28" t="s">
        <v>70</v>
      </c>
      <c r="L8" s="28" t="s">
        <v>51</v>
      </c>
      <c r="M8" s="28" t="s">
        <v>52</v>
      </c>
      <c r="N8" s="28" t="s">
        <v>53</v>
      </c>
      <c r="O8" s="18" t="s">
        <v>185</v>
      </c>
      <c r="P8" s="28" t="s">
        <v>186</v>
      </c>
      <c r="Q8" s="38" t="s">
        <v>190</v>
      </c>
      <c r="R8" s="28" t="s">
        <v>54</v>
      </c>
      <c r="S8" s="18" t="s">
        <v>71</v>
      </c>
      <c r="T8" s="28" t="s">
        <v>55</v>
      </c>
      <c r="U8" s="28" t="s">
        <v>181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72</v>
      </c>
      <c r="K9" s="31" t="s">
        <v>73</v>
      </c>
      <c r="L9" s="31"/>
      <c r="M9" s="31" t="s">
        <v>7</v>
      </c>
      <c r="N9" s="31" t="s">
        <v>7</v>
      </c>
      <c r="O9" s="31" t="s">
        <v>182</v>
      </c>
      <c r="P9" s="31"/>
      <c r="Q9" s="21" t="s">
        <v>183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33" t="s">
        <v>77</v>
      </c>
      <c r="Q10" s="7" t="s">
        <v>78</v>
      </c>
      <c r="R10" s="7" t="s">
        <v>83</v>
      </c>
      <c r="S10" s="7" t="s">
        <v>84</v>
      </c>
      <c r="T10" s="7" t="s">
        <v>85</v>
      </c>
      <c r="U10" s="34" t="s">
        <v>184</v>
      </c>
      <c r="V10" s="35"/>
      <c r="BI10" s="16"/>
      <c r="BJ10" s="19"/>
      <c r="BK10" s="16"/>
    </row>
    <row r="11" spans="2:66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5">
        <v>4.71</v>
      </c>
      <c r="L11" s="7"/>
      <c r="M11" s="7"/>
      <c r="N11" s="76">
        <v>4.1500000000000002E-2</v>
      </c>
      <c r="O11" s="75">
        <v>2388486124.6300001</v>
      </c>
      <c r="P11" s="33"/>
      <c r="Q11" s="75">
        <v>17908.254069999999</v>
      </c>
      <c r="R11" s="75">
        <v>3531915.7497005081</v>
      </c>
      <c r="S11" s="7"/>
      <c r="T11" s="76">
        <v>1</v>
      </c>
      <c r="U11" s="76">
        <f>R11/'סכום נכסי הקרן'!$C$42</f>
        <v>0.14974351620619855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4.42</v>
      </c>
      <c r="N12" s="80">
        <v>3.1300000000000001E-2</v>
      </c>
      <c r="O12" s="81">
        <v>2080058481.8699999</v>
      </c>
      <c r="Q12" s="81">
        <v>17908.254069999999</v>
      </c>
      <c r="R12" s="81">
        <v>2516071.4882517708</v>
      </c>
      <c r="T12" s="80">
        <v>0.71240000000000003</v>
      </c>
      <c r="U12" s="80">
        <f>R12/'סכום נכסי הקרן'!$C$42</f>
        <v>0.10667451275102792</v>
      </c>
    </row>
    <row r="13" spans="2:66">
      <c r="B13" s="79" t="s">
        <v>400</v>
      </c>
      <c r="C13" s="16"/>
      <c r="D13" s="16"/>
      <c r="E13" s="16"/>
      <c r="F13" s="16"/>
      <c r="K13" s="81">
        <v>4.46</v>
      </c>
      <c r="N13" s="80">
        <v>2.6499999999999999E-2</v>
      </c>
      <c r="O13" s="81">
        <v>1590695426.3599999</v>
      </c>
      <c r="Q13" s="81">
        <v>13223.61455</v>
      </c>
      <c r="R13" s="81">
        <v>2066433.4448514211</v>
      </c>
      <c r="T13" s="80">
        <v>0.58509999999999995</v>
      </c>
      <c r="U13" s="80">
        <f>R13/'סכום נכסי הקרן'!$C$42</f>
        <v>8.7611096064332317E-2</v>
      </c>
    </row>
    <row r="14" spans="2:66">
      <c r="B14" t="s">
        <v>404</v>
      </c>
      <c r="C14" t="s">
        <v>405</v>
      </c>
      <c r="D14" t="s">
        <v>98</v>
      </c>
      <c r="E14" t="s">
        <v>121</v>
      </c>
      <c r="F14" t="s">
        <v>406</v>
      </c>
      <c r="G14" t="s">
        <v>407</v>
      </c>
      <c r="H14" t="s">
        <v>408</v>
      </c>
      <c r="I14" t="s">
        <v>148</v>
      </c>
      <c r="J14" t="s">
        <v>409</v>
      </c>
      <c r="K14" s="77">
        <v>2.7</v>
      </c>
      <c r="L14" t="s">
        <v>100</v>
      </c>
      <c r="M14" s="78">
        <v>1E-3</v>
      </c>
      <c r="N14" s="78">
        <v>1.49E-2</v>
      </c>
      <c r="O14" s="77">
        <v>13280240.76</v>
      </c>
      <c r="P14" s="77">
        <v>103.3</v>
      </c>
      <c r="Q14" s="77">
        <v>0</v>
      </c>
      <c r="R14" s="77">
        <v>13718.488705080001</v>
      </c>
      <c r="S14" s="78">
        <v>8.8999999999999999E-3</v>
      </c>
      <c r="T14" s="78">
        <v>3.8999999999999998E-3</v>
      </c>
      <c r="U14" s="78">
        <f>R14/'סכום נכסי הקרן'!$C$42</f>
        <v>5.8162619986274909E-4</v>
      </c>
    </row>
    <row r="15" spans="2:66">
      <c r="B15" t="s">
        <v>410</v>
      </c>
      <c r="C15" t="s">
        <v>411</v>
      </c>
      <c r="D15" t="s">
        <v>98</v>
      </c>
      <c r="E15" t="s">
        <v>121</v>
      </c>
      <c r="F15" t="s">
        <v>412</v>
      </c>
      <c r="G15" t="s">
        <v>407</v>
      </c>
      <c r="H15" t="s">
        <v>209</v>
      </c>
      <c r="I15" t="s">
        <v>210</v>
      </c>
      <c r="J15" t="s">
        <v>413</v>
      </c>
      <c r="K15" s="77">
        <v>4.72</v>
      </c>
      <c r="L15" t="s">
        <v>100</v>
      </c>
      <c r="M15" s="78">
        <v>2E-3</v>
      </c>
      <c r="N15" s="78">
        <v>1.7000000000000001E-2</v>
      </c>
      <c r="O15" s="77">
        <v>4397221.54</v>
      </c>
      <c r="P15" s="77">
        <v>98.04</v>
      </c>
      <c r="Q15" s="77">
        <v>0</v>
      </c>
      <c r="R15" s="77">
        <v>4311.0359978160004</v>
      </c>
      <c r="S15" s="78">
        <v>1.5E-3</v>
      </c>
      <c r="T15" s="78">
        <v>1.1999999999999999E-3</v>
      </c>
      <c r="U15" s="78">
        <f>R15/'סכום נכסי הקרן'!$C$42</f>
        <v>1.827760724075045E-4</v>
      </c>
    </row>
    <row r="16" spans="2:66">
      <c r="B16" t="s">
        <v>414</v>
      </c>
      <c r="C16" t="s">
        <v>415</v>
      </c>
      <c r="D16" t="s">
        <v>98</v>
      </c>
      <c r="E16" t="s">
        <v>121</v>
      </c>
      <c r="F16" t="s">
        <v>416</v>
      </c>
      <c r="G16" t="s">
        <v>407</v>
      </c>
      <c r="H16" t="s">
        <v>209</v>
      </c>
      <c r="I16" t="s">
        <v>210</v>
      </c>
      <c r="J16" t="s">
        <v>417</v>
      </c>
      <c r="K16" s="77">
        <v>2.4700000000000002</v>
      </c>
      <c r="L16" t="s">
        <v>100</v>
      </c>
      <c r="M16" s="78">
        <v>8.3000000000000001E-3</v>
      </c>
      <c r="N16" s="78">
        <v>1.49E-2</v>
      </c>
      <c r="O16" s="77">
        <v>0.31</v>
      </c>
      <c r="P16" s="77">
        <v>106.54</v>
      </c>
      <c r="Q16" s="77">
        <v>0</v>
      </c>
      <c r="R16" s="77">
        <v>3.3027399999999998E-4</v>
      </c>
      <c r="S16" s="78">
        <v>0</v>
      </c>
      <c r="T16" s="78">
        <v>0</v>
      </c>
      <c r="U16" s="78">
        <f>R16/'סכום נכסי הקרן'!$C$42</f>
        <v>1.4002709457517416E-11</v>
      </c>
    </row>
    <row r="17" spans="2:21">
      <c r="B17" t="s">
        <v>418</v>
      </c>
      <c r="C17" t="s">
        <v>419</v>
      </c>
      <c r="D17" t="s">
        <v>98</v>
      </c>
      <c r="E17" t="s">
        <v>121</v>
      </c>
      <c r="F17" t="s">
        <v>416</v>
      </c>
      <c r="G17" t="s">
        <v>407</v>
      </c>
      <c r="H17" t="s">
        <v>408</v>
      </c>
      <c r="I17" t="s">
        <v>148</v>
      </c>
      <c r="J17" t="s">
        <v>420</v>
      </c>
      <c r="K17" s="77">
        <v>0.68</v>
      </c>
      <c r="L17" t="s">
        <v>100</v>
      </c>
      <c r="M17" s="78">
        <v>0.01</v>
      </c>
      <c r="N17" s="78">
        <v>1.7100000000000001E-2</v>
      </c>
      <c r="O17" s="77">
        <v>101763</v>
      </c>
      <c r="P17" s="77">
        <v>107.43</v>
      </c>
      <c r="Q17" s="77">
        <v>0</v>
      </c>
      <c r="R17" s="77">
        <v>109.3239909</v>
      </c>
      <c r="S17" s="78">
        <v>0</v>
      </c>
      <c r="T17" s="78">
        <v>0</v>
      </c>
      <c r="U17" s="78">
        <f>R17/'סכום נכסי הקרן'!$C$42</f>
        <v>4.6350366099328982E-6</v>
      </c>
    </row>
    <row r="18" spans="2:21">
      <c r="B18" t="s">
        <v>421</v>
      </c>
      <c r="C18" t="s">
        <v>422</v>
      </c>
      <c r="D18" t="s">
        <v>98</v>
      </c>
      <c r="E18" t="s">
        <v>121</v>
      </c>
      <c r="F18" t="s">
        <v>423</v>
      </c>
      <c r="G18" t="s">
        <v>407</v>
      </c>
      <c r="H18" t="s">
        <v>209</v>
      </c>
      <c r="I18" t="s">
        <v>210</v>
      </c>
      <c r="J18" t="s">
        <v>413</v>
      </c>
      <c r="K18" s="77">
        <v>5.8</v>
      </c>
      <c r="L18" t="s">
        <v>100</v>
      </c>
      <c r="M18" s="78">
        <v>1E-3</v>
      </c>
      <c r="N18" s="78">
        <v>1.7500000000000002E-2</v>
      </c>
      <c r="O18" s="77">
        <v>2594</v>
      </c>
      <c r="P18" s="77">
        <v>95.78</v>
      </c>
      <c r="Q18" s="77">
        <v>0</v>
      </c>
      <c r="R18" s="77">
        <v>2.4845332</v>
      </c>
      <c r="S18" s="78">
        <v>0</v>
      </c>
      <c r="T18" s="78">
        <v>0</v>
      </c>
      <c r="U18" s="78">
        <f>R18/'סכום נכסי הקרן'!$C$42</f>
        <v>1.0533737604884433E-7</v>
      </c>
    </row>
    <row r="19" spans="2:21">
      <c r="B19" t="s">
        <v>424</v>
      </c>
      <c r="C19" t="s">
        <v>425</v>
      </c>
      <c r="D19" t="s">
        <v>98</v>
      </c>
      <c r="E19" t="s">
        <v>121</v>
      </c>
      <c r="F19" t="s">
        <v>423</v>
      </c>
      <c r="G19" t="s">
        <v>407</v>
      </c>
      <c r="H19" t="s">
        <v>209</v>
      </c>
      <c r="I19" t="s">
        <v>210</v>
      </c>
      <c r="J19" t="s">
        <v>315</v>
      </c>
      <c r="K19" s="77">
        <v>7.45</v>
      </c>
      <c r="L19" t="s">
        <v>100</v>
      </c>
      <c r="M19" s="78">
        <v>2E-3</v>
      </c>
      <c r="N19" s="78">
        <v>1.84E-2</v>
      </c>
      <c r="O19" s="77">
        <v>9224560.1500000004</v>
      </c>
      <c r="P19" s="77">
        <v>95.74</v>
      </c>
      <c r="Q19" s="77">
        <v>0</v>
      </c>
      <c r="R19" s="77">
        <v>8831.5938876100008</v>
      </c>
      <c r="S19" s="78">
        <v>9.5999999999999992E-3</v>
      </c>
      <c r="T19" s="78">
        <v>2.5000000000000001E-3</v>
      </c>
      <c r="U19" s="78">
        <f>R19/'סכום נכסי הקרן'!$C$42</f>
        <v>3.7443529692010141E-4</v>
      </c>
    </row>
    <row r="20" spans="2:21">
      <c r="B20" t="s">
        <v>426</v>
      </c>
      <c r="C20" t="s">
        <v>427</v>
      </c>
      <c r="D20" t="s">
        <v>98</v>
      </c>
      <c r="E20" t="s">
        <v>121</v>
      </c>
      <c r="F20" t="s">
        <v>423</v>
      </c>
      <c r="G20" t="s">
        <v>407</v>
      </c>
      <c r="H20" t="s">
        <v>209</v>
      </c>
      <c r="I20" t="s">
        <v>210</v>
      </c>
      <c r="J20" t="s">
        <v>428</v>
      </c>
      <c r="K20" s="77">
        <v>1.74</v>
      </c>
      <c r="L20" t="s">
        <v>100</v>
      </c>
      <c r="M20" s="78">
        <v>8.6E-3</v>
      </c>
      <c r="N20" s="78">
        <v>1.49E-2</v>
      </c>
      <c r="O20" s="77">
        <v>25266887.84</v>
      </c>
      <c r="P20" s="77">
        <v>107.95</v>
      </c>
      <c r="Q20" s="77">
        <v>0</v>
      </c>
      <c r="R20" s="77">
        <v>27275.605423280002</v>
      </c>
      <c r="S20" s="78">
        <v>1.01E-2</v>
      </c>
      <c r="T20" s="78">
        <v>7.7000000000000002E-3</v>
      </c>
      <c r="U20" s="78">
        <f>R20/'סכום נכסי הקרן'!$C$42</f>
        <v>1.1564106712005069E-3</v>
      </c>
    </row>
    <row r="21" spans="2:21">
      <c r="B21" t="s">
        <v>429</v>
      </c>
      <c r="C21" t="s">
        <v>430</v>
      </c>
      <c r="D21" t="s">
        <v>98</v>
      </c>
      <c r="E21" t="s">
        <v>121</v>
      </c>
      <c r="F21" t="s">
        <v>423</v>
      </c>
      <c r="G21" t="s">
        <v>407</v>
      </c>
      <c r="H21" t="s">
        <v>209</v>
      </c>
      <c r="I21" t="s">
        <v>210</v>
      </c>
      <c r="J21" t="s">
        <v>431</v>
      </c>
      <c r="K21" s="77">
        <v>3.46</v>
      </c>
      <c r="L21" t="s">
        <v>100</v>
      </c>
      <c r="M21" s="78">
        <v>3.8E-3</v>
      </c>
      <c r="N21" s="78">
        <v>1.6500000000000001E-2</v>
      </c>
      <c r="O21" s="77">
        <v>46192564.950000003</v>
      </c>
      <c r="P21" s="77">
        <v>101.89</v>
      </c>
      <c r="Q21" s="77">
        <v>0</v>
      </c>
      <c r="R21" s="77">
        <v>47065.604427555001</v>
      </c>
      <c r="S21" s="78">
        <v>1.54E-2</v>
      </c>
      <c r="T21" s="78">
        <v>1.3299999999999999E-2</v>
      </c>
      <c r="U21" s="78">
        <f>R21/'סכום נכסי הקרן'!$C$42</f>
        <v>1.9954522131366624E-3</v>
      </c>
    </row>
    <row r="22" spans="2:21">
      <c r="B22" t="s">
        <v>432</v>
      </c>
      <c r="C22" t="s">
        <v>433</v>
      </c>
      <c r="D22" t="s">
        <v>98</v>
      </c>
      <c r="E22" t="s">
        <v>121</v>
      </c>
      <c r="F22" t="s">
        <v>434</v>
      </c>
      <c r="G22" t="s">
        <v>125</v>
      </c>
      <c r="H22" t="s">
        <v>209</v>
      </c>
      <c r="I22" t="s">
        <v>210</v>
      </c>
      <c r="J22" t="s">
        <v>431</v>
      </c>
      <c r="K22" s="77">
        <v>13.17</v>
      </c>
      <c r="L22" t="s">
        <v>100</v>
      </c>
      <c r="M22" s="78">
        <v>2.07E-2</v>
      </c>
      <c r="N22" s="78">
        <v>2.1700000000000001E-2</v>
      </c>
      <c r="O22" s="77">
        <v>40699172.32</v>
      </c>
      <c r="P22" s="77">
        <v>105</v>
      </c>
      <c r="Q22" s="77">
        <v>1841.3743300000001</v>
      </c>
      <c r="R22" s="77">
        <v>44575.505266</v>
      </c>
      <c r="S22" s="78">
        <v>1.41E-2</v>
      </c>
      <c r="T22" s="78">
        <v>1.26E-2</v>
      </c>
      <c r="U22" s="78">
        <f>R22/'סכום נכסי הקרן'!$C$42</f>
        <v>1.8898788556224093E-3</v>
      </c>
    </row>
    <row r="23" spans="2:21">
      <c r="B23" t="s">
        <v>435</v>
      </c>
      <c r="C23" t="s">
        <v>436</v>
      </c>
      <c r="D23" t="s">
        <v>98</v>
      </c>
      <c r="E23" t="s">
        <v>121</v>
      </c>
      <c r="F23" t="s">
        <v>437</v>
      </c>
      <c r="G23" t="s">
        <v>407</v>
      </c>
      <c r="H23" t="s">
        <v>209</v>
      </c>
      <c r="I23" t="s">
        <v>210</v>
      </c>
      <c r="J23" t="s">
        <v>278</v>
      </c>
      <c r="K23" s="77">
        <v>0.59</v>
      </c>
      <c r="L23" t="s">
        <v>100</v>
      </c>
      <c r="M23" s="78">
        <v>3.5499999999999997E-2</v>
      </c>
      <c r="N23" s="78">
        <v>1.5699999999999999E-2</v>
      </c>
      <c r="O23" s="77">
        <v>1475441.28</v>
      </c>
      <c r="P23" s="77">
        <v>119.38</v>
      </c>
      <c r="Q23" s="77">
        <v>0</v>
      </c>
      <c r="R23" s="77">
        <v>1761.3818000639999</v>
      </c>
      <c r="S23" s="78">
        <v>2.07E-2</v>
      </c>
      <c r="T23" s="78">
        <v>5.0000000000000001E-4</v>
      </c>
      <c r="U23" s="78">
        <f>R23/'סכום נכסי הקרן'!$C$42</f>
        <v>7.4677745114829581E-5</v>
      </c>
    </row>
    <row r="24" spans="2:21">
      <c r="B24" t="s">
        <v>438</v>
      </c>
      <c r="C24" t="s">
        <v>439</v>
      </c>
      <c r="D24" t="s">
        <v>98</v>
      </c>
      <c r="E24" t="s">
        <v>121</v>
      </c>
      <c r="F24" t="s">
        <v>437</v>
      </c>
      <c r="G24" t="s">
        <v>407</v>
      </c>
      <c r="H24" t="s">
        <v>209</v>
      </c>
      <c r="I24" t="s">
        <v>210</v>
      </c>
      <c r="J24" t="s">
        <v>278</v>
      </c>
      <c r="K24" s="77">
        <v>3.44</v>
      </c>
      <c r="L24" t="s">
        <v>100</v>
      </c>
      <c r="M24" s="78">
        <v>1.4999999999999999E-2</v>
      </c>
      <c r="N24" s="78">
        <v>1.5699999999999999E-2</v>
      </c>
      <c r="O24" s="77">
        <v>0.33</v>
      </c>
      <c r="P24" s="77">
        <v>109.01</v>
      </c>
      <c r="Q24" s="77">
        <v>0</v>
      </c>
      <c r="R24" s="77">
        <v>3.5973299999999999E-4</v>
      </c>
      <c r="S24" s="78">
        <v>0</v>
      </c>
      <c r="T24" s="78">
        <v>0</v>
      </c>
      <c r="U24" s="78">
        <f>R24/'סכום נכסי הקרן'!$C$42</f>
        <v>1.5251690055169685E-11</v>
      </c>
    </row>
    <row r="25" spans="2:21">
      <c r="B25" t="s">
        <v>440</v>
      </c>
      <c r="C25" t="s">
        <v>441</v>
      </c>
      <c r="D25" t="s">
        <v>98</v>
      </c>
      <c r="E25" t="s">
        <v>121</v>
      </c>
      <c r="F25" t="s">
        <v>442</v>
      </c>
      <c r="G25" t="s">
        <v>443</v>
      </c>
      <c r="H25" t="s">
        <v>408</v>
      </c>
      <c r="I25" t="s">
        <v>148</v>
      </c>
      <c r="J25" t="s">
        <v>444</v>
      </c>
      <c r="K25" s="77">
        <v>6.62</v>
      </c>
      <c r="L25" t="s">
        <v>100</v>
      </c>
      <c r="M25" s="78">
        <v>1.6500000000000001E-2</v>
      </c>
      <c r="N25" s="78">
        <v>1.9900000000000001E-2</v>
      </c>
      <c r="O25" s="77">
        <v>17107227.82</v>
      </c>
      <c r="P25" s="77">
        <v>106.41</v>
      </c>
      <c r="Q25" s="77">
        <v>153.52212</v>
      </c>
      <c r="R25" s="77">
        <v>18357.323243261999</v>
      </c>
      <c r="S25" s="78">
        <v>8.0999999999999996E-3</v>
      </c>
      <c r="T25" s="78">
        <v>5.1999999999999998E-3</v>
      </c>
      <c r="U25" s="78">
        <f>R25/'סכום נכסי הקרן'!$C$42</f>
        <v>7.7830002904597125E-4</v>
      </c>
    </row>
    <row r="26" spans="2:21">
      <c r="B26" t="s">
        <v>445</v>
      </c>
      <c r="C26" t="s">
        <v>446</v>
      </c>
      <c r="D26" t="s">
        <v>98</v>
      </c>
      <c r="E26" t="s">
        <v>121</v>
      </c>
      <c r="F26" t="s">
        <v>442</v>
      </c>
      <c r="G26" t="s">
        <v>443</v>
      </c>
      <c r="H26" t="s">
        <v>408</v>
      </c>
      <c r="I26" t="s">
        <v>148</v>
      </c>
      <c r="J26" t="s">
        <v>444</v>
      </c>
      <c r="K26" s="77">
        <v>2.88</v>
      </c>
      <c r="L26" t="s">
        <v>100</v>
      </c>
      <c r="M26" s="78">
        <v>8.3000000000000001E-3</v>
      </c>
      <c r="N26" s="78">
        <v>1.6400000000000001E-2</v>
      </c>
      <c r="O26" s="77">
        <v>3125441.2</v>
      </c>
      <c r="P26" s="77">
        <v>106.3</v>
      </c>
      <c r="Q26" s="77">
        <v>393.4282</v>
      </c>
      <c r="R26" s="77">
        <v>3715.7721956</v>
      </c>
      <c r="S26" s="78">
        <v>2E-3</v>
      </c>
      <c r="T26" s="78">
        <v>1.1000000000000001E-3</v>
      </c>
      <c r="U26" s="78">
        <f>R26/'סכום נכסי הקרן'!$C$42</f>
        <v>1.5753852396891181E-4</v>
      </c>
    </row>
    <row r="27" spans="2:21">
      <c r="B27" t="s">
        <v>447</v>
      </c>
      <c r="C27" t="s">
        <v>448</v>
      </c>
      <c r="D27" t="s">
        <v>98</v>
      </c>
      <c r="E27" t="s">
        <v>121</v>
      </c>
      <c r="F27" t="s">
        <v>449</v>
      </c>
      <c r="G27" t="s">
        <v>407</v>
      </c>
      <c r="H27" t="s">
        <v>209</v>
      </c>
      <c r="I27" t="s">
        <v>210</v>
      </c>
      <c r="J27" t="s">
        <v>315</v>
      </c>
      <c r="K27" s="77">
        <v>4.83</v>
      </c>
      <c r="L27" t="s">
        <v>100</v>
      </c>
      <c r="M27" s="78">
        <v>1E-3</v>
      </c>
      <c r="N27" s="78">
        <v>1.6500000000000001E-2</v>
      </c>
      <c r="O27" s="77">
        <v>4995414.88</v>
      </c>
      <c r="P27" s="77">
        <v>97.57</v>
      </c>
      <c r="Q27" s="77">
        <v>0</v>
      </c>
      <c r="R27" s="77">
        <v>4874.0262984159999</v>
      </c>
      <c r="S27" s="78">
        <v>1.5E-3</v>
      </c>
      <c r="T27" s="78">
        <v>1.4E-3</v>
      </c>
      <c r="U27" s="78">
        <f>R27/'סכום נכסי הקרן'!$C$42</f>
        <v>2.066453131188599E-4</v>
      </c>
    </row>
    <row r="28" spans="2:21">
      <c r="B28" t="s">
        <v>450</v>
      </c>
      <c r="C28" t="s">
        <v>451</v>
      </c>
      <c r="D28" t="s">
        <v>98</v>
      </c>
      <c r="E28" t="s">
        <v>121</v>
      </c>
      <c r="F28" t="s">
        <v>452</v>
      </c>
      <c r="G28" t="s">
        <v>407</v>
      </c>
      <c r="H28" t="s">
        <v>209</v>
      </c>
      <c r="I28" t="s">
        <v>210</v>
      </c>
      <c r="J28" t="s">
        <v>453</v>
      </c>
      <c r="K28" s="77">
        <v>4.26</v>
      </c>
      <c r="L28" t="s">
        <v>100</v>
      </c>
      <c r="M28" s="78">
        <v>1.7500000000000002E-2</v>
      </c>
      <c r="N28" s="78">
        <v>1.6500000000000001E-2</v>
      </c>
      <c r="O28" s="77">
        <v>5566888.1399999997</v>
      </c>
      <c r="P28" s="77">
        <v>107.76</v>
      </c>
      <c r="Q28" s="77">
        <v>0</v>
      </c>
      <c r="R28" s="77">
        <v>5998.8786596640002</v>
      </c>
      <c r="S28" s="78">
        <v>1.5E-3</v>
      </c>
      <c r="T28" s="78">
        <v>1.6999999999999999E-3</v>
      </c>
      <c r="U28" s="78">
        <f>R28/'סכום נכסי הקרן'!$C$42</f>
        <v>2.5433596026988651E-4</v>
      </c>
    </row>
    <row r="29" spans="2:21">
      <c r="B29" t="s">
        <v>454</v>
      </c>
      <c r="C29" t="s">
        <v>455</v>
      </c>
      <c r="D29" t="s">
        <v>98</v>
      </c>
      <c r="E29" t="s">
        <v>121</v>
      </c>
      <c r="F29" t="s">
        <v>452</v>
      </c>
      <c r="G29" t="s">
        <v>407</v>
      </c>
      <c r="H29" t="s">
        <v>209</v>
      </c>
      <c r="I29" t="s">
        <v>210</v>
      </c>
      <c r="J29" t="s">
        <v>417</v>
      </c>
      <c r="K29" s="77">
        <v>2.77</v>
      </c>
      <c r="L29" t="s">
        <v>100</v>
      </c>
      <c r="M29" s="78">
        <v>6.0000000000000001E-3</v>
      </c>
      <c r="N29" s="78">
        <v>1.47E-2</v>
      </c>
      <c r="O29" s="77">
        <v>1773361.53</v>
      </c>
      <c r="P29" s="77">
        <v>106.62</v>
      </c>
      <c r="Q29" s="77">
        <v>0</v>
      </c>
      <c r="R29" s="77">
        <v>1890.7580632859999</v>
      </c>
      <c r="S29" s="78">
        <v>1.2999999999999999E-3</v>
      </c>
      <c r="T29" s="78">
        <v>5.0000000000000001E-4</v>
      </c>
      <c r="U29" s="78">
        <f>R29/'סכום נכסי הקרן'!$C$42</f>
        <v>8.0162942934206704E-5</v>
      </c>
    </row>
    <row r="30" spans="2:21">
      <c r="B30" t="s">
        <v>456</v>
      </c>
      <c r="C30" t="s">
        <v>457</v>
      </c>
      <c r="D30" t="s">
        <v>98</v>
      </c>
      <c r="E30" t="s">
        <v>121</v>
      </c>
      <c r="F30" t="s">
        <v>452</v>
      </c>
      <c r="G30" t="s">
        <v>407</v>
      </c>
      <c r="H30" t="s">
        <v>209</v>
      </c>
      <c r="I30" t="s">
        <v>210</v>
      </c>
      <c r="J30" t="s">
        <v>458</v>
      </c>
      <c r="K30" s="77">
        <v>0.59</v>
      </c>
      <c r="L30" t="s">
        <v>100</v>
      </c>
      <c r="M30" s="78">
        <v>0.05</v>
      </c>
      <c r="N30" s="78">
        <v>1.78E-2</v>
      </c>
      <c r="O30" s="77">
        <v>0.69</v>
      </c>
      <c r="P30" s="77">
        <v>115.69</v>
      </c>
      <c r="Q30" s="77">
        <v>0</v>
      </c>
      <c r="R30" s="77">
        <v>7.9826099999999998E-4</v>
      </c>
      <c r="S30" s="78">
        <v>0</v>
      </c>
      <c r="T30" s="78">
        <v>0</v>
      </c>
      <c r="U30" s="78">
        <f>R30/'סכום נכסי הקרן'!$C$42</f>
        <v>3.384407145057531E-11</v>
      </c>
    </row>
    <row r="31" spans="2:21">
      <c r="B31" t="s">
        <v>459</v>
      </c>
      <c r="C31" t="s">
        <v>460</v>
      </c>
      <c r="D31" t="s">
        <v>98</v>
      </c>
      <c r="E31" t="s">
        <v>121</v>
      </c>
      <c r="F31" t="s">
        <v>452</v>
      </c>
      <c r="G31" t="s">
        <v>407</v>
      </c>
      <c r="H31" t="s">
        <v>209</v>
      </c>
      <c r="I31" t="s">
        <v>210</v>
      </c>
      <c r="J31" t="s">
        <v>461</v>
      </c>
      <c r="K31" s="77">
        <v>0.24</v>
      </c>
      <c r="L31" t="s">
        <v>100</v>
      </c>
      <c r="M31" s="78">
        <v>7.0000000000000001E-3</v>
      </c>
      <c r="N31" s="78">
        <v>1.44E-2</v>
      </c>
      <c r="O31" s="77">
        <v>0.57999999999999996</v>
      </c>
      <c r="P31" s="77">
        <v>109.95</v>
      </c>
      <c r="Q31" s="77">
        <v>0</v>
      </c>
      <c r="R31" s="77">
        <v>6.3770999999999999E-4</v>
      </c>
      <c r="S31" s="78">
        <v>0</v>
      </c>
      <c r="T31" s="78">
        <v>0</v>
      </c>
      <c r="U31" s="78">
        <f>R31/'סכום נכסי הקרן'!$C$42</f>
        <v>2.7037150511858129E-11</v>
      </c>
    </row>
    <row r="32" spans="2:21">
      <c r="B32" t="s">
        <v>462</v>
      </c>
      <c r="C32" t="s">
        <v>463</v>
      </c>
      <c r="D32" t="s">
        <v>98</v>
      </c>
      <c r="E32" t="s">
        <v>121</v>
      </c>
      <c r="F32" t="s">
        <v>464</v>
      </c>
      <c r="G32" t="s">
        <v>465</v>
      </c>
      <c r="H32" t="s">
        <v>466</v>
      </c>
      <c r="I32" t="s">
        <v>148</v>
      </c>
      <c r="J32" t="s">
        <v>467</v>
      </c>
      <c r="K32" s="77">
        <v>2.5099999999999998</v>
      </c>
      <c r="L32" t="s">
        <v>100</v>
      </c>
      <c r="M32" s="78">
        <v>4.4999999999999998E-2</v>
      </c>
      <c r="N32" s="78">
        <v>1.8100000000000002E-2</v>
      </c>
      <c r="O32" s="77">
        <v>35834444.850000001</v>
      </c>
      <c r="P32" s="77">
        <v>118.6</v>
      </c>
      <c r="Q32" s="77">
        <v>0</v>
      </c>
      <c r="R32" s="77">
        <v>42499.651592100003</v>
      </c>
      <c r="S32" s="78">
        <v>1.21E-2</v>
      </c>
      <c r="T32" s="78">
        <v>1.2E-2</v>
      </c>
      <c r="U32" s="78">
        <f>R32/'סכום נכסי הקרן'!$C$42</f>
        <v>1.8018683677488807E-3</v>
      </c>
    </row>
    <row r="33" spans="2:21">
      <c r="B33" t="s">
        <v>468</v>
      </c>
      <c r="C33" t="s">
        <v>469</v>
      </c>
      <c r="D33" t="s">
        <v>98</v>
      </c>
      <c r="E33" t="s">
        <v>121</v>
      </c>
      <c r="F33" t="s">
        <v>464</v>
      </c>
      <c r="G33" t="s">
        <v>465</v>
      </c>
      <c r="H33" t="s">
        <v>466</v>
      </c>
      <c r="I33" t="s">
        <v>148</v>
      </c>
      <c r="J33" t="s">
        <v>470</v>
      </c>
      <c r="K33" s="77">
        <v>4.83</v>
      </c>
      <c r="L33" t="s">
        <v>100</v>
      </c>
      <c r="M33" s="78">
        <v>3.85E-2</v>
      </c>
      <c r="N33" s="78">
        <v>2.0500000000000001E-2</v>
      </c>
      <c r="O33" s="77">
        <v>33258045.210000001</v>
      </c>
      <c r="P33" s="77">
        <v>119.26</v>
      </c>
      <c r="Q33" s="77">
        <v>0</v>
      </c>
      <c r="R33" s="77">
        <v>39663.544717445999</v>
      </c>
      <c r="S33" s="78">
        <v>1.2699999999999999E-2</v>
      </c>
      <c r="T33" s="78">
        <v>1.12E-2</v>
      </c>
      <c r="U33" s="78">
        <f>R33/'סכום נכסי הקרן'!$C$42</f>
        <v>1.6816252346041349E-3</v>
      </c>
    </row>
    <row r="34" spans="2:21">
      <c r="B34" t="s">
        <v>471</v>
      </c>
      <c r="C34" t="s">
        <v>472</v>
      </c>
      <c r="D34" t="s">
        <v>98</v>
      </c>
      <c r="E34" t="s">
        <v>121</v>
      </c>
      <c r="F34" t="s">
        <v>464</v>
      </c>
      <c r="G34" t="s">
        <v>465</v>
      </c>
      <c r="H34" t="s">
        <v>466</v>
      </c>
      <c r="I34" t="s">
        <v>148</v>
      </c>
      <c r="J34" t="s">
        <v>473</v>
      </c>
      <c r="K34" s="77">
        <v>7.27</v>
      </c>
      <c r="L34" t="s">
        <v>100</v>
      </c>
      <c r="M34" s="78">
        <v>2.3900000000000001E-2</v>
      </c>
      <c r="N34" s="78">
        <v>2.18E-2</v>
      </c>
      <c r="O34" s="77">
        <v>46999283.969999999</v>
      </c>
      <c r="P34" s="77">
        <v>109.95</v>
      </c>
      <c r="Q34" s="77">
        <v>0</v>
      </c>
      <c r="R34" s="77">
        <v>51675.712725015001</v>
      </c>
      <c r="S34" s="78">
        <v>1.7399999999999999E-2</v>
      </c>
      <c r="T34" s="78">
        <v>1.46E-2</v>
      </c>
      <c r="U34" s="78">
        <f>R34/'סכום נכסי הקרן'!$C$42</f>
        <v>2.190908128700778E-3</v>
      </c>
    </row>
    <row r="35" spans="2:21">
      <c r="B35" t="s">
        <v>474</v>
      </c>
      <c r="C35" t="s">
        <v>475</v>
      </c>
      <c r="D35" t="s">
        <v>98</v>
      </c>
      <c r="E35" t="s">
        <v>121</v>
      </c>
      <c r="F35" t="s">
        <v>464</v>
      </c>
      <c r="G35" t="s">
        <v>465</v>
      </c>
      <c r="H35" t="s">
        <v>466</v>
      </c>
      <c r="I35" t="s">
        <v>148</v>
      </c>
      <c r="J35" t="s">
        <v>476</v>
      </c>
      <c r="K35" s="77">
        <v>4.46</v>
      </c>
      <c r="L35" t="s">
        <v>100</v>
      </c>
      <c r="M35" s="78">
        <v>0.01</v>
      </c>
      <c r="N35" s="78">
        <v>1.83E-2</v>
      </c>
      <c r="O35" s="77">
        <v>7871421.3799999999</v>
      </c>
      <c r="P35" s="77">
        <v>102.84</v>
      </c>
      <c r="Q35" s="77">
        <v>0</v>
      </c>
      <c r="R35" s="77">
        <v>8094.9697471919999</v>
      </c>
      <c r="S35" s="78">
        <v>6.6E-3</v>
      </c>
      <c r="T35" s="78">
        <v>2.3E-3</v>
      </c>
      <c r="U35" s="78">
        <f>R35/'סכום נכסי הקרן'!$C$42</f>
        <v>3.4320445883515743E-4</v>
      </c>
    </row>
    <row r="36" spans="2:21">
      <c r="B36" t="s">
        <v>477</v>
      </c>
      <c r="C36" t="s">
        <v>478</v>
      </c>
      <c r="D36" t="s">
        <v>98</v>
      </c>
      <c r="E36" t="s">
        <v>121</v>
      </c>
      <c r="F36" t="s">
        <v>464</v>
      </c>
      <c r="G36" t="s">
        <v>465</v>
      </c>
      <c r="H36" t="s">
        <v>466</v>
      </c>
      <c r="I36" t="s">
        <v>148</v>
      </c>
      <c r="J36" t="s">
        <v>479</v>
      </c>
      <c r="K36" s="77">
        <v>12.25</v>
      </c>
      <c r="L36" t="s">
        <v>100</v>
      </c>
      <c r="M36" s="78">
        <v>1.2500000000000001E-2</v>
      </c>
      <c r="N36" s="78">
        <v>2.4299999999999999E-2</v>
      </c>
      <c r="O36" s="77">
        <v>21004170.239999998</v>
      </c>
      <c r="P36" s="77">
        <v>92.8</v>
      </c>
      <c r="Q36" s="77">
        <v>0</v>
      </c>
      <c r="R36" s="77">
        <v>19491.86998272</v>
      </c>
      <c r="S36" s="78">
        <v>6.6E-3</v>
      </c>
      <c r="T36" s="78">
        <v>5.4999999999999997E-3</v>
      </c>
      <c r="U36" s="78">
        <f>R36/'סכום נכסי הקרן'!$C$42</f>
        <v>8.2640169117682047E-4</v>
      </c>
    </row>
    <row r="37" spans="2:21">
      <c r="B37" t="s">
        <v>480</v>
      </c>
      <c r="C37" t="s">
        <v>481</v>
      </c>
      <c r="D37" t="s">
        <v>98</v>
      </c>
      <c r="E37" t="s">
        <v>121</v>
      </c>
      <c r="F37" t="s">
        <v>482</v>
      </c>
      <c r="G37" t="s">
        <v>125</v>
      </c>
      <c r="H37" t="s">
        <v>483</v>
      </c>
      <c r="I37" t="s">
        <v>210</v>
      </c>
      <c r="J37" t="s">
        <v>484</v>
      </c>
      <c r="K37" s="77">
        <v>6.81</v>
      </c>
      <c r="L37" t="s">
        <v>100</v>
      </c>
      <c r="M37" s="78">
        <v>2.6499999999999999E-2</v>
      </c>
      <c r="N37" s="78">
        <v>1.5100000000000001E-2</v>
      </c>
      <c r="O37" s="77">
        <v>4842248.03</v>
      </c>
      <c r="P37" s="77">
        <v>113.56</v>
      </c>
      <c r="Q37" s="77">
        <v>103.17313</v>
      </c>
      <c r="R37" s="77">
        <v>5602.0299928679997</v>
      </c>
      <c r="S37" s="78">
        <v>3.2000000000000002E-3</v>
      </c>
      <c r="T37" s="78">
        <v>1.6000000000000001E-3</v>
      </c>
      <c r="U37" s="78">
        <f>R37/'סכום נכסי הקרן'!$C$42</f>
        <v>2.3751066799817416E-4</v>
      </c>
    </row>
    <row r="38" spans="2:21">
      <c r="B38" t="s">
        <v>485</v>
      </c>
      <c r="C38" t="s">
        <v>486</v>
      </c>
      <c r="D38" t="s">
        <v>98</v>
      </c>
      <c r="E38" t="s">
        <v>121</v>
      </c>
      <c r="F38" t="s">
        <v>487</v>
      </c>
      <c r="G38" t="s">
        <v>443</v>
      </c>
      <c r="H38" t="s">
        <v>466</v>
      </c>
      <c r="I38" t="s">
        <v>148</v>
      </c>
      <c r="J38" t="s">
        <v>488</v>
      </c>
      <c r="K38" s="77">
        <v>3.59</v>
      </c>
      <c r="L38" t="s">
        <v>100</v>
      </c>
      <c r="M38" s="78">
        <v>1.34E-2</v>
      </c>
      <c r="N38" s="78">
        <v>2.1100000000000001E-2</v>
      </c>
      <c r="O38" s="77">
        <v>69492918.090000004</v>
      </c>
      <c r="P38" s="77">
        <v>106.99</v>
      </c>
      <c r="Q38" s="77">
        <v>0</v>
      </c>
      <c r="R38" s="77">
        <v>74350.473064491001</v>
      </c>
      <c r="S38" s="78">
        <v>1.9699999999999999E-2</v>
      </c>
      <c r="T38" s="78">
        <v>2.1100000000000001E-2</v>
      </c>
      <c r="U38" s="78">
        <f>R38/'סכום נכסי הקרן'!$C$42</f>
        <v>3.1522556191254597E-3</v>
      </c>
    </row>
    <row r="39" spans="2:21">
      <c r="B39" t="s">
        <v>489</v>
      </c>
      <c r="C39" t="s">
        <v>490</v>
      </c>
      <c r="D39" t="s">
        <v>98</v>
      </c>
      <c r="E39" t="s">
        <v>121</v>
      </c>
      <c r="F39" t="s">
        <v>487</v>
      </c>
      <c r="G39" t="s">
        <v>443</v>
      </c>
      <c r="H39" t="s">
        <v>466</v>
      </c>
      <c r="I39" t="s">
        <v>148</v>
      </c>
      <c r="J39" t="s">
        <v>366</v>
      </c>
      <c r="K39" s="77">
        <v>3.76</v>
      </c>
      <c r="L39" t="s">
        <v>100</v>
      </c>
      <c r="M39" s="78">
        <v>1.77E-2</v>
      </c>
      <c r="N39" s="78">
        <v>2.23E-2</v>
      </c>
      <c r="O39" s="77">
        <v>37131701.850000001</v>
      </c>
      <c r="P39" s="77">
        <v>106.04</v>
      </c>
      <c r="Q39" s="77">
        <v>354.27942999999999</v>
      </c>
      <c r="R39" s="77">
        <v>39728.736071740001</v>
      </c>
      <c r="S39" s="78">
        <v>1.24E-2</v>
      </c>
      <c r="T39" s="78">
        <v>1.12E-2</v>
      </c>
      <c r="U39" s="78">
        <f>R39/'סכום נכסי הקרן'!$C$42</f>
        <v>1.6843891687718896E-3</v>
      </c>
    </row>
    <row r="40" spans="2:21">
      <c r="B40" t="s">
        <v>491</v>
      </c>
      <c r="C40" t="s">
        <v>492</v>
      </c>
      <c r="D40" t="s">
        <v>98</v>
      </c>
      <c r="E40" t="s">
        <v>121</v>
      </c>
      <c r="F40" t="s">
        <v>487</v>
      </c>
      <c r="G40" t="s">
        <v>443</v>
      </c>
      <c r="H40" t="s">
        <v>466</v>
      </c>
      <c r="I40" t="s">
        <v>148</v>
      </c>
      <c r="J40" t="s">
        <v>366</v>
      </c>
      <c r="K40" s="77">
        <v>7.02</v>
      </c>
      <c r="L40" t="s">
        <v>100</v>
      </c>
      <c r="M40" s="78">
        <v>2.4799999999999999E-2</v>
      </c>
      <c r="N40" s="78">
        <v>2.5399999999999999E-2</v>
      </c>
      <c r="O40" s="77">
        <v>59053521.710000001</v>
      </c>
      <c r="P40" s="77">
        <v>107.5</v>
      </c>
      <c r="Q40" s="77">
        <v>789.45122000000003</v>
      </c>
      <c r="R40" s="77">
        <v>64271.987058250001</v>
      </c>
      <c r="S40" s="78">
        <v>1.7899999999999999E-2</v>
      </c>
      <c r="T40" s="78">
        <v>1.8200000000000001E-2</v>
      </c>
      <c r="U40" s="78">
        <f>R40/'סכום נכסי הקרן'!$C$42</f>
        <v>2.7249555249096035E-3</v>
      </c>
    </row>
    <row r="41" spans="2:21">
      <c r="B41" t="s">
        <v>493</v>
      </c>
      <c r="C41" t="s">
        <v>494</v>
      </c>
      <c r="D41" t="s">
        <v>98</v>
      </c>
      <c r="E41" t="s">
        <v>121</v>
      </c>
      <c r="F41" t="s">
        <v>487</v>
      </c>
      <c r="G41" t="s">
        <v>443</v>
      </c>
      <c r="H41" t="s">
        <v>483</v>
      </c>
      <c r="I41" t="s">
        <v>210</v>
      </c>
      <c r="J41" t="s">
        <v>476</v>
      </c>
      <c r="K41" s="77">
        <v>8.44</v>
      </c>
      <c r="L41" t="s">
        <v>100</v>
      </c>
      <c r="M41" s="78">
        <v>8.9999999999999993E-3</v>
      </c>
      <c r="N41" s="78">
        <v>2.69E-2</v>
      </c>
      <c r="O41" s="77">
        <v>20828546.010000002</v>
      </c>
      <c r="P41" s="77">
        <v>91.48</v>
      </c>
      <c r="Q41" s="77">
        <v>99.551919999999996</v>
      </c>
      <c r="R41" s="77">
        <v>19153.505809948001</v>
      </c>
      <c r="S41" s="78">
        <v>1.09E-2</v>
      </c>
      <c r="T41" s="78">
        <v>5.4000000000000003E-3</v>
      </c>
      <c r="U41" s="78">
        <f>R41/'סכום נכסי הקרן'!$C$42</f>
        <v>8.1205598063902604E-4</v>
      </c>
    </row>
    <row r="42" spans="2:21">
      <c r="B42" t="s">
        <v>495</v>
      </c>
      <c r="C42" t="s">
        <v>496</v>
      </c>
      <c r="D42" t="s">
        <v>98</v>
      </c>
      <c r="E42" t="s">
        <v>121</v>
      </c>
      <c r="F42" t="s">
        <v>487</v>
      </c>
      <c r="G42" t="s">
        <v>443</v>
      </c>
      <c r="H42" t="s">
        <v>483</v>
      </c>
      <c r="I42" t="s">
        <v>210</v>
      </c>
      <c r="J42" t="s">
        <v>476</v>
      </c>
      <c r="K42" s="77">
        <v>11.89</v>
      </c>
      <c r="L42" t="s">
        <v>100</v>
      </c>
      <c r="M42" s="78">
        <v>8.9999999999999993E-3</v>
      </c>
      <c r="N42" s="78">
        <v>2.8899999999999999E-2</v>
      </c>
      <c r="O42" s="77">
        <v>19575235.600000001</v>
      </c>
      <c r="P42" s="77">
        <v>92.36</v>
      </c>
      <c r="Q42" s="77">
        <v>175.68788000000001</v>
      </c>
      <c r="R42" s="77">
        <v>18255.375480160001</v>
      </c>
      <c r="S42" s="78">
        <v>7.3000000000000001E-3</v>
      </c>
      <c r="T42" s="78">
        <v>5.1999999999999998E-3</v>
      </c>
      <c r="U42" s="78">
        <f>R42/'סכום נכסי הקרן'!$C$42</f>
        <v>7.7397772421252656E-4</v>
      </c>
    </row>
    <row r="43" spans="2:21">
      <c r="B43" t="s">
        <v>497</v>
      </c>
      <c r="C43" t="s">
        <v>498</v>
      </c>
      <c r="D43" t="s">
        <v>98</v>
      </c>
      <c r="E43" t="s">
        <v>121</v>
      </c>
      <c r="F43" t="s">
        <v>487</v>
      </c>
      <c r="G43" t="s">
        <v>443</v>
      </c>
      <c r="H43" t="s">
        <v>483</v>
      </c>
      <c r="I43" t="s">
        <v>210</v>
      </c>
      <c r="J43" t="s">
        <v>499</v>
      </c>
      <c r="K43" s="77">
        <v>1.24</v>
      </c>
      <c r="L43" t="s">
        <v>100</v>
      </c>
      <c r="M43" s="78">
        <v>6.4999999999999997E-3</v>
      </c>
      <c r="N43" s="78">
        <v>1.2999999999999999E-2</v>
      </c>
      <c r="O43" s="77">
        <v>3298047.92</v>
      </c>
      <c r="P43" s="77">
        <v>107.11</v>
      </c>
      <c r="Q43" s="77">
        <v>0</v>
      </c>
      <c r="R43" s="77">
        <v>3532.5391271120002</v>
      </c>
      <c r="S43" s="78">
        <v>7.3000000000000001E-3</v>
      </c>
      <c r="T43" s="78">
        <v>1E-3</v>
      </c>
      <c r="U43" s="78">
        <f>R43/'סכום נכסי הקרן'!$C$42</f>
        <v>1.4976994569436747E-4</v>
      </c>
    </row>
    <row r="44" spans="2:21">
      <c r="B44" t="s">
        <v>500</v>
      </c>
      <c r="C44" t="s">
        <v>501</v>
      </c>
      <c r="D44" t="s">
        <v>98</v>
      </c>
      <c r="E44" t="s">
        <v>121</v>
      </c>
      <c r="F44" t="s">
        <v>452</v>
      </c>
      <c r="G44" t="s">
        <v>407</v>
      </c>
      <c r="H44" t="s">
        <v>466</v>
      </c>
      <c r="I44" t="s">
        <v>148</v>
      </c>
      <c r="J44" t="s">
        <v>502</v>
      </c>
      <c r="K44" s="77">
        <v>0.41</v>
      </c>
      <c r="L44" t="s">
        <v>100</v>
      </c>
      <c r="M44" s="78">
        <v>4.2000000000000003E-2</v>
      </c>
      <c r="N44" s="78">
        <v>1.44E-2</v>
      </c>
      <c r="O44" s="77">
        <v>1221319.24</v>
      </c>
      <c r="P44" s="77">
        <v>113.91</v>
      </c>
      <c r="Q44" s="77">
        <v>0</v>
      </c>
      <c r="R44" s="77">
        <v>1391.2047462840001</v>
      </c>
      <c r="S44" s="78">
        <v>3.7000000000000002E-3</v>
      </c>
      <c r="T44" s="78">
        <v>4.0000000000000002E-4</v>
      </c>
      <c r="U44" s="78">
        <f>R44/'סכום נכסי הקרן'!$C$42</f>
        <v>5.8983255897025155E-5</v>
      </c>
    </row>
    <row r="45" spans="2:21">
      <c r="B45" t="s">
        <v>503</v>
      </c>
      <c r="C45" t="s">
        <v>504</v>
      </c>
      <c r="D45" t="s">
        <v>98</v>
      </c>
      <c r="E45" t="s">
        <v>121</v>
      </c>
      <c r="F45" t="s">
        <v>505</v>
      </c>
      <c r="G45" t="s">
        <v>443</v>
      </c>
      <c r="H45" t="s">
        <v>506</v>
      </c>
      <c r="I45" t="s">
        <v>210</v>
      </c>
      <c r="J45" t="s">
        <v>507</v>
      </c>
      <c r="K45" s="77">
        <v>4.4400000000000004</v>
      </c>
      <c r="L45" t="s">
        <v>100</v>
      </c>
      <c r="M45" s="78">
        <v>5.0000000000000001E-3</v>
      </c>
      <c r="N45" s="78">
        <v>2.52E-2</v>
      </c>
      <c r="O45" s="77">
        <v>11174267.24</v>
      </c>
      <c r="P45" s="77">
        <v>98.31</v>
      </c>
      <c r="Q45" s="77">
        <v>30.05677</v>
      </c>
      <c r="R45" s="77">
        <v>11015.478893644</v>
      </c>
      <c r="S45" s="78">
        <v>5.4999999999999997E-3</v>
      </c>
      <c r="T45" s="78">
        <v>3.0999999999999999E-3</v>
      </c>
      <c r="U45" s="78">
        <f>R45/'סכום נכסי הקרן'!$C$42</f>
        <v>4.6702601622626165E-4</v>
      </c>
    </row>
    <row r="46" spans="2:21">
      <c r="B46" t="s">
        <v>508</v>
      </c>
      <c r="C46" t="s">
        <v>509</v>
      </c>
      <c r="D46" t="s">
        <v>98</v>
      </c>
      <c r="E46" t="s">
        <v>121</v>
      </c>
      <c r="F46" t="s">
        <v>505</v>
      </c>
      <c r="G46" t="s">
        <v>443</v>
      </c>
      <c r="H46" t="s">
        <v>506</v>
      </c>
      <c r="I46" t="s">
        <v>210</v>
      </c>
      <c r="J46" t="s">
        <v>309</v>
      </c>
      <c r="K46" s="77">
        <v>6.87</v>
      </c>
      <c r="L46" t="s">
        <v>100</v>
      </c>
      <c r="M46" s="78">
        <v>5.8999999999999999E-3</v>
      </c>
      <c r="N46" s="78">
        <v>2.8400000000000002E-2</v>
      </c>
      <c r="O46" s="77">
        <v>15921399.9</v>
      </c>
      <c r="P46" s="77">
        <v>89.83</v>
      </c>
      <c r="Q46" s="77">
        <v>98.818209999999993</v>
      </c>
      <c r="R46" s="77">
        <v>14401.011740170001</v>
      </c>
      <c r="S46" s="78">
        <v>3.9800000000000002E-2</v>
      </c>
      <c r="T46" s="78">
        <v>4.1000000000000003E-3</v>
      </c>
      <c r="U46" s="78">
        <f>R46/'סכום נכסי הקרן'!$C$42</f>
        <v>6.1056329984164007E-4</v>
      </c>
    </row>
    <row r="47" spans="2:21">
      <c r="B47" t="s">
        <v>510</v>
      </c>
      <c r="C47" t="s">
        <v>511</v>
      </c>
      <c r="D47" t="s">
        <v>98</v>
      </c>
      <c r="E47" t="s">
        <v>121</v>
      </c>
      <c r="F47" t="s">
        <v>505</v>
      </c>
      <c r="G47" t="s">
        <v>443</v>
      </c>
      <c r="H47" t="s">
        <v>506</v>
      </c>
      <c r="I47" t="s">
        <v>210</v>
      </c>
      <c r="J47" t="s">
        <v>512</v>
      </c>
      <c r="K47" s="77">
        <v>1.69</v>
      </c>
      <c r="L47" t="s">
        <v>100</v>
      </c>
      <c r="M47" s="78">
        <v>4.7500000000000001E-2</v>
      </c>
      <c r="N47" s="78">
        <v>2.2499999999999999E-2</v>
      </c>
      <c r="O47" s="77">
        <v>11577608.49</v>
      </c>
      <c r="P47" s="77">
        <v>137.94999999999999</v>
      </c>
      <c r="Q47" s="77">
        <v>0</v>
      </c>
      <c r="R47" s="77">
        <v>15971.310911955001</v>
      </c>
      <c r="S47" s="78">
        <v>9.1999999999999998E-3</v>
      </c>
      <c r="T47" s="78">
        <v>4.4999999999999997E-3</v>
      </c>
      <c r="U47" s="78">
        <f>R47/'סכום נכסי הקרן'!$C$42</f>
        <v>6.7713966693043785E-4</v>
      </c>
    </row>
    <row r="48" spans="2:21">
      <c r="B48" t="s">
        <v>513</v>
      </c>
      <c r="C48" t="s">
        <v>514</v>
      </c>
      <c r="D48" t="s">
        <v>98</v>
      </c>
      <c r="E48" t="s">
        <v>121</v>
      </c>
      <c r="F48" t="s">
        <v>515</v>
      </c>
      <c r="G48" t="s">
        <v>443</v>
      </c>
      <c r="H48" t="s">
        <v>506</v>
      </c>
      <c r="I48" t="s">
        <v>210</v>
      </c>
      <c r="J48" t="s">
        <v>413</v>
      </c>
      <c r="K48" s="77">
        <v>7.16</v>
      </c>
      <c r="L48" t="s">
        <v>100</v>
      </c>
      <c r="M48" s="78">
        <v>3.5000000000000001E-3</v>
      </c>
      <c r="N48" s="78">
        <v>2.8299999999999999E-2</v>
      </c>
      <c r="O48" s="77">
        <v>18495736.09</v>
      </c>
      <c r="P48" s="77">
        <v>88.29</v>
      </c>
      <c r="Q48" s="77">
        <v>0</v>
      </c>
      <c r="R48" s="77">
        <v>16329.885393860999</v>
      </c>
      <c r="S48" s="78">
        <v>1.7999999999999999E-2</v>
      </c>
      <c r="T48" s="78">
        <v>4.5999999999999999E-3</v>
      </c>
      <c r="U48" s="78">
        <f>R48/'סכום נכסי הקרן'!$C$42</f>
        <v>6.9234223900395712E-4</v>
      </c>
    </row>
    <row r="49" spans="2:21">
      <c r="B49" t="s">
        <v>516</v>
      </c>
      <c r="C49" t="s">
        <v>517</v>
      </c>
      <c r="D49" t="s">
        <v>98</v>
      </c>
      <c r="E49" t="s">
        <v>121</v>
      </c>
      <c r="F49" t="s">
        <v>515</v>
      </c>
      <c r="G49" t="s">
        <v>443</v>
      </c>
      <c r="H49" t="s">
        <v>506</v>
      </c>
      <c r="I49" t="s">
        <v>210</v>
      </c>
      <c r="J49" t="s">
        <v>518</v>
      </c>
      <c r="K49" s="77">
        <v>3.23</v>
      </c>
      <c r="L49" t="s">
        <v>100</v>
      </c>
      <c r="M49" s="78">
        <v>2.4E-2</v>
      </c>
      <c r="N49" s="78">
        <v>2.23E-2</v>
      </c>
      <c r="O49" s="77">
        <v>2361843.7200000002</v>
      </c>
      <c r="P49" s="77">
        <v>109.73</v>
      </c>
      <c r="Q49" s="77">
        <v>0</v>
      </c>
      <c r="R49" s="77">
        <v>2591.6511139559998</v>
      </c>
      <c r="S49" s="78">
        <v>3.8E-3</v>
      </c>
      <c r="T49" s="78">
        <v>6.9999999999999999E-4</v>
      </c>
      <c r="U49" s="78">
        <f>R49/'סכום נכסי הקרן'!$C$42</f>
        <v>1.0987888106232167E-4</v>
      </c>
    </row>
    <row r="50" spans="2:21">
      <c r="B50" t="s">
        <v>519</v>
      </c>
      <c r="C50" t="s">
        <v>520</v>
      </c>
      <c r="D50" t="s">
        <v>98</v>
      </c>
      <c r="E50" t="s">
        <v>121</v>
      </c>
      <c r="F50" t="s">
        <v>515</v>
      </c>
      <c r="G50" t="s">
        <v>443</v>
      </c>
      <c r="H50" t="s">
        <v>506</v>
      </c>
      <c r="I50" t="s">
        <v>210</v>
      </c>
      <c r="J50" t="s">
        <v>518</v>
      </c>
      <c r="K50" s="77">
        <v>4.3899999999999997</v>
      </c>
      <c r="L50" t="s">
        <v>100</v>
      </c>
      <c r="M50" s="78">
        <v>2.5999999999999999E-2</v>
      </c>
      <c r="N50" s="78">
        <v>2.3099999999999999E-2</v>
      </c>
      <c r="O50" s="77">
        <v>12359342.33</v>
      </c>
      <c r="P50" s="77">
        <v>109.79</v>
      </c>
      <c r="Q50" s="77">
        <v>174.07947999999999</v>
      </c>
      <c r="R50" s="77">
        <v>13743.401424107</v>
      </c>
      <c r="S50" s="78">
        <v>2.4E-2</v>
      </c>
      <c r="T50" s="78">
        <v>3.8999999999999998E-3</v>
      </c>
      <c r="U50" s="78">
        <f>R50/'סכום נכסי הקרן'!$C$42</f>
        <v>5.8268243064789067E-4</v>
      </c>
    </row>
    <row r="51" spans="2:21">
      <c r="B51" t="s">
        <v>521</v>
      </c>
      <c r="C51" t="s">
        <v>522</v>
      </c>
      <c r="D51" t="s">
        <v>98</v>
      </c>
      <c r="E51" t="s">
        <v>121</v>
      </c>
      <c r="F51" t="s">
        <v>515</v>
      </c>
      <c r="G51" t="s">
        <v>443</v>
      </c>
      <c r="H51" t="s">
        <v>506</v>
      </c>
      <c r="I51" t="s">
        <v>210</v>
      </c>
      <c r="J51" t="s">
        <v>523</v>
      </c>
      <c r="K51" s="77">
        <v>4.79</v>
      </c>
      <c r="L51" t="s">
        <v>100</v>
      </c>
      <c r="M51" s="78">
        <v>2.81E-2</v>
      </c>
      <c r="N51" s="78">
        <v>2.53E-2</v>
      </c>
      <c r="O51" s="77">
        <v>1593997.57</v>
      </c>
      <c r="P51" s="77">
        <v>110.61</v>
      </c>
      <c r="Q51" s="77">
        <v>24.434429999999999</v>
      </c>
      <c r="R51" s="77">
        <v>1787.5551421770001</v>
      </c>
      <c r="S51" s="78">
        <v>1.6999999999999999E-3</v>
      </c>
      <c r="T51" s="78">
        <v>5.0000000000000001E-4</v>
      </c>
      <c r="U51" s="78">
        <f>R51/'סכום נכסי הקרן'!$C$42</f>
        <v>7.5787422852527812E-5</v>
      </c>
    </row>
    <row r="52" spans="2:21">
      <c r="B52" t="s">
        <v>524</v>
      </c>
      <c r="C52" t="s">
        <v>525</v>
      </c>
      <c r="D52" t="s">
        <v>98</v>
      </c>
      <c r="E52" t="s">
        <v>121</v>
      </c>
      <c r="F52" t="s">
        <v>515</v>
      </c>
      <c r="G52" t="s">
        <v>443</v>
      </c>
      <c r="H52" t="s">
        <v>506</v>
      </c>
      <c r="I52" t="s">
        <v>210</v>
      </c>
      <c r="J52" t="s">
        <v>526</v>
      </c>
      <c r="K52" s="77">
        <v>2.87</v>
      </c>
      <c r="L52" t="s">
        <v>100</v>
      </c>
      <c r="M52" s="78">
        <v>3.6999999999999998E-2</v>
      </c>
      <c r="N52" s="78">
        <v>1.9699999999999999E-2</v>
      </c>
      <c r="O52" s="77">
        <v>1076110.67</v>
      </c>
      <c r="P52" s="77">
        <v>113.32</v>
      </c>
      <c r="Q52" s="77">
        <v>21.48141</v>
      </c>
      <c r="R52" s="77">
        <v>1240.930021244</v>
      </c>
      <c r="S52" s="78">
        <v>2.3999999999999998E-3</v>
      </c>
      <c r="T52" s="78">
        <v>4.0000000000000002E-4</v>
      </c>
      <c r="U52" s="78">
        <f>R52/'סכום נכסי הקרן'!$C$42</f>
        <v>5.2612020760310074E-5</v>
      </c>
    </row>
    <row r="53" spans="2:21">
      <c r="B53" t="s">
        <v>527</v>
      </c>
      <c r="C53" t="s">
        <v>528</v>
      </c>
      <c r="D53" t="s">
        <v>98</v>
      </c>
      <c r="E53" t="s">
        <v>121</v>
      </c>
      <c r="F53" t="s">
        <v>515</v>
      </c>
      <c r="G53" t="s">
        <v>443</v>
      </c>
      <c r="H53" t="s">
        <v>506</v>
      </c>
      <c r="I53" t="s">
        <v>210</v>
      </c>
      <c r="J53" t="s">
        <v>529</v>
      </c>
      <c r="K53" s="77">
        <v>1.62</v>
      </c>
      <c r="L53" t="s">
        <v>100</v>
      </c>
      <c r="M53" s="78">
        <v>2.8500000000000001E-2</v>
      </c>
      <c r="N53" s="78">
        <v>1.7399999999999999E-2</v>
      </c>
      <c r="O53" s="77">
        <v>12257424.6</v>
      </c>
      <c r="P53" s="77">
        <v>112.51</v>
      </c>
      <c r="Q53" s="77">
        <v>0</v>
      </c>
      <c r="R53" s="77">
        <v>13790.828417459999</v>
      </c>
      <c r="S53" s="78">
        <v>1.8599999999999998E-2</v>
      </c>
      <c r="T53" s="78">
        <v>3.8999999999999998E-3</v>
      </c>
      <c r="U53" s="78">
        <f>R53/'סכום נכסי הקרן'!$C$42</f>
        <v>5.8469320475776809E-4</v>
      </c>
    </row>
    <row r="54" spans="2:21">
      <c r="B54" t="s">
        <v>530</v>
      </c>
      <c r="C54" t="s">
        <v>531</v>
      </c>
      <c r="D54" t="s">
        <v>98</v>
      </c>
      <c r="E54" t="s">
        <v>121</v>
      </c>
      <c r="F54" t="s">
        <v>532</v>
      </c>
      <c r="G54" t="s">
        <v>443</v>
      </c>
      <c r="H54" t="s">
        <v>506</v>
      </c>
      <c r="I54" t="s">
        <v>210</v>
      </c>
      <c r="J54" t="s">
        <v>360</v>
      </c>
      <c r="K54" s="77">
        <v>5.1100000000000003</v>
      </c>
      <c r="L54" t="s">
        <v>100</v>
      </c>
      <c r="M54" s="78">
        <v>6.4999999999999997E-3</v>
      </c>
      <c r="N54" s="78">
        <v>2.3400000000000001E-2</v>
      </c>
      <c r="O54" s="77">
        <v>11013464.57</v>
      </c>
      <c r="P54" s="77">
        <v>98.81</v>
      </c>
      <c r="Q54" s="77">
        <v>164.98179999999999</v>
      </c>
      <c r="R54" s="77">
        <v>11047.386141617</v>
      </c>
      <c r="S54" s="78">
        <v>2.9000000000000001E-2</v>
      </c>
      <c r="T54" s="78">
        <v>3.0999999999999999E-3</v>
      </c>
      <c r="U54" s="78">
        <f>R54/'סכום נכסי הקרן'!$C$42</f>
        <v>4.6837879580611012E-4</v>
      </c>
    </row>
    <row r="55" spans="2:21">
      <c r="B55" t="s">
        <v>533</v>
      </c>
      <c r="C55" t="s">
        <v>534</v>
      </c>
      <c r="D55" t="s">
        <v>98</v>
      </c>
      <c r="E55" t="s">
        <v>121</v>
      </c>
      <c r="F55" t="s">
        <v>532</v>
      </c>
      <c r="G55" t="s">
        <v>443</v>
      </c>
      <c r="H55" t="s">
        <v>506</v>
      </c>
      <c r="I55" t="s">
        <v>210</v>
      </c>
      <c r="J55" t="s">
        <v>309</v>
      </c>
      <c r="K55" s="77">
        <v>5.82</v>
      </c>
      <c r="L55" t="s">
        <v>100</v>
      </c>
      <c r="M55" s="78">
        <v>1.43E-2</v>
      </c>
      <c r="N55" s="78">
        <v>2.63E-2</v>
      </c>
      <c r="O55" s="77">
        <v>177016.4</v>
      </c>
      <c r="P55" s="77">
        <v>100.69</v>
      </c>
      <c r="Q55" s="77">
        <v>3.1392699999999998</v>
      </c>
      <c r="R55" s="77">
        <v>181.37708316000001</v>
      </c>
      <c r="S55" s="78">
        <v>4.0000000000000002E-4</v>
      </c>
      <c r="T55" s="78">
        <v>1E-4</v>
      </c>
      <c r="U55" s="78">
        <f>R55/'סכום נכסי הקרן'!$C$42</f>
        <v>7.6898895999729172E-6</v>
      </c>
    </row>
    <row r="56" spans="2:21">
      <c r="B56" t="s">
        <v>535</v>
      </c>
      <c r="C56" t="s">
        <v>536</v>
      </c>
      <c r="D56" t="s">
        <v>98</v>
      </c>
      <c r="E56" t="s">
        <v>121</v>
      </c>
      <c r="F56" t="s">
        <v>532</v>
      </c>
      <c r="G56" t="s">
        <v>443</v>
      </c>
      <c r="H56" t="s">
        <v>506</v>
      </c>
      <c r="I56" t="s">
        <v>210</v>
      </c>
      <c r="J56" t="s">
        <v>537</v>
      </c>
      <c r="K56" s="77">
        <v>0.41</v>
      </c>
      <c r="L56" t="s">
        <v>100</v>
      </c>
      <c r="M56" s="78">
        <v>5.8500000000000003E-2</v>
      </c>
      <c r="N56" s="78">
        <v>1.4200000000000001E-2</v>
      </c>
      <c r="O56" s="77">
        <v>0.38</v>
      </c>
      <c r="P56" s="77">
        <v>119.5</v>
      </c>
      <c r="Q56" s="77">
        <v>0</v>
      </c>
      <c r="R56" s="77">
        <v>4.5409999999999998E-4</v>
      </c>
      <c r="S56" s="78">
        <v>0</v>
      </c>
      <c r="T56" s="78">
        <v>0</v>
      </c>
      <c r="U56" s="78">
        <f>R56/'סכום נכסי הקרן'!$C$42</f>
        <v>1.9252591377639955E-11</v>
      </c>
    </row>
    <row r="57" spans="2:21">
      <c r="B57" t="s">
        <v>538</v>
      </c>
      <c r="C57" t="s">
        <v>539</v>
      </c>
      <c r="D57" t="s">
        <v>98</v>
      </c>
      <c r="E57" t="s">
        <v>121</v>
      </c>
      <c r="F57" t="s">
        <v>532</v>
      </c>
      <c r="G57" t="s">
        <v>443</v>
      </c>
      <c r="H57" t="s">
        <v>506</v>
      </c>
      <c r="I57" t="s">
        <v>210</v>
      </c>
      <c r="J57" t="s">
        <v>512</v>
      </c>
      <c r="K57" s="77">
        <v>0.77</v>
      </c>
      <c r="L57" t="s">
        <v>100</v>
      </c>
      <c r="M57" s="78">
        <v>4.9000000000000002E-2</v>
      </c>
      <c r="N57" s="78">
        <v>1.34E-2</v>
      </c>
      <c r="O57" s="77">
        <v>2483640.0099999998</v>
      </c>
      <c r="P57" s="77">
        <v>115.39</v>
      </c>
      <c r="Q57" s="77">
        <v>0</v>
      </c>
      <c r="R57" s="77">
        <v>2865.8722075390001</v>
      </c>
      <c r="S57" s="78">
        <v>1.8700000000000001E-2</v>
      </c>
      <c r="T57" s="78">
        <v>8.0000000000000004E-4</v>
      </c>
      <c r="U57" s="78">
        <f>R57/'סכום נכסי הקרן'!$C$42</f>
        <v>1.2150510141440947E-4</v>
      </c>
    </row>
    <row r="58" spans="2:21">
      <c r="B58" t="s">
        <v>540</v>
      </c>
      <c r="C58" t="s">
        <v>541</v>
      </c>
      <c r="D58" t="s">
        <v>98</v>
      </c>
      <c r="E58" t="s">
        <v>121</v>
      </c>
      <c r="F58" t="s">
        <v>532</v>
      </c>
      <c r="G58" t="s">
        <v>443</v>
      </c>
      <c r="H58" t="s">
        <v>506</v>
      </c>
      <c r="I58" t="s">
        <v>210</v>
      </c>
      <c r="J58" t="s">
        <v>542</v>
      </c>
      <c r="K58" s="77">
        <v>2.4300000000000002</v>
      </c>
      <c r="L58" t="s">
        <v>100</v>
      </c>
      <c r="M58" s="78">
        <v>1.7600000000000001E-2</v>
      </c>
      <c r="N58" s="78">
        <v>1.84E-2</v>
      </c>
      <c r="O58" s="77">
        <v>19583282.280000001</v>
      </c>
      <c r="P58" s="77">
        <v>109.32</v>
      </c>
      <c r="Q58" s="77">
        <v>443.39129000000003</v>
      </c>
      <c r="R58" s="77">
        <v>21851.835478495999</v>
      </c>
      <c r="S58" s="78">
        <v>1.43E-2</v>
      </c>
      <c r="T58" s="78">
        <v>6.1999999999999998E-3</v>
      </c>
      <c r="U58" s="78">
        <f>R58/'סכום נכסי הקרן'!$C$42</f>
        <v>9.264577390858819E-4</v>
      </c>
    </row>
    <row r="59" spans="2:21">
      <c r="B59" t="s">
        <v>543</v>
      </c>
      <c r="C59" t="s">
        <v>544</v>
      </c>
      <c r="D59" t="s">
        <v>98</v>
      </c>
      <c r="E59" t="s">
        <v>121</v>
      </c>
      <c r="F59" t="s">
        <v>532</v>
      </c>
      <c r="G59" t="s">
        <v>443</v>
      </c>
      <c r="H59" t="s">
        <v>506</v>
      </c>
      <c r="I59" t="s">
        <v>210</v>
      </c>
      <c r="J59" t="s">
        <v>545</v>
      </c>
      <c r="K59" s="77">
        <v>3.1</v>
      </c>
      <c r="L59" t="s">
        <v>100</v>
      </c>
      <c r="M59" s="78">
        <v>2.1499999999999998E-2</v>
      </c>
      <c r="N59" s="78">
        <v>2.1999999999999999E-2</v>
      </c>
      <c r="O59" s="77">
        <v>23878183.210000001</v>
      </c>
      <c r="P59" s="77">
        <v>110.05</v>
      </c>
      <c r="Q59" s="77">
        <v>0</v>
      </c>
      <c r="R59" s="77">
        <v>26277.940622605001</v>
      </c>
      <c r="S59" s="78">
        <v>1.9300000000000001E-2</v>
      </c>
      <c r="T59" s="78">
        <v>7.4000000000000003E-3</v>
      </c>
      <c r="U59" s="78">
        <f>R59/'סכום נכסי הקרן'!$C$42</f>
        <v>1.1141124268947364E-3</v>
      </c>
    </row>
    <row r="60" spans="2:21">
      <c r="B60" t="s">
        <v>546</v>
      </c>
      <c r="C60" t="s">
        <v>547</v>
      </c>
      <c r="D60" t="s">
        <v>98</v>
      </c>
      <c r="E60" t="s">
        <v>121</v>
      </c>
      <c r="F60" t="s">
        <v>532</v>
      </c>
      <c r="G60" t="s">
        <v>443</v>
      </c>
      <c r="H60" t="s">
        <v>506</v>
      </c>
      <c r="I60" t="s">
        <v>210</v>
      </c>
      <c r="J60" t="s">
        <v>548</v>
      </c>
      <c r="K60" s="77">
        <v>4.67</v>
      </c>
      <c r="L60" t="s">
        <v>100</v>
      </c>
      <c r="M60" s="78">
        <v>2.2499999999999999E-2</v>
      </c>
      <c r="N60" s="78">
        <v>2.6200000000000001E-2</v>
      </c>
      <c r="O60" s="77">
        <v>26045268.5</v>
      </c>
      <c r="P60" s="77">
        <v>107.42</v>
      </c>
      <c r="Q60" s="77">
        <v>2073.9493900000002</v>
      </c>
      <c r="R60" s="77">
        <v>30051.776812700002</v>
      </c>
      <c r="S60" s="78">
        <v>2.3199999999999998E-2</v>
      </c>
      <c r="T60" s="78">
        <v>8.5000000000000006E-3</v>
      </c>
      <c r="U60" s="78">
        <f>R60/'סכום נכסי הקרן'!$C$42</f>
        <v>1.2741127045737689E-3</v>
      </c>
    </row>
    <row r="61" spans="2:21">
      <c r="B61" t="s">
        <v>549</v>
      </c>
      <c r="C61" t="s">
        <v>550</v>
      </c>
      <c r="D61" t="s">
        <v>98</v>
      </c>
      <c r="E61" t="s">
        <v>121</v>
      </c>
      <c r="F61" t="s">
        <v>532</v>
      </c>
      <c r="G61" t="s">
        <v>443</v>
      </c>
      <c r="H61" t="s">
        <v>506</v>
      </c>
      <c r="I61" t="s">
        <v>210</v>
      </c>
      <c r="J61" t="s">
        <v>551</v>
      </c>
      <c r="K61" s="77">
        <v>6.6</v>
      </c>
      <c r="L61" t="s">
        <v>100</v>
      </c>
      <c r="M61" s="78">
        <v>2.5000000000000001E-3</v>
      </c>
      <c r="N61" s="78">
        <v>2.5100000000000001E-2</v>
      </c>
      <c r="O61" s="77">
        <v>23880871.440000001</v>
      </c>
      <c r="P61" s="77">
        <v>91.26</v>
      </c>
      <c r="Q61" s="77">
        <v>569.80505000000005</v>
      </c>
      <c r="R61" s="77">
        <v>22363.488326144001</v>
      </c>
      <c r="S61" s="78">
        <v>2.24E-2</v>
      </c>
      <c r="T61" s="78">
        <v>6.3E-3</v>
      </c>
      <c r="U61" s="78">
        <f>R61/'סכום נכסי הקרן'!$C$42</f>
        <v>9.4815041295281174E-4</v>
      </c>
    </row>
    <row r="62" spans="2:21">
      <c r="B62" t="s">
        <v>552</v>
      </c>
      <c r="C62" t="s">
        <v>553</v>
      </c>
      <c r="D62" t="s">
        <v>98</v>
      </c>
      <c r="E62" t="s">
        <v>121</v>
      </c>
      <c r="F62" t="s">
        <v>532</v>
      </c>
      <c r="G62" t="s">
        <v>443</v>
      </c>
      <c r="H62" t="s">
        <v>506</v>
      </c>
      <c r="I62" t="s">
        <v>210</v>
      </c>
      <c r="J62" t="s">
        <v>554</v>
      </c>
      <c r="K62" s="77">
        <v>3.86</v>
      </c>
      <c r="L62" t="s">
        <v>100</v>
      </c>
      <c r="M62" s="78">
        <v>2.35E-2</v>
      </c>
      <c r="N62" s="78">
        <v>2.1899999999999999E-2</v>
      </c>
      <c r="O62" s="77">
        <v>22004888.629999999</v>
      </c>
      <c r="P62" s="77">
        <v>110.48</v>
      </c>
      <c r="Q62" s="77">
        <v>0</v>
      </c>
      <c r="R62" s="77">
        <v>24311.000958424</v>
      </c>
      <c r="S62" s="78">
        <v>2.9600000000000001E-2</v>
      </c>
      <c r="T62" s="78">
        <v>6.8999999999999999E-3</v>
      </c>
      <c r="U62" s="78">
        <f>R62/'סכום נכסי הקרן'!$C$42</f>
        <v>1.0307195935563766E-3</v>
      </c>
    </row>
    <row r="63" spans="2:21">
      <c r="B63" t="s">
        <v>555</v>
      </c>
      <c r="C63" t="s">
        <v>556</v>
      </c>
      <c r="D63" t="s">
        <v>98</v>
      </c>
      <c r="E63" t="s">
        <v>121</v>
      </c>
      <c r="F63" t="s">
        <v>557</v>
      </c>
      <c r="G63" t="s">
        <v>443</v>
      </c>
      <c r="H63" t="s">
        <v>506</v>
      </c>
      <c r="I63" t="s">
        <v>210</v>
      </c>
      <c r="J63" t="s">
        <v>558</v>
      </c>
      <c r="K63" s="77">
        <v>3.71</v>
      </c>
      <c r="L63" t="s">
        <v>100</v>
      </c>
      <c r="M63" s="78">
        <v>1.4200000000000001E-2</v>
      </c>
      <c r="N63" s="78">
        <v>2.18E-2</v>
      </c>
      <c r="O63" s="77">
        <v>18197428.629999999</v>
      </c>
      <c r="P63" s="77">
        <v>105.14</v>
      </c>
      <c r="Q63" s="77">
        <v>0</v>
      </c>
      <c r="R63" s="77">
        <v>19132.776461582002</v>
      </c>
      <c r="S63" s="78">
        <v>1.77E-2</v>
      </c>
      <c r="T63" s="78">
        <v>5.4000000000000003E-3</v>
      </c>
      <c r="U63" s="78">
        <f>R63/'סכום נכסי הקרן'!$C$42</f>
        <v>8.1117711326704771E-4</v>
      </c>
    </row>
    <row r="64" spans="2:21">
      <c r="B64" t="s">
        <v>559</v>
      </c>
      <c r="C64" t="s">
        <v>560</v>
      </c>
      <c r="D64" t="s">
        <v>98</v>
      </c>
      <c r="E64" t="s">
        <v>121</v>
      </c>
      <c r="F64" t="s">
        <v>561</v>
      </c>
      <c r="G64" t="s">
        <v>443</v>
      </c>
      <c r="H64" t="s">
        <v>506</v>
      </c>
      <c r="I64" t="s">
        <v>210</v>
      </c>
      <c r="J64" t="s">
        <v>562</v>
      </c>
      <c r="K64" s="77">
        <v>1.2</v>
      </c>
      <c r="L64" t="s">
        <v>100</v>
      </c>
      <c r="M64" s="78">
        <v>0.04</v>
      </c>
      <c r="N64" s="78">
        <v>1.5100000000000001E-2</v>
      </c>
      <c r="O64" s="77">
        <v>620158.71</v>
      </c>
      <c r="P64" s="77">
        <v>112.02</v>
      </c>
      <c r="Q64" s="77">
        <v>0</v>
      </c>
      <c r="R64" s="77">
        <v>694.70178694200001</v>
      </c>
      <c r="S64" s="78">
        <v>3.8E-3</v>
      </c>
      <c r="T64" s="78">
        <v>2.0000000000000001E-4</v>
      </c>
      <c r="U64" s="78">
        <f>R64/'סכום נכסי הקרן'!$C$42</f>
        <v>2.9453445569941905E-5</v>
      </c>
    </row>
    <row r="65" spans="2:21">
      <c r="B65" t="s">
        <v>563</v>
      </c>
      <c r="C65" t="s">
        <v>564</v>
      </c>
      <c r="D65" t="s">
        <v>98</v>
      </c>
      <c r="E65" t="s">
        <v>121</v>
      </c>
      <c r="F65" t="s">
        <v>561</v>
      </c>
      <c r="G65" t="s">
        <v>443</v>
      </c>
      <c r="H65" t="s">
        <v>506</v>
      </c>
      <c r="I65" t="s">
        <v>210</v>
      </c>
      <c r="J65" t="s">
        <v>565</v>
      </c>
      <c r="K65" s="77">
        <v>4.8</v>
      </c>
      <c r="L65" t="s">
        <v>100</v>
      </c>
      <c r="M65" s="78">
        <v>3.5000000000000003E-2</v>
      </c>
      <c r="N65" s="78">
        <v>2.4199999999999999E-2</v>
      </c>
      <c r="O65" s="77">
        <v>7298210.4000000004</v>
      </c>
      <c r="P65" s="77">
        <v>116.43</v>
      </c>
      <c r="Q65" s="77">
        <v>0</v>
      </c>
      <c r="R65" s="77">
        <v>8497.3063687199992</v>
      </c>
      <c r="S65" s="78">
        <v>8.0999999999999996E-3</v>
      </c>
      <c r="T65" s="78">
        <v>2.3999999999999998E-3</v>
      </c>
      <c r="U65" s="78">
        <f>R65/'סכום נכסי הקרן'!$C$42</f>
        <v>3.6026242529747576E-4</v>
      </c>
    </row>
    <row r="66" spans="2:21">
      <c r="B66" t="s">
        <v>566</v>
      </c>
      <c r="C66" t="s">
        <v>567</v>
      </c>
      <c r="D66" t="s">
        <v>98</v>
      </c>
      <c r="E66" t="s">
        <v>121</v>
      </c>
      <c r="F66" t="s">
        <v>561</v>
      </c>
      <c r="G66" t="s">
        <v>443</v>
      </c>
      <c r="H66" t="s">
        <v>506</v>
      </c>
      <c r="I66" t="s">
        <v>210</v>
      </c>
      <c r="J66" t="s">
        <v>309</v>
      </c>
      <c r="K66" s="77">
        <v>6.85</v>
      </c>
      <c r="L66" t="s">
        <v>100</v>
      </c>
      <c r="M66" s="78">
        <v>2.5000000000000001E-2</v>
      </c>
      <c r="N66" s="78">
        <v>2.5100000000000001E-2</v>
      </c>
      <c r="O66" s="77">
        <v>751898.05</v>
      </c>
      <c r="P66" s="77">
        <v>108.6</v>
      </c>
      <c r="Q66" s="77">
        <v>0</v>
      </c>
      <c r="R66" s="77">
        <v>816.56128230000002</v>
      </c>
      <c r="S66" s="78">
        <v>2.0999999999999999E-3</v>
      </c>
      <c r="T66" s="78">
        <v>2.0000000000000001E-4</v>
      </c>
      <c r="U66" s="78">
        <f>R66/'סכום נכסי הקרן'!$C$42</f>
        <v>3.4619953100470395E-5</v>
      </c>
    </row>
    <row r="67" spans="2:21">
      <c r="B67" t="s">
        <v>568</v>
      </c>
      <c r="C67" t="s">
        <v>569</v>
      </c>
      <c r="D67" t="s">
        <v>98</v>
      </c>
      <c r="E67" t="s">
        <v>121</v>
      </c>
      <c r="F67" t="s">
        <v>561</v>
      </c>
      <c r="G67" t="s">
        <v>443</v>
      </c>
      <c r="H67" t="s">
        <v>506</v>
      </c>
      <c r="I67" t="s">
        <v>210</v>
      </c>
      <c r="J67" t="s">
        <v>570</v>
      </c>
      <c r="K67" s="77">
        <v>3.41</v>
      </c>
      <c r="L67" t="s">
        <v>100</v>
      </c>
      <c r="M67" s="78">
        <v>0.04</v>
      </c>
      <c r="N67" s="78">
        <v>2.12E-2</v>
      </c>
      <c r="O67" s="77">
        <v>22074733.539999999</v>
      </c>
      <c r="P67" s="77">
        <v>116.79</v>
      </c>
      <c r="Q67" s="77">
        <v>0</v>
      </c>
      <c r="R67" s="77">
        <v>25781.081301366001</v>
      </c>
      <c r="S67" s="78">
        <v>2.3099999999999999E-2</v>
      </c>
      <c r="T67" s="78">
        <v>7.3000000000000001E-3</v>
      </c>
      <c r="U67" s="78">
        <f>R67/'סכום נכסי הקרן'!$C$42</f>
        <v>1.0930469578703233E-3</v>
      </c>
    </row>
    <row r="68" spans="2:21">
      <c r="B68" t="s">
        <v>571</v>
      </c>
      <c r="C68" t="s">
        <v>572</v>
      </c>
      <c r="D68" t="s">
        <v>98</v>
      </c>
      <c r="E68" t="s">
        <v>121</v>
      </c>
      <c r="F68" t="s">
        <v>573</v>
      </c>
      <c r="G68" t="s">
        <v>574</v>
      </c>
      <c r="H68" t="s">
        <v>506</v>
      </c>
      <c r="I68" t="s">
        <v>210</v>
      </c>
      <c r="J68" t="s">
        <v>575</v>
      </c>
      <c r="K68" s="77">
        <v>3.12</v>
      </c>
      <c r="L68" t="s">
        <v>100</v>
      </c>
      <c r="M68" s="78">
        <v>4.2999999999999997E-2</v>
      </c>
      <c r="N68" s="78">
        <v>1.72E-2</v>
      </c>
      <c r="O68" s="77">
        <v>0.02</v>
      </c>
      <c r="P68" s="77">
        <v>117.55</v>
      </c>
      <c r="Q68" s="77">
        <v>0</v>
      </c>
      <c r="R68" s="77">
        <v>2.351E-5</v>
      </c>
      <c r="S68" s="78">
        <v>0</v>
      </c>
      <c r="T68" s="78">
        <v>0</v>
      </c>
      <c r="U68" s="78">
        <f>R68/'סכום נכסי הקרן'!$C$42</f>
        <v>9.9675935540258832E-13</v>
      </c>
    </row>
    <row r="69" spans="2:21">
      <c r="B69" t="s">
        <v>576</v>
      </c>
      <c r="C69" t="s">
        <v>577</v>
      </c>
      <c r="D69" t="s">
        <v>98</v>
      </c>
      <c r="E69" t="s">
        <v>121</v>
      </c>
      <c r="F69" t="s">
        <v>578</v>
      </c>
      <c r="G69" t="s">
        <v>443</v>
      </c>
      <c r="H69" t="s">
        <v>506</v>
      </c>
      <c r="I69" t="s">
        <v>210</v>
      </c>
      <c r="J69" t="s">
        <v>579</v>
      </c>
      <c r="K69" s="77">
        <v>2.83</v>
      </c>
      <c r="L69" t="s">
        <v>100</v>
      </c>
      <c r="M69" s="78">
        <v>2.3400000000000001E-2</v>
      </c>
      <c r="N69" s="78">
        <v>2.1100000000000001E-2</v>
      </c>
      <c r="O69" s="77">
        <v>21526720.199999999</v>
      </c>
      <c r="P69" s="77">
        <v>110.4</v>
      </c>
      <c r="Q69" s="77">
        <v>0</v>
      </c>
      <c r="R69" s="77">
        <v>23765.4991008</v>
      </c>
      <c r="S69" s="78">
        <v>7.0000000000000001E-3</v>
      </c>
      <c r="T69" s="78">
        <v>6.7000000000000002E-3</v>
      </c>
      <c r="U69" s="78">
        <f>R69/'סכום נכסי הקרן'!$C$42</f>
        <v>1.0075918147398639E-3</v>
      </c>
    </row>
    <row r="70" spans="2:21">
      <c r="B70" t="s">
        <v>580</v>
      </c>
      <c r="C70" t="s">
        <v>581</v>
      </c>
      <c r="D70" t="s">
        <v>98</v>
      </c>
      <c r="E70" t="s">
        <v>121</v>
      </c>
      <c r="F70" t="s">
        <v>582</v>
      </c>
      <c r="G70" t="s">
        <v>443</v>
      </c>
      <c r="H70" t="s">
        <v>583</v>
      </c>
      <c r="I70" t="s">
        <v>148</v>
      </c>
      <c r="J70" t="s">
        <v>584</v>
      </c>
      <c r="K70" s="77">
        <v>2.69</v>
      </c>
      <c r="L70" t="s">
        <v>100</v>
      </c>
      <c r="M70" s="78">
        <v>3.2000000000000001E-2</v>
      </c>
      <c r="N70" s="78">
        <v>1.8800000000000001E-2</v>
      </c>
      <c r="O70" s="77">
        <v>28030730.260000002</v>
      </c>
      <c r="P70" s="77">
        <v>113.1</v>
      </c>
      <c r="Q70" s="77">
        <v>0</v>
      </c>
      <c r="R70" s="77">
        <v>31702.755924059999</v>
      </c>
      <c r="S70" s="78">
        <v>1.7000000000000001E-2</v>
      </c>
      <c r="T70" s="78">
        <v>8.9999999999999993E-3</v>
      </c>
      <c r="U70" s="78">
        <f>R70/'סכום נכסי הקרן'!$C$42</f>
        <v>1.3441096792578321E-3</v>
      </c>
    </row>
    <row r="71" spans="2:21">
      <c r="B71" t="s">
        <v>585</v>
      </c>
      <c r="C71" t="s">
        <v>586</v>
      </c>
      <c r="D71" t="s">
        <v>98</v>
      </c>
      <c r="E71" t="s">
        <v>121</v>
      </c>
      <c r="F71" t="s">
        <v>582</v>
      </c>
      <c r="G71" t="s">
        <v>443</v>
      </c>
      <c r="H71" t="s">
        <v>583</v>
      </c>
      <c r="I71" t="s">
        <v>148</v>
      </c>
      <c r="J71" t="s">
        <v>575</v>
      </c>
      <c r="K71" s="77">
        <v>5</v>
      </c>
      <c r="L71" t="s">
        <v>100</v>
      </c>
      <c r="M71" s="78">
        <v>1.14E-2</v>
      </c>
      <c r="N71" s="78">
        <v>2.4400000000000002E-2</v>
      </c>
      <c r="O71" s="77">
        <v>22222269.399999999</v>
      </c>
      <c r="P71" s="77">
        <v>99.9</v>
      </c>
      <c r="Q71" s="77">
        <v>0</v>
      </c>
      <c r="R71" s="77">
        <v>22200.0471306</v>
      </c>
      <c r="S71" s="78">
        <v>9.4000000000000004E-3</v>
      </c>
      <c r="T71" s="78">
        <v>6.3E-3</v>
      </c>
      <c r="U71" s="78">
        <f>R71/'סכום נכסי הקרן'!$C$42</f>
        <v>9.4122095567009513E-4</v>
      </c>
    </row>
    <row r="72" spans="2:21">
      <c r="B72" t="s">
        <v>587</v>
      </c>
      <c r="C72" t="s">
        <v>588</v>
      </c>
      <c r="D72" t="s">
        <v>98</v>
      </c>
      <c r="E72" t="s">
        <v>121</v>
      </c>
      <c r="F72" t="s">
        <v>582</v>
      </c>
      <c r="G72" t="s">
        <v>443</v>
      </c>
      <c r="H72" t="s">
        <v>506</v>
      </c>
      <c r="I72" t="s">
        <v>210</v>
      </c>
      <c r="J72" t="s">
        <v>589</v>
      </c>
      <c r="K72" s="77">
        <v>7.19</v>
      </c>
      <c r="L72" t="s">
        <v>100</v>
      </c>
      <c r="M72" s="78">
        <v>8.0999999999999996E-3</v>
      </c>
      <c r="N72" s="78">
        <v>2.69E-2</v>
      </c>
      <c r="O72" s="77">
        <v>28962330.710000001</v>
      </c>
      <c r="P72" s="77">
        <v>96.16</v>
      </c>
      <c r="Q72" s="77">
        <v>0</v>
      </c>
      <c r="R72" s="77">
        <v>27850.177210736001</v>
      </c>
      <c r="S72" s="78">
        <v>2.3199999999999998E-2</v>
      </c>
      <c r="T72" s="78">
        <v>7.9000000000000008E-3</v>
      </c>
      <c r="U72" s="78">
        <f>R72/'סכום נכסי הקרן'!$C$42</f>
        <v>1.1807709351093609E-3</v>
      </c>
    </row>
    <row r="73" spans="2:21">
      <c r="B73" t="s">
        <v>590</v>
      </c>
      <c r="C73" t="s">
        <v>591</v>
      </c>
      <c r="D73" t="s">
        <v>98</v>
      </c>
      <c r="E73" t="s">
        <v>121</v>
      </c>
      <c r="F73" t="s">
        <v>578</v>
      </c>
      <c r="G73" t="s">
        <v>443</v>
      </c>
      <c r="H73" t="s">
        <v>506</v>
      </c>
      <c r="I73" t="s">
        <v>210</v>
      </c>
      <c r="J73" t="s">
        <v>592</v>
      </c>
      <c r="K73" s="77">
        <v>6.19</v>
      </c>
      <c r="L73" t="s">
        <v>100</v>
      </c>
      <c r="M73" s="78">
        <v>6.4999999999999997E-3</v>
      </c>
      <c r="N73" s="78">
        <v>2.75E-2</v>
      </c>
      <c r="O73" s="77">
        <v>35778474.810000002</v>
      </c>
      <c r="P73" s="77">
        <v>94.27</v>
      </c>
      <c r="Q73" s="77">
        <v>0</v>
      </c>
      <c r="R73" s="77">
        <v>33728.368203386999</v>
      </c>
      <c r="S73" s="78">
        <v>2.2700000000000001E-2</v>
      </c>
      <c r="T73" s="78">
        <v>9.4999999999999998E-3</v>
      </c>
      <c r="U73" s="78">
        <f>R73/'סכום נכסי הקרן'!$C$42</f>
        <v>1.4299900701484128E-3</v>
      </c>
    </row>
    <row r="74" spans="2:21">
      <c r="B74" t="s">
        <v>593</v>
      </c>
      <c r="C74" t="s">
        <v>594</v>
      </c>
      <c r="D74" t="s">
        <v>98</v>
      </c>
      <c r="E74" t="s">
        <v>121</v>
      </c>
      <c r="F74" t="s">
        <v>595</v>
      </c>
      <c r="G74" t="s">
        <v>443</v>
      </c>
      <c r="H74" t="s">
        <v>506</v>
      </c>
      <c r="I74" t="s">
        <v>210</v>
      </c>
      <c r="J74" t="s">
        <v>596</v>
      </c>
      <c r="K74" s="77">
        <v>5.08</v>
      </c>
      <c r="L74" t="s">
        <v>100</v>
      </c>
      <c r="M74" s="78">
        <v>7.7999999999999996E-3</v>
      </c>
      <c r="N74" s="78">
        <v>2.41E-2</v>
      </c>
      <c r="O74" s="77">
        <v>0.15</v>
      </c>
      <c r="P74" s="77">
        <v>98.69</v>
      </c>
      <c r="Q74" s="77">
        <v>0</v>
      </c>
      <c r="R74" s="77">
        <v>1.48035E-4</v>
      </c>
      <c r="S74" s="78">
        <v>0</v>
      </c>
      <c r="T74" s="78">
        <v>0</v>
      </c>
      <c r="U74" s="78">
        <f>R74/'סכום נכסי הקרן'!$C$42</f>
        <v>6.2762769535100879E-12</v>
      </c>
    </row>
    <row r="75" spans="2:21">
      <c r="B75" t="s">
        <v>597</v>
      </c>
      <c r="C75" t="s">
        <v>598</v>
      </c>
      <c r="D75" t="s">
        <v>98</v>
      </c>
      <c r="E75" t="s">
        <v>121</v>
      </c>
      <c r="F75" t="s">
        <v>595</v>
      </c>
      <c r="G75" t="s">
        <v>443</v>
      </c>
      <c r="H75" t="s">
        <v>599</v>
      </c>
      <c r="I75" t="s">
        <v>221</v>
      </c>
      <c r="J75" t="s">
        <v>600</v>
      </c>
      <c r="K75" s="77">
        <v>2.79</v>
      </c>
      <c r="L75" t="s">
        <v>100</v>
      </c>
      <c r="M75" s="78">
        <v>1.34E-2</v>
      </c>
      <c r="N75" s="78">
        <v>2.1299999999999999E-2</v>
      </c>
      <c r="O75" s="77">
        <v>5192141.99</v>
      </c>
      <c r="P75" s="77">
        <v>106.88</v>
      </c>
      <c r="Q75" s="77">
        <v>0</v>
      </c>
      <c r="R75" s="77">
        <v>5549.3613589119996</v>
      </c>
      <c r="S75" s="78">
        <v>8.9999999999999993E-3</v>
      </c>
      <c r="T75" s="78">
        <v>1.6000000000000001E-3</v>
      </c>
      <c r="U75" s="78">
        <f>R75/'סכום נכסי הקרן'!$C$42</f>
        <v>2.3527766273947923E-4</v>
      </c>
    </row>
    <row r="76" spans="2:21">
      <c r="B76" t="s">
        <v>601</v>
      </c>
      <c r="C76" t="s">
        <v>602</v>
      </c>
      <c r="D76" t="s">
        <v>98</v>
      </c>
      <c r="E76" t="s">
        <v>121</v>
      </c>
      <c r="F76" t="s">
        <v>595</v>
      </c>
      <c r="G76" t="s">
        <v>443</v>
      </c>
      <c r="H76" t="s">
        <v>506</v>
      </c>
      <c r="I76" t="s">
        <v>210</v>
      </c>
      <c r="J76" t="s">
        <v>603</v>
      </c>
      <c r="K76" s="77">
        <v>2.77</v>
      </c>
      <c r="L76" t="s">
        <v>100</v>
      </c>
      <c r="M76" s="78">
        <v>2E-3</v>
      </c>
      <c r="N76" s="78">
        <v>2.0799999999999999E-2</v>
      </c>
      <c r="O76" s="77">
        <v>10352111.35</v>
      </c>
      <c r="P76" s="77">
        <v>101.4</v>
      </c>
      <c r="Q76" s="77">
        <v>0</v>
      </c>
      <c r="R76" s="77">
        <v>10497.0409089</v>
      </c>
      <c r="S76" s="78">
        <v>0.03</v>
      </c>
      <c r="T76" s="78">
        <v>3.0000000000000001E-3</v>
      </c>
      <c r="U76" s="78">
        <f>R76/'סכום נכסי הקרן'!$C$42</f>
        <v>4.4504567120330776E-4</v>
      </c>
    </row>
    <row r="77" spans="2:21">
      <c r="B77" t="s">
        <v>604</v>
      </c>
      <c r="C77" t="s">
        <v>605</v>
      </c>
      <c r="D77" t="s">
        <v>98</v>
      </c>
      <c r="E77" t="s">
        <v>121</v>
      </c>
      <c r="F77" t="s">
        <v>595</v>
      </c>
      <c r="G77" t="s">
        <v>443</v>
      </c>
      <c r="H77" t="s">
        <v>506</v>
      </c>
      <c r="I77" t="s">
        <v>210</v>
      </c>
      <c r="J77" t="s">
        <v>606</v>
      </c>
      <c r="K77" s="77">
        <v>4.3099999999999996</v>
      </c>
      <c r="L77" t="s">
        <v>100</v>
      </c>
      <c r="M77" s="78">
        <v>1.8200000000000001E-2</v>
      </c>
      <c r="N77" s="78">
        <v>2.35E-2</v>
      </c>
      <c r="O77" s="77">
        <v>12965948.67</v>
      </c>
      <c r="P77" s="77">
        <v>105.72</v>
      </c>
      <c r="Q77" s="77">
        <v>0</v>
      </c>
      <c r="R77" s="77">
        <v>13707.600933924001</v>
      </c>
      <c r="S77" s="78">
        <v>3.4299999999999997E-2</v>
      </c>
      <c r="T77" s="78">
        <v>3.8999999999999998E-3</v>
      </c>
      <c r="U77" s="78">
        <f>R77/'סכום נכסי הקרן'!$C$42</f>
        <v>5.8116458830344557E-4</v>
      </c>
    </row>
    <row r="78" spans="2:21">
      <c r="B78" t="s">
        <v>607</v>
      </c>
      <c r="C78" t="s">
        <v>608</v>
      </c>
      <c r="D78" t="s">
        <v>98</v>
      </c>
      <c r="E78" t="s">
        <v>121</v>
      </c>
      <c r="F78" t="s">
        <v>609</v>
      </c>
      <c r="G78" t="s">
        <v>443</v>
      </c>
      <c r="H78" t="s">
        <v>583</v>
      </c>
      <c r="I78" t="s">
        <v>148</v>
      </c>
      <c r="J78" t="s">
        <v>610</v>
      </c>
      <c r="K78" s="77">
        <v>3.54</v>
      </c>
      <c r="L78" t="s">
        <v>100</v>
      </c>
      <c r="M78" s="78">
        <v>1.5800000000000002E-2</v>
      </c>
      <c r="N78" s="78">
        <v>2.1499999999999998E-2</v>
      </c>
      <c r="O78" s="77">
        <v>13942809.15</v>
      </c>
      <c r="P78" s="77">
        <v>106.98</v>
      </c>
      <c r="Q78" s="77">
        <v>0</v>
      </c>
      <c r="R78" s="77">
        <v>14916.01722867</v>
      </c>
      <c r="S78" s="78">
        <v>2.7799999999999998E-2</v>
      </c>
      <c r="T78" s="78">
        <v>4.1999999999999997E-3</v>
      </c>
      <c r="U78" s="78">
        <f>R78/'סכום נכסי הקרן'!$C$42</f>
        <v>6.3239811646205923E-4</v>
      </c>
    </row>
    <row r="79" spans="2:21">
      <c r="B79" t="s">
        <v>611</v>
      </c>
      <c r="C79" t="s">
        <v>612</v>
      </c>
      <c r="D79" t="s">
        <v>98</v>
      </c>
      <c r="E79" t="s">
        <v>121</v>
      </c>
      <c r="F79" t="s">
        <v>609</v>
      </c>
      <c r="G79" t="s">
        <v>443</v>
      </c>
      <c r="H79" t="s">
        <v>583</v>
      </c>
      <c r="I79" t="s">
        <v>148</v>
      </c>
      <c r="J79" t="s">
        <v>409</v>
      </c>
      <c r="K79" s="77">
        <v>6.23</v>
      </c>
      <c r="L79" t="s">
        <v>100</v>
      </c>
      <c r="M79" s="78">
        <v>8.3999999999999995E-3</v>
      </c>
      <c r="N79" s="78">
        <v>2.5399999999999999E-2</v>
      </c>
      <c r="O79" s="77">
        <v>10419687.359999999</v>
      </c>
      <c r="P79" s="77">
        <v>96.52</v>
      </c>
      <c r="Q79" s="77">
        <v>0</v>
      </c>
      <c r="R79" s="77">
        <v>10057.082239871999</v>
      </c>
      <c r="S79" s="78">
        <v>2.3400000000000001E-2</v>
      </c>
      <c r="T79" s="78">
        <v>2.8E-3</v>
      </c>
      <c r="U79" s="78">
        <f>R79/'סכום נכסי הקרן'!$C$42</f>
        <v>4.2639263337497377E-4</v>
      </c>
    </row>
    <row r="80" spans="2:21">
      <c r="B80" t="s">
        <v>613</v>
      </c>
      <c r="C80" t="s">
        <v>614</v>
      </c>
      <c r="D80" t="s">
        <v>98</v>
      </c>
      <c r="E80" t="s">
        <v>121</v>
      </c>
      <c r="F80" t="s">
        <v>416</v>
      </c>
      <c r="G80" t="s">
        <v>407</v>
      </c>
      <c r="H80" t="s">
        <v>506</v>
      </c>
      <c r="I80" t="s">
        <v>210</v>
      </c>
      <c r="J80" t="s">
        <v>366</v>
      </c>
      <c r="K80" s="77">
        <v>2.1</v>
      </c>
      <c r="L80" t="s">
        <v>100</v>
      </c>
      <c r="M80" s="78">
        <v>2.4199999999999999E-2</v>
      </c>
      <c r="N80" s="78">
        <v>2.2700000000000001E-2</v>
      </c>
      <c r="O80" s="77">
        <v>438.76</v>
      </c>
      <c r="P80" s="77">
        <v>5516000</v>
      </c>
      <c r="Q80" s="77">
        <v>0</v>
      </c>
      <c r="R80" s="77">
        <v>24202.0016</v>
      </c>
      <c r="S80" s="78">
        <v>0</v>
      </c>
      <c r="T80" s="78">
        <v>6.8999999999999999E-3</v>
      </c>
      <c r="U80" s="78">
        <f>R80/'סכום נכסי הקרן'!$C$42</f>
        <v>1.026098320470796E-3</v>
      </c>
    </row>
    <row r="81" spans="2:21">
      <c r="B81" t="s">
        <v>615</v>
      </c>
      <c r="C81" t="s">
        <v>616</v>
      </c>
      <c r="D81" t="s">
        <v>98</v>
      </c>
      <c r="E81" t="s">
        <v>121</v>
      </c>
      <c r="F81" t="s">
        <v>416</v>
      </c>
      <c r="G81" t="s">
        <v>407</v>
      </c>
      <c r="H81" t="s">
        <v>506</v>
      </c>
      <c r="I81" t="s">
        <v>210</v>
      </c>
      <c r="J81" t="s">
        <v>575</v>
      </c>
      <c r="K81" s="77">
        <v>1.73</v>
      </c>
      <c r="L81" t="s">
        <v>100</v>
      </c>
      <c r="M81" s="78">
        <v>1.95E-2</v>
      </c>
      <c r="N81" s="78">
        <v>2.7699999999999999E-2</v>
      </c>
      <c r="O81" s="77">
        <v>381.71</v>
      </c>
      <c r="P81" s="77">
        <v>5263064</v>
      </c>
      <c r="Q81" s="77">
        <v>0</v>
      </c>
      <c r="R81" s="77">
        <v>20089.6415944</v>
      </c>
      <c r="S81" s="78">
        <v>0</v>
      </c>
      <c r="T81" s="78">
        <v>5.7000000000000002E-3</v>
      </c>
      <c r="U81" s="78">
        <f>R81/'סכום נכסי הקרן'!$C$42</f>
        <v>8.5174556384105371E-4</v>
      </c>
    </row>
    <row r="82" spans="2:21">
      <c r="B82" t="s">
        <v>617</v>
      </c>
      <c r="C82" t="s">
        <v>618</v>
      </c>
      <c r="D82" t="s">
        <v>98</v>
      </c>
      <c r="E82" t="s">
        <v>121</v>
      </c>
      <c r="F82" t="s">
        <v>416</v>
      </c>
      <c r="G82" t="s">
        <v>407</v>
      </c>
      <c r="H82" t="s">
        <v>506</v>
      </c>
      <c r="I82" t="s">
        <v>210</v>
      </c>
      <c r="J82" t="s">
        <v>619</v>
      </c>
      <c r="K82" s="77">
        <v>5.01</v>
      </c>
      <c r="L82" t="s">
        <v>100</v>
      </c>
      <c r="M82" s="78">
        <v>1.4999999999999999E-2</v>
      </c>
      <c r="N82" s="78">
        <v>3.1099999999999999E-2</v>
      </c>
      <c r="O82" s="77">
        <v>355.19</v>
      </c>
      <c r="P82" s="77">
        <v>4861800</v>
      </c>
      <c r="Q82" s="77">
        <v>0</v>
      </c>
      <c r="R82" s="77">
        <v>17268.627420000001</v>
      </c>
      <c r="S82" s="78">
        <v>0</v>
      </c>
      <c r="T82" s="78">
        <v>4.8999999999999998E-3</v>
      </c>
      <c r="U82" s="78">
        <f>R82/'סכום נכסי הקרן'!$C$42</f>
        <v>7.3214231968722512E-4</v>
      </c>
    </row>
    <row r="83" spans="2:21">
      <c r="B83" t="s">
        <v>620</v>
      </c>
      <c r="C83" t="s">
        <v>621</v>
      </c>
      <c r="D83" t="s">
        <v>98</v>
      </c>
      <c r="E83" t="s">
        <v>121</v>
      </c>
      <c r="F83" t="s">
        <v>416</v>
      </c>
      <c r="G83" t="s">
        <v>407</v>
      </c>
      <c r="H83" t="s">
        <v>506</v>
      </c>
      <c r="I83" t="s">
        <v>210</v>
      </c>
      <c r="J83" t="s">
        <v>323</v>
      </c>
      <c r="K83" s="77">
        <v>0.57999999999999996</v>
      </c>
      <c r="L83" t="s">
        <v>100</v>
      </c>
      <c r="M83" s="78">
        <v>1.6400000000000001E-2</v>
      </c>
      <c r="N83" s="78">
        <v>2.2700000000000001E-2</v>
      </c>
      <c r="O83" s="77">
        <v>308.12</v>
      </c>
      <c r="P83" s="77">
        <v>5386667</v>
      </c>
      <c r="Q83" s="77">
        <v>0</v>
      </c>
      <c r="R83" s="77">
        <v>16597.398360399999</v>
      </c>
      <c r="S83" s="78">
        <v>0</v>
      </c>
      <c r="T83" s="78">
        <v>4.7000000000000002E-3</v>
      </c>
      <c r="U83" s="78">
        <f>R83/'סכום נכסי הקרן'!$C$42</f>
        <v>7.0368405321447384E-4</v>
      </c>
    </row>
    <row r="84" spans="2:21">
      <c r="B84" t="s">
        <v>622</v>
      </c>
      <c r="C84" t="s">
        <v>623</v>
      </c>
      <c r="D84" t="s">
        <v>98</v>
      </c>
      <c r="E84" t="s">
        <v>121</v>
      </c>
      <c r="F84" t="s">
        <v>416</v>
      </c>
      <c r="G84" t="s">
        <v>407</v>
      </c>
      <c r="H84" t="s">
        <v>506</v>
      </c>
      <c r="I84" t="s">
        <v>210</v>
      </c>
      <c r="J84" t="s">
        <v>323</v>
      </c>
      <c r="K84" s="77">
        <v>5.17</v>
      </c>
      <c r="L84" t="s">
        <v>100</v>
      </c>
      <c r="M84" s="78">
        <v>2.7799999999999998E-2</v>
      </c>
      <c r="N84" s="78">
        <v>3.3500000000000002E-2</v>
      </c>
      <c r="O84" s="77">
        <v>112.76</v>
      </c>
      <c r="P84" s="77">
        <v>5270388</v>
      </c>
      <c r="Q84" s="77">
        <v>0</v>
      </c>
      <c r="R84" s="77">
        <v>5942.8895087999999</v>
      </c>
      <c r="S84" s="78">
        <v>0</v>
      </c>
      <c r="T84" s="78">
        <v>1.6999999999999999E-3</v>
      </c>
      <c r="U84" s="78">
        <f>R84/'סכום נכסי הקרן'!$C$42</f>
        <v>2.5196217422459775E-4</v>
      </c>
    </row>
    <row r="85" spans="2:21">
      <c r="B85" t="s">
        <v>624</v>
      </c>
      <c r="C85" t="s">
        <v>625</v>
      </c>
      <c r="D85" t="s">
        <v>98</v>
      </c>
      <c r="E85" t="s">
        <v>121</v>
      </c>
      <c r="F85" t="s">
        <v>452</v>
      </c>
      <c r="G85" t="s">
        <v>407</v>
      </c>
      <c r="H85" t="s">
        <v>583</v>
      </c>
      <c r="I85" t="s">
        <v>148</v>
      </c>
      <c r="J85" t="s">
        <v>417</v>
      </c>
      <c r="K85" s="77">
        <v>0.33</v>
      </c>
      <c r="L85" t="s">
        <v>100</v>
      </c>
      <c r="M85" s="78">
        <v>1.4200000000000001E-2</v>
      </c>
      <c r="N85" s="78">
        <v>3.0700000000000002E-2</v>
      </c>
      <c r="O85" s="77">
        <v>443.99</v>
      </c>
      <c r="P85" s="77">
        <v>5462000</v>
      </c>
      <c r="Q85" s="77">
        <v>0</v>
      </c>
      <c r="R85" s="77">
        <v>24250.733800000002</v>
      </c>
      <c r="S85" s="78">
        <v>0</v>
      </c>
      <c r="T85" s="78">
        <v>6.8999999999999999E-3</v>
      </c>
      <c r="U85" s="78">
        <f>R85/'סכום נכסי הקרן'!$C$42</f>
        <v>1.0281644317536268E-3</v>
      </c>
    </row>
    <row r="86" spans="2:21">
      <c r="B86" t="s">
        <v>626</v>
      </c>
      <c r="C86" t="s">
        <v>627</v>
      </c>
      <c r="D86" t="s">
        <v>98</v>
      </c>
      <c r="E86" t="s">
        <v>121</v>
      </c>
      <c r="F86" t="s">
        <v>452</v>
      </c>
      <c r="G86" t="s">
        <v>407</v>
      </c>
      <c r="H86" t="s">
        <v>583</v>
      </c>
      <c r="I86" t="s">
        <v>148</v>
      </c>
      <c r="J86" t="s">
        <v>603</v>
      </c>
      <c r="K86" s="77">
        <v>2.2000000000000002</v>
      </c>
      <c r="L86" t="s">
        <v>100</v>
      </c>
      <c r="M86" s="78">
        <v>2.0199999999999999E-2</v>
      </c>
      <c r="N86" s="78">
        <v>2.5000000000000001E-2</v>
      </c>
      <c r="O86" s="77">
        <v>287.24</v>
      </c>
      <c r="P86" s="77">
        <v>5415800</v>
      </c>
      <c r="Q86" s="77">
        <v>0</v>
      </c>
      <c r="R86" s="77">
        <v>15556.343919999999</v>
      </c>
      <c r="S86" s="78">
        <v>0</v>
      </c>
      <c r="T86" s="78">
        <v>4.4000000000000003E-3</v>
      </c>
      <c r="U86" s="78">
        <f>R86/'סכום נכסי הקרן'!$C$42</f>
        <v>6.5954620749128772E-4</v>
      </c>
    </row>
    <row r="87" spans="2:21">
      <c r="B87" t="s">
        <v>628</v>
      </c>
      <c r="C87" t="s">
        <v>629</v>
      </c>
      <c r="D87" t="s">
        <v>98</v>
      </c>
      <c r="E87" t="s">
        <v>121</v>
      </c>
      <c r="F87" t="s">
        <v>452</v>
      </c>
      <c r="G87" t="s">
        <v>407</v>
      </c>
      <c r="H87" t="s">
        <v>583</v>
      </c>
      <c r="I87" t="s">
        <v>148</v>
      </c>
      <c r="J87" t="s">
        <v>417</v>
      </c>
      <c r="K87" s="77">
        <v>1</v>
      </c>
      <c r="L87" t="s">
        <v>100</v>
      </c>
      <c r="M87" s="78">
        <v>1.5900000000000001E-2</v>
      </c>
      <c r="N87" s="78">
        <v>2.2700000000000001E-2</v>
      </c>
      <c r="O87" s="77">
        <v>346.41</v>
      </c>
      <c r="P87" s="77">
        <v>5355000</v>
      </c>
      <c r="Q87" s="77">
        <v>0</v>
      </c>
      <c r="R87" s="77">
        <v>18550.255499999999</v>
      </c>
      <c r="S87" s="78">
        <v>0</v>
      </c>
      <c r="T87" s="78">
        <v>5.3E-3</v>
      </c>
      <c r="U87" s="78">
        <f>R87/'סכום נכסי הקרן'!$C$42</f>
        <v>7.8647982623280817E-4</v>
      </c>
    </row>
    <row r="88" spans="2:21">
      <c r="B88" t="s">
        <v>630</v>
      </c>
      <c r="C88" t="s">
        <v>631</v>
      </c>
      <c r="D88" t="s">
        <v>98</v>
      </c>
      <c r="E88" t="s">
        <v>121</v>
      </c>
      <c r="F88" t="s">
        <v>452</v>
      </c>
      <c r="G88" t="s">
        <v>407</v>
      </c>
      <c r="H88" t="s">
        <v>583</v>
      </c>
      <c r="I88" t="s">
        <v>148</v>
      </c>
      <c r="J88" t="s">
        <v>632</v>
      </c>
      <c r="K88" s="77">
        <v>3.23</v>
      </c>
      <c r="L88" t="s">
        <v>100</v>
      </c>
      <c r="M88" s="78">
        <v>2.5899999999999999E-2</v>
      </c>
      <c r="N88" s="78">
        <v>2.81E-2</v>
      </c>
      <c r="O88" s="77">
        <v>548.54999999999995</v>
      </c>
      <c r="P88" s="77">
        <v>5428111</v>
      </c>
      <c r="Q88" s="77">
        <v>0</v>
      </c>
      <c r="R88" s="77">
        <v>29775.902890500001</v>
      </c>
      <c r="S88" s="78">
        <v>0</v>
      </c>
      <c r="T88" s="78">
        <v>8.3999999999999995E-3</v>
      </c>
      <c r="U88" s="78">
        <f>R88/'סכום נכסי הקרן'!$C$42</f>
        <v>1.2624164088330433E-3</v>
      </c>
    </row>
    <row r="89" spans="2:21">
      <c r="B89" t="s">
        <v>633</v>
      </c>
      <c r="C89" t="s">
        <v>634</v>
      </c>
      <c r="D89" t="s">
        <v>98</v>
      </c>
      <c r="E89" t="s">
        <v>121</v>
      </c>
      <c r="F89" t="s">
        <v>449</v>
      </c>
      <c r="G89" t="s">
        <v>407</v>
      </c>
      <c r="H89" t="s">
        <v>583</v>
      </c>
      <c r="I89" t="s">
        <v>148</v>
      </c>
      <c r="J89" t="s">
        <v>278</v>
      </c>
      <c r="K89" s="77">
        <v>3.46</v>
      </c>
      <c r="L89" t="s">
        <v>100</v>
      </c>
      <c r="M89" s="78">
        <v>2.9700000000000001E-2</v>
      </c>
      <c r="N89" s="78">
        <v>2.9100000000000001E-2</v>
      </c>
      <c r="O89" s="77">
        <v>93.13</v>
      </c>
      <c r="P89" s="77">
        <v>5460401</v>
      </c>
      <c r="Q89" s="77">
        <v>0</v>
      </c>
      <c r="R89" s="77">
        <v>5085.2714513000001</v>
      </c>
      <c r="S89" s="78">
        <v>0</v>
      </c>
      <c r="T89" s="78">
        <v>1.4E-3</v>
      </c>
      <c r="U89" s="78">
        <f>R89/'סכום נכסי הקרן'!$C$42</f>
        <v>2.1560152674797843E-4</v>
      </c>
    </row>
    <row r="90" spans="2:21">
      <c r="B90" t="s">
        <v>635</v>
      </c>
      <c r="C90" t="s">
        <v>636</v>
      </c>
      <c r="D90" t="s">
        <v>98</v>
      </c>
      <c r="E90" t="s">
        <v>121</v>
      </c>
      <c r="F90" t="s">
        <v>449</v>
      </c>
      <c r="G90" t="s">
        <v>407</v>
      </c>
      <c r="H90" t="s">
        <v>506</v>
      </c>
      <c r="I90" t="s">
        <v>210</v>
      </c>
      <c r="J90" t="s">
        <v>619</v>
      </c>
      <c r="K90" s="77">
        <v>5.07</v>
      </c>
      <c r="L90" t="s">
        <v>100</v>
      </c>
      <c r="M90" s="78">
        <v>8.3999999999999995E-3</v>
      </c>
      <c r="N90" s="78">
        <v>3.2800000000000003E-2</v>
      </c>
      <c r="O90" s="77">
        <v>143.53</v>
      </c>
      <c r="P90" s="77">
        <v>4672001</v>
      </c>
      <c r="Q90" s="77">
        <v>0</v>
      </c>
      <c r="R90" s="77">
        <v>6705.7230353000004</v>
      </c>
      <c r="S90" s="78">
        <v>0</v>
      </c>
      <c r="T90" s="78">
        <v>1.9E-3</v>
      </c>
      <c r="U90" s="78">
        <f>R90/'סכום נכסי הקרן'!$C$42</f>
        <v>2.843042182124167E-4</v>
      </c>
    </row>
    <row r="91" spans="2:21">
      <c r="B91" t="s">
        <v>637</v>
      </c>
      <c r="C91" t="s">
        <v>638</v>
      </c>
      <c r="D91" t="s">
        <v>98</v>
      </c>
      <c r="E91" t="s">
        <v>121</v>
      </c>
      <c r="F91" t="s">
        <v>449</v>
      </c>
      <c r="G91" t="s">
        <v>407</v>
      </c>
      <c r="H91" t="s">
        <v>506</v>
      </c>
      <c r="I91" t="s">
        <v>210</v>
      </c>
      <c r="J91" t="s">
        <v>373</v>
      </c>
      <c r="K91" s="77">
        <v>5.48</v>
      </c>
      <c r="L91" t="s">
        <v>100</v>
      </c>
      <c r="M91" s="78">
        <v>3.09E-2</v>
      </c>
      <c r="N91" s="78">
        <v>3.4599999999999999E-2</v>
      </c>
      <c r="O91" s="77">
        <v>341.42</v>
      </c>
      <c r="P91" s="77">
        <v>4921002</v>
      </c>
      <c r="Q91" s="77">
        <v>0</v>
      </c>
      <c r="R91" s="77">
        <v>16801.285028400001</v>
      </c>
      <c r="S91" s="78">
        <v>0</v>
      </c>
      <c r="T91" s="78">
        <v>4.7999999999999996E-3</v>
      </c>
      <c r="U91" s="78">
        <f>R91/'סכום נכסי הקרן'!$C$42</f>
        <v>7.1232828731787091E-4</v>
      </c>
    </row>
    <row r="92" spans="2:21">
      <c r="B92" t="s">
        <v>639</v>
      </c>
      <c r="C92" t="s">
        <v>640</v>
      </c>
      <c r="D92" t="s">
        <v>98</v>
      </c>
      <c r="E92" t="s">
        <v>121</v>
      </c>
      <c r="F92" t="s">
        <v>641</v>
      </c>
      <c r="G92" t="s">
        <v>125</v>
      </c>
      <c r="H92" t="s">
        <v>506</v>
      </c>
      <c r="I92" t="s">
        <v>210</v>
      </c>
      <c r="J92" t="s">
        <v>431</v>
      </c>
      <c r="K92" s="77">
        <v>0.16</v>
      </c>
      <c r="L92" t="s">
        <v>100</v>
      </c>
      <c r="M92" s="78">
        <v>2.1499999999999998E-2</v>
      </c>
      <c r="N92" s="78">
        <v>1.29E-2</v>
      </c>
      <c r="O92" s="77">
        <v>2214840.27</v>
      </c>
      <c r="P92" s="77">
        <v>109.11</v>
      </c>
      <c r="Q92" s="77">
        <v>0</v>
      </c>
      <c r="R92" s="77">
        <v>2416.6122185969998</v>
      </c>
      <c r="S92" s="78">
        <v>1.9E-2</v>
      </c>
      <c r="T92" s="78">
        <v>6.9999999999999999E-4</v>
      </c>
      <c r="U92" s="78">
        <f>R92/'סכום נכסי הקרן'!$C$42</f>
        <v>1.0245771319722521E-4</v>
      </c>
    </row>
    <row r="93" spans="2:21">
      <c r="B93" t="s">
        <v>642</v>
      </c>
      <c r="C93" t="s">
        <v>643</v>
      </c>
      <c r="D93" t="s">
        <v>98</v>
      </c>
      <c r="E93" t="s">
        <v>121</v>
      </c>
      <c r="F93" t="s">
        <v>641</v>
      </c>
      <c r="G93" t="s">
        <v>125</v>
      </c>
      <c r="H93" t="s">
        <v>506</v>
      </c>
      <c r="I93" t="s">
        <v>210</v>
      </c>
      <c r="J93" t="s">
        <v>644</v>
      </c>
      <c r="K93" s="77">
        <v>1.81</v>
      </c>
      <c r="L93" t="s">
        <v>100</v>
      </c>
      <c r="M93" s="78">
        <v>1.7999999999999999E-2</v>
      </c>
      <c r="N93" s="78">
        <v>1.7899999999999999E-2</v>
      </c>
      <c r="O93" s="77">
        <v>11054309.26</v>
      </c>
      <c r="P93" s="77">
        <v>108.44</v>
      </c>
      <c r="Q93" s="77">
        <v>0</v>
      </c>
      <c r="R93" s="77">
        <v>11987.292961544001</v>
      </c>
      <c r="S93" s="78">
        <v>9.1000000000000004E-3</v>
      </c>
      <c r="T93" s="78">
        <v>3.3999999999999998E-3</v>
      </c>
      <c r="U93" s="78">
        <f>R93/'סכום נכסי הקרן'!$C$42</f>
        <v>5.0822826054319791E-4</v>
      </c>
    </row>
    <row r="94" spans="2:21">
      <c r="B94" t="s">
        <v>645</v>
      </c>
      <c r="C94" t="s">
        <v>646</v>
      </c>
      <c r="D94" t="s">
        <v>98</v>
      </c>
      <c r="E94" t="s">
        <v>121</v>
      </c>
      <c r="F94" t="s">
        <v>647</v>
      </c>
      <c r="G94" t="s">
        <v>443</v>
      </c>
      <c r="H94" t="s">
        <v>648</v>
      </c>
      <c r="I94" t="s">
        <v>210</v>
      </c>
      <c r="J94" t="s">
        <v>649</v>
      </c>
      <c r="K94" s="77">
        <v>2.97</v>
      </c>
      <c r="L94" t="s">
        <v>100</v>
      </c>
      <c r="M94" s="78">
        <v>1.4E-2</v>
      </c>
      <c r="N94" s="78">
        <v>2.12E-2</v>
      </c>
      <c r="O94" s="77">
        <v>15724318.49</v>
      </c>
      <c r="P94" s="77">
        <v>106.48</v>
      </c>
      <c r="Q94" s="77">
        <v>0</v>
      </c>
      <c r="R94" s="77">
        <v>16743.254328152001</v>
      </c>
      <c r="S94" s="78">
        <v>1.77E-2</v>
      </c>
      <c r="T94" s="78">
        <v>4.7000000000000002E-3</v>
      </c>
      <c r="U94" s="78">
        <f>R94/'סכום נכסי הקרן'!$C$42</f>
        <v>7.0986794519227502E-4</v>
      </c>
    </row>
    <row r="95" spans="2:21">
      <c r="B95" t="s">
        <v>650</v>
      </c>
      <c r="C95" t="s">
        <v>651</v>
      </c>
      <c r="D95" t="s">
        <v>98</v>
      </c>
      <c r="E95" t="s">
        <v>121</v>
      </c>
      <c r="F95" t="s">
        <v>557</v>
      </c>
      <c r="G95" t="s">
        <v>443</v>
      </c>
      <c r="H95" t="s">
        <v>648</v>
      </c>
      <c r="I95" t="s">
        <v>210</v>
      </c>
      <c r="J95" t="s">
        <v>278</v>
      </c>
      <c r="K95" s="77">
        <v>2.9</v>
      </c>
      <c r="L95" t="s">
        <v>100</v>
      </c>
      <c r="M95" s="78">
        <v>2.1499999999999998E-2</v>
      </c>
      <c r="N95" s="78">
        <v>2.8299999999999999E-2</v>
      </c>
      <c r="O95" s="77">
        <v>31156122.780000001</v>
      </c>
      <c r="P95" s="77">
        <v>107.47</v>
      </c>
      <c r="Q95" s="77">
        <v>0</v>
      </c>
      <c r="R95" s="77">
        <v>33483.485151665998</v>
      </c>
      <c r="S95" s="78">
        <v>1.5900000000000001E-2</v>
      </c>
      <c r="T95" s="78">
        <v>9.4999999999999998E-3</v>
      </c>
      <c r="U95" s="78">
        <f>R95/'סכום נכסי הקרן'!$C$42</f>
        <v>1.4196077021015202E-3</v>
      </c>
    </row>
    <row r="96" spans="2:21">
      <c r="B96" t="s">
        <v>652</v>
      </c>
      <c r="C96" t="s">
        <v>653</v>
      </c>
      <c r="D96" t="s">
        <v>98</v>
      </c>
      <c r="E96" t="s">
        <v>121</v>
      </c>
      <c r="F96" t="s">
        <v>557</v>
      </c>
      <c r="G96" t="s">
        <v>443</v>
      </c>
      <c r="H96" t="s">
        <v>648</v>
      </c>
      <c r="I96" t="s">
        <v>210</v>
      </c>
      <c r="J96" t="s">
        <v>654</v>
      </c>
      <c r="K96" s="77">
        <v>7.9</v>
      </c>
      <c r="L96" t="s">
        <v>100</v>
      </c>
      <c r="M96" s="78">
        <v>1.15E-2</v>
      </c>
      <c r="N96" s="78">
        <v>3.6799999999999999E-2</v>
      </c>
      <c r="O96" s="77">
        <v>13564978.789999999</v>
      </c>
      <c r="P96" s="77">
        <v>88.43</v>
      </c>
      <c r="Q96" s="77">
        <v>84.004580000000004</v>
      </c>
      <c r="R96" s="77">
        <v>12079.515323997</v>
      </c>
      <c r="S96" s="78">
        <v>2.9499999999999998E-2</v>
      </c>
      <c r="T96" s="78">
        <v>3.3999999999999998E-3</v>
      </c>
      <c r="U96" s="78">
        <f>R96/'סכום נכסי הקרן'!$C$42</f>
        <v>5.1213823513070775E-4</v>
      </c>
    </row>
    <row r="97" spans="2:21">
      <c r="B97" t="s">
        <v>655</v>
      </c>
      <c r="C97" t="s">
        <v>656</v>
      </c>
      <c r="D97" t="s">
        <v>98</v>
      </c>
      <c r="E97" t="s">
        <v>121</v>
      </c>
      <c r="F97" t="s">
        <v>657</v>
      </c>
      <c r="G97" t="s">
        <v>658</v>
      </c>
      <c r="H97" t="s">
        <v>648</v>
      </c>
      <c r="I97" t="s">
        <v>210</v>
      </c>
      <c r="J97" t="s">
        <v>659</v>
      </c>
      <c r="K97" s="77">
        <v>6.32</v>
      </c>
      <c r="L97" t="s">
        <v>100</v>
      </c>
      <c r="M97" s="78">
        <v>5.1499999999999997E-2</v>
      </c>
      <c r="N97" s="78">
        <v>2.76E-2</v>
      </c>
      <c r="O97" s="77">
        <v>33048161.789999999</v>
      </c>
      <c r="P97" s="77">
        <v>150.84</v>
      </c>
      <c r="Q97" s="77">
        <v>0</v>
      </c>
      <c r="R97" s="77">
        <v>49849.847244035998</v>
      </c>
      <c r="S97" s="78">
        <v>9.9000000000000008E-3</v>
      </c>
      <c r="T97" s="78">
        <v>1.41E-2</v>
      </c>
      <c r="U97" s="78">
        <f>R97/'סכום נכסי הקרן'!$C$42</f>
        <v>2.1134964528235992E-3</v>
      </c>
    </row>
    <row r="98" spans="2:21">
      <c r="B98" t="s">
        <v>660</v>
      </c>
      <c r="C98" t="s">
        <v>661</v>
      </c>
      <c r="D98" t="s">
        <v>98</v>
      </c>
      <c r="E98" t="s">
        <v>121</v>
      </c>
      <c r="F98" t="s">
        <v>662</v>
      </c>
      <c r="G98" t="s">
        <v>130</v>
      </c>
      <c r="H98" t="s">
        <v>663</v>
      </c>
      <c r="I98" t="s">
        <v>148</v>
      </c>
      <c r="J98" t="s">
        <v>664</v>
      </c>
      <c r="K98" s="77">
        <v>1.89</v>
      </c>
      <c r="L98" t="s">
        <v>100</v>
      </c>
      <c r="M98" s="78">
        <v>2.1999999999999999E-2</v>
      </c>
      <c r="N98" s="78">
        <v>1.38E-2</v>
      </c>
      <c r="O98" s="77">
        <v>9440925.8200000003</v>
      </c>
      <c r="P98" s="77">
        <v>109.89</v>
      </c>
      <c r="Q98" s="77">
        <v>0</v>
      </c>
      <c r="R98" s="77">
        <v>10374.633383598</v>
      </c>
      <c r="S98" s="78">
        <v>1.0699999999999999E-2</v>
      </c>
      <c r="T98" s="78">
        <v>2.8999999999999998E-3</v>
      </c>
      <c r="U98" s="78">
        <f>R98/'סכום נכסי הקרן'!$C$42</f>
        <v>4.398559287100518E-4</v>
      </c>
    </row>
    <row r="99" spans="2:21">
      <c r="B99" t="s">
        <v>665</v>
      </c>
      <c r="C99" t="s">
        <v>666</v>
      </c>
      <c r="D99" t="s">
        <v>98</v>
      </c>
      <c r="E99" t="s">
        <v>121</v>
      </c>
      <c r="F99" t="s">
        <v>662</v>
      </c>
      <c r="G99" t="s">
        <v>130</v>
      </c>
      <c r="H99" t="s">
        <v>663</v>
      </c>
      <c r="I99" t="s">
        <v>148</v>
      </c>
      <c r="J99" t="s">
        <v>632</v>
      </c>
      <c r="K99" s="77">
        <v>5.17</v>
      </c>
      <c r="L99" t="s">
        <v>100</v>
      </c>
      <c r="M99" s="78">
        <v>1.7000000000000001E-2</v>
      </c>
      <c r="N99" s="78">
        <v>2.06E-2</v>
      </c>
      <c r="O99" s="77">
        <v>5923288.8099999996</v>
      </c>
      <c r="P99" s="77">
        <v>104.49</v>
      </c>
      <c r="Q99" s="77">
        <v>0</v>
      </c>
      <c r="R99" s="77">
        <v>6189.2444775690001</v>
      </c>
      <c r="S99" s="78">
        <v>4.7000000000000002E-3</v>
      </c>
      <c r="T99" s="78">
        <v>1.8E-3</v>
      </c>
      <c r="U99" s="78">
        <f>R99/'סכום נכסי הקרן'!$C$42</f>
        <v>2.6240694750704832E-4</v>
      </c>
    </row>
    <row r="100" spans="2:21">
      <c r="B100" t="s">
        <v>667</v>
      </c>
      <c r="C100" t="s">
        <v>668</v>
      </c>
      <c r="D100" t="s">
        <v>98</v>
      </c>
      <c r="E100" t="s">
        <v>121</v>
      </c>
      <c r="F100" t="s">
        <v>595</v>
      </c>
      <c r="G100" t="s">
        <v>443</v>
      </c>
      <c r="H100" t="s">
        <v>663</v>
      </c>
      <c r="I100" t="s">
        <v>148</v>
      </c>
      <c r="J100" t="s">
        <v>669</v>
      </c>
      <c r="K100" s="77">
        <v>2.68</v>
      </c>
      <c r="L100" t="s">
        <v>100</v>
      </c>
      <c r="M100" s="78">
        <v>1.95E-2</v>
      </c>
      <c r="N100" s="78">
        <v>2.4E-2</v>
      </c>
      <c r="O100" s="77">
        <v>7756871.2300000004</v>
      </c>
      <c r="P100" s="77">
        <v>107.6</v>
      </c>
      <c r="Q100" s="77">
        <v>0</v>
      </c>
      <c r="R100" s="77">
        <v>8346.3934434799994</v>
      </c>
      <c r="S100" s="78">
        <v>1.2999999999999999E-2</v>
      </c>
      <c r="T100" s="78">
        <v>2.3999999999999998E-3</v>
      </c>
      <c r="U100" s="78">
        <f>R100/'סכום נכסי הקרן'!$C$42</f>
        <v>3.5386413222711675E-4</v>
      </c>
    </row>
    <row r="101" spans="2:21">
      <c r="B101" t="s">
        <v>670</v>
      </c>
      <c r="C101" t="s">
        <v>671</v>
      </c>
      <c r="D101" t="s">
        <v>98</v>
      </c>
      <c r="E101" t="s">
        <v>121</v>
      </c>
      <c r="F101" t="s">
        <v>595</v>
      </c>
      <c r="G101" t="s">
        <v>443</v>
      </c>
      <c r="H101" t="s">
        <v>663</v>
      </c>
      <c r="I101" t="s">
        <v>148</v>
      </c>
      <c r="J101" t="s">
        <v>672</v>
      </c>
      <c r="K101" s="77">
        <v>1.34</v>
      </c>
      <c r="L101" t="s">
        <v>100</v>
      </c>
      <c r="M101" s="78">
        <v>2.5000000000000001E-2</v>
      </c>
      <c r="N101" s="78">
        <v>2.07E-2</v>
      </c>
      <c r="O101" s="77">
        <v>39346.519999999997</v>
      </c>
      <c r="P101" s="77">
        <v>109.03</v>
      </c>
      <c r="Q101" s="77">
        <v>0</v>
      </c>
      <c r="R101" s="77">
        <v>42.899510755999998</v>
      </c>
      <c r="S101" s="78">
        <v>1E-4</v>
      </c>
      <c r="T101" s="78">
        <v>0</v>
      </c>
      <c r="U101" s="78">
        <f>R101/'סכום נכסי הקרן'!$C$42</f>
        <v>1.8188212968199474E-6</v>
      </c>
    </row>
    <row r="102" spans="2:21">
      <c r="B102" t="s">
        <v>673</v>
      </c>
      <c r="C102" t="s">
        <v>674</v>
      </c>
      <c r="D102" t="s">
        <v>98</v>
      </c>
      <c r="E102" t="s">
        <v>121</v>
      </c>
      <c r="F102" t="s">
        <v>595</v>
      </c>
      <c r="G102" t="s">
        <v>443</v>
      </c>
      <c r="H102" t="s">
        <v>663</v>
      </c>
      <c r="I102" t="s">
        <v>148</v>
      </c>
      <c r="J102" t="s">
        <v>360</v>
      </c>
      <c r="K102" s="77">
        <v>5.55</v>
      </c>
      <c r="L102" t="s">
        <v>100</v>
      </c>
      <c r="M102" s="78">
        <v>1.17E-2</v>
      </c>
      <c r="N102" s="78">
        <v>3.6600000000000001E-2</v>
      </c>
      <c r="O102" s="77">
        <v>0.03</v>
      </c>
      <c r="P102" s="77">
        <v>94.04</v>
      </c>
      <c r="Q102" s="77">
        <v>0</v>
      </c>
      <c r="R102" s="77">
        <v>2.8212E-5</v>
      </c>
      <c r="S102" s="78">
        <v>0</v>
      </c>
      <c r="T102" s="78">
        <v>0</v>
      </c>
      <c r="U102" s="78">
        <f>R102/'סכום נכסי הקרן'!$C$42</f>
        <v>1.1961112264831061E-12</v>
      </c>
    </row>
    <row r="103" spans="2:21">
      <c r="B103" t="s">
        <v>675</v>
      </c>
      <c r="C103" t="s">
        <v>676</v>
      </c>
      <c r="D103" t="s">
        <v>98</v>
      </c>
      <c r="E103" t="s">
        <v>121</v>
      </c>
      <c r="F103" t="s">
        <v>595</v>
      </c>
      <c r="G103" t="s">
        <v>443</v>
      </c>
      <c r="H103" t="s">
        <v>663</v>
      </c>
      <c r="I103" t="s">
        <v>148</v>
      </c>
      <c r="J103" t="s">
        <v>654</v>
      </c>
      <c r="K103" s="77">
        <v>5.53</v>
      </c>
      <c r="L103" t="s">
        <v>100</v>
      </c>
      <c r="M103" s="78">
        <v>1.3299999999999999E-2</v>
      </c>
      <c r="N103" s="78">
        <v>3.7100000000000001E-2</v>
      </c>
      <c r="O103" s="77">
        <v>14111055.949999999</v>
      </c>
      <c r="P103" s="77">
        <v>94.95</v>
      </c>
      <c r="Q103" s="77">
        <v>0</v>
      </c>
      <c r="R103" s="77">
        <v>13398.447624525001</v>
      </c>
      <c r="S103" s="78">
        <v>1.1299999999999999E-2</v>
      </c>
      <c r="T103" s="78">
        <v>3.8E-3</v>
      </c>
      <c r="U103" s="78">
        <f>R103/'סכום נכסי הקרן'!$C$42</f>
        <v>5.6805733805261082E-4</v>
      </c>
    </row>
    <row r="104" spans="2:21">
      <c r="B104" t="s">
        <v>677</v>
      </c>
      <c r="C104" t="s">
        <v>678</v>
      </c>
      <c r="D104" t="s">
        <v>98</v>
      </c>
      <c r="E104" t="s">
        <v>121</v>
      </c>
      <c r="F104" t="s">
        <v>595</v>
      </c>
      <c r="G104" t="s">
        <v>443</v>
      </c>
      <c r="H104" t="s">
        <v>679</v>
      </c>
      <c r="I104" t="s">
        <v>221</v>
      </c>
      <c r="J104" t="s">
        <v>309</v>
      </c>
      <c r="K104" s="77">
        <v>6.06</v>
      </c>
      <c r="L104" t="s">
        <v>100</v>
      </c>
      <c r="M104" s="78">
        <v>1.8700000000000001E-2</v>
      </c>
      <c r="N104" s="78">
        <v>3.8300000000000001E-2</v>
      </c>
      <c r="O104" s="77">
        <v>11042178.65</v>
      </c>
      <c r="P104" s="77">
        <v>92.39</v>
      </c>
      <c r="Q104" s="77">
        <v>0</v>
      </c>
      <c r="R104" s="77">
        <v>10201.868854734999</v>
      </c>
      <c r="S104" s="78">
        <v>1.8599999999999998E-2</v>
      </c>
      <c r="T104" s="78">
        <v>2.8999999999999998E-3</v>
      </c>
      <c r="U104" s="78">
        <f>R104/'סכום נכסי הקרן'!$C$42</f>
        <v>4.3253118773064228E-4</v>
      </c>
    </row>
    <row r="105" spans="2:21">
      <c r="B105" t="s">
        <v>680</v>
      </c>
      <c r="C105" t="s">
        <v>681</v>
      </c>
      <c r="D105" t="s">
        <v>98</v>
      </c>
      <c r="E105" t="s">
        <v>121</v>
      </c>
      <c r="F105" t="s">
        <v>595</v>
      </c>
      <c r="G105" t="s">
        <v>443</v>
      </c>
      <c r="H105" t="s">
        <v>663</v>
      </c>
      <c r="I105" t="s">
        <v>148</v>
      </c>
      <c r="J105" t="s">
        <v>366</v>
      </c>
      <c r="K105" s="77">
        <v>3.96</v>
      </c>
      <c r="L105" t="s">
        <v>100</v>
      </c>
      <c r="M105" s="78">
        <v>3.3500000000000002E-2</v>
      </c>
      <c r="N105" s="78">
        <v>2.7300000000000001E-2</v>
      </c>
      <c r="O105" s="77">
        <v>7426430.0700000003</v>
      </c>
      <c r="P105" s="77">
        <v>111.49</v>
      </c>
      <c r="Q105" s="77">
        <v>0</v>
      </c>
      <c r="R105" s="77">
        <v>8279.7268850429991</v>
      </c>
      <c r="S105" s="78">
        <v>1.7000000000000001E-2</v>
      </c>
      <c r="T105" s="78">
        <v>2.3E-3</v>
      </c>
      <c r="U105" s="78">
        <f>R105/'סכום נכסי הקרן'!$C$42</f>
        <v>3.5103765346001451E-4</v>
      </c>
    </row>
    <row r="106" spans="2:21">
      <c r="B106" t="s">
        <v>682</v>
      </c>
      <c r="C106" t="s">
        <v>683</v>
      </c>
      <c r="D106" t="s">
        <v>98</v>
      </c>
      <c r="E106" t="s">
        <v>121</v>
      </c>
      <c r="F106" t="s">
        <v>406</v>
      </c>
      <c r="G106" t="s">
        <v>407</v>
      </c>
      <c r="H106" t="s">
        <v>648</v>
      </c>
      <c r="I106" t="s">
        <v>210</v>
      </c>
      <c r="J106" t="s">
        <v>684</v>
      </c>
      <c r="K106" s="77">
        <v>1.51</v>
      </c>
      <c r="L106" t="s">
        <v>100</v>
      </c>
      <c r="M106" s="78">
        <v>2.1999999999999999E-2</v>
      </c>
      <c r="N106" s="78">
        <v>2.6499999999999999E-2</v>
      </c>
      <c r="O106" s="77">
        <v>83.25</v>
      </c>
      <c r="P106" s="77">
        <v>5410109</v>
      </c>
      <c r="Q106" s="77">
        <v>0</v>
      </c>
      <c r="R106" s="77">
        <v>4503.9157425000003</v>
      </c>
      <c r="S106" s="78">
        <v>0</v>
      </c>
      <c r="T106" s="78">
        <v>1.2999999999999999E-3</v>
      </c>
      <c r="U106" s="78">
        <f>R106/'סכום נכסי הקרן'!$C$42</f>
        <v>1.9095364322764229E-4</v>
      </c>
    </row>
    <row r="107" spans="2:21">
      <c r="B107" t="s">
        <v>685</v>
      </c>
      <c r="C107" t="s">
        <v>686</v>
      </c>
      <c r="D107" t="s">
        <v>98</v>
      </c>
      <c r="E107" t="s">
        <v>121</v>
      </c>
      <c r="F107" t="s">
        <v>406</v>
      </c>
      <c r="G107" t="s">
        <v>407</v>
      </c>
      <c r="H107" t="s">
        <v>648</v>
      </c>
      <c r="I107" t="s">
        <v>210</v>
      </c>
      <c r="J107" t="s">
        <v>619</v>
      </c>
      <c r="K107" s="77">
        <v>5.08</v>
      </c>
      <c r="L107" t="s">
        <v>100</v>
      </c>
      <c r="M107" s="78">
        <v>1.09E-2</v>
      </c>
      <c r="N107" s="78">
        <v>3.2399999999999998E-2</v>
      </c>
      <c r="O107" s="77">
        <v>449.32</v>
      </c>
      <c r="P107" s="77">
        <v>4713094</v>
      </c>
      <c r="Q107" s="77">
        <v>0</v>
      </c>
      <c r="R107" s="77">
        <v>21176.8739608</v>
      </c>
      <c r="S107" s="78">
        <v>0</v>
      </c>
      <c r="T107" s="78">
        <v>6.0000000000000001E-3</v>
      </c>
      <c r="U107" s="78">
        <f>R107/'סכום נכסי הקרן'!$C$42</f>
        <v>8.9784122665286545E-4</v>
      </c>
    </row>
    <row r="108" spans="2:21">
      <c r="B108" t="s">
        <v>687</v>
      </c>
      <c r="C108" t="s">
        <v>688</v>
      </c>
      <c r="D108" t="s">
        <v>98</v>
      </c>
      <c r="E108" t="s">
        <v>121</v>
      </c>
      <c r="F108" t="s">
        <v>406</v>
      </c>
      <c r="G108" t="s">
        <v>407</v>
      </c>
      <c r="H108" t="s">
        <v>663</v>
      </c>
      <c r="I108" t="s">
        <v>148</v>
      </c>
      <c r="J108" t="s">
        <v>689</v>
      </c>
      <c r="K108" s="77">
        <v>5.7</v>
      </c>
      <c r="L108" t="s">
        <v>100</v>
      </c>
      <c r="M108" s="78">
        <v>2.9899999999999999E-2</v>
      </c>
      <c r="N108" s="78">
        <v>3.1199999999999999E-2</v>
      </c>
      <c r="O108" s="77">
        <v>368.74</v>
      </c>
      <c r="P108" s="77">
        <v>5034999</v>
      </c>
      <c r="Q108" s="77">
        <v>0</v>
      </c>
      <c r="R108" s="77">
        <v>18566.055312600001</v>
      </c>
      <c r="S108" s="78">
        <v>0</v>
      </c>
      <c r="T108" s="78">
        <v>5.3E-3</v>
      </c>
      <c r="U108" s="78">
        <f>R108/'סכום נכסי הקרן'!$C$42</f>
        <v>7.8714969484287444E-4</v>
      </c>
    </row>
    <row r="109" spans="2:21">
      <c r="B109" t="s">
        <v>690</v>
      </c>
      <c r="C109" t="s">
        <v>691</v>
      </c>
      <c r="D109" t="s">
        <v>98</v>
      </c>
      <c r="E109" t="s">
        <v>121</v>
      </c>
      <c r="F109" t="s">
        <v>406</v>
      </c>
      <c r="G109" t="s">
        <v>407</v>
      </c>
      <c r="H109" t="s">
        <v>648</v>
      </c>
      <c r="I109" t="s">
        <v>210</v>
      </c>
      <c r="J109" t="s">
        <v>369</v>
      </c>
      <c r="K109" s="77">
        <v>3.35</v>
      </c>
      <c r="L109" t="s">
        <v>100</v>
      </c>
      <c r="M109" s="78">
        <v>2.3199999999999998E-2</v>
      </c>
      <c r="N109" s="78">
        <v>2.6700000000000002E-2</v>
      </c>
      <c r="O109" s="77">
        <v>53.03</v>
      </c>
      <c r="P109" s="77">
        <v>5398214</v>
      </c>
      <c r="Q109" s="77">
        <v>0</v>
      </c>
      <c r="R109" s="77">
        <v>2862.6728842000002</v>
      </c>
      <c r="S109" s="78">
        <v>0</v>
      </c>
      <c r="T109" s="78">
        <v>8.0000000000000004E-4</v>
      </c>
      <c r="U109" s="78">
        <f>R109/'סכום נכסי הקרן'!$C$42</f>
        <v>1.2136945890189964E-4</v>
      </c>
    </row>
    <row r="110" spans="2:21">
      <c r="B110" t="s">
        <v>692</v>
      </c>
      <c r="C110" t="s">
        <v>693</v>
      </c>
      <c r="D110" t="s">
        <v>98</v>
      </c>
      <c r="E110" t="s">
        <v>121</v>
      </c>
      <c r="F110" t="s">
        <v>412</v>
      </c>
      <c r="G110" t="s">
        <v>407</v>
      </c>
      <c r="H110" t="s">
        <v>648</v>
      </c>
      <c r="I110" t="s">
        <v>210</v>
      </c>
      <c r="J110" t="s">
        <v>369</v>
      </c>
      <c r="K110" s="77">
        <v>3.36</v>
      </c>
      <c r="L110" t="s">
        <v>100</v>
      </c>
      <c r="M110" s="78">
        <v>2.4199999999999999E-2</v>
      </c>
      <c r="N110" s="78">
        <v>3.0499999999999999E-2</v>
      </c>
      <c r="O110" s="77">
        <v>506.02</v>
      </c>
      <c r="P110" s="77">
        <v>5350089</v>
      </c>
      <c r="Q110" s="77">
        <v>0</v>
      </c>
      <c r="R110" s="77">
        <v>27072.5203578</v>
      </c>
      <c r="S110" s="78">
        <v>0</v>
      </c>
      <c r="T110" s="78">
        <v>7.7000000000000002E-3</v>
      </c>
      <c r="U110" s="78">
        <f>R110/'סכום נכסי הקרן'!$C$42</f>
        <v>1.1478004228398205E-3</v>
      </c>
    </row>
    <row r="111" spans="2:21">
      <c r="B111" t="s">
        <v>694</v>
      </c>
      <c r="C111" t="s">
        <v>695</v>
      </c>
      <c r="D111" t="s">
        <v>98</v>
      </c>
      <c r="E111" t="s">
        <v>121</v>
      </c>
      <c r="F111" t="s">
        <v>412</v>
      </c>
      <c r="G111" t="s">
        <v>407</v>
      </c>
      <c r="H111" t="s">
        <v>648</v>
      </c>
      <c r="I111" t="s">
        <v>210</v>
      </c>
      <c r="J111" t="s">
        <v>592</v>
      </c>
      <c r="K111" s="77">
        <v>2.79</v>
      </c>
      <c r="L111" t="s">
        <v>100</v>
      </c>
      <c r="M111" s="78">
        <v>1.46E-2</v>
      </c>
      <c r="N111" s="78">
        <v>2.6599999999999999E-2</v>
      </c>
      <c r="O111" s="77">
        <v>529.78</v>
      </c>
      <c r="P111" s="77">
        <v>5199058</v>
      </c>
      <c r="Q111" s="77">
        <v>0</v>
      </c>
      <c r="R111" s="77">
        <v>27543.569472399999</v>
      </c>
      <c r="S111" s="78">
        <v>0</v>
      </c>
      <c r="T111" s="78">
        <v>7.7999999999999996E-3</v>
      </c>
      <c r="U111" s="78">
        <f>R111/'סכום נכסי הקרן'!$C$42</f>
        <v>1.1677716100721325E-3</v>
      </c>
    </row>
    <row r="112" spans="2:21">
      <c r="B112" t="s">
        <v>696</v>
      </c>
      <c r="C112" t="s">
        <v>697</v>
      </c>
      <c r="D112" t="s">
        <v>98</v>
      </c>
      <c r="E112" t="s">
        <v>121</v>
      </c>
      <c r="F112" t="s">
        <v>412</v>
      </c>
      <c r="G112" t="s">
        <v>407</v>
      </c>
      <c r="H112" t="s">
        <v>648</v>
      </c>
      <c r="I112" t="s">
        <v>210</v>
      </c>
      <c r="J112" t="s">
        <v>413</v>
      </c>
      <c r="K112" s="77">
        <v>4.82</v>
      </c>
      <c r="L112" t="s">
        <v>100</v>
      </c>
      <c r="M112" s="78">
        <v>2E-3</v>
      </c>
      <c r="N112" s="78">
        <v>3.15E-2</v>
      </c>
      <c r="O112" s="77">
        <v>311.77999999999997</v>
      </c>
      <c r="P112" s="77">
        <v>4574001</v>
      </c>
      <c r="Q112" s="77">
        <v>0</v>
      </c>
      <c r="R112" s="77">
        <v>14260.8203178</v>
      </c>
      <c r="S112" s="78">
        <v>0</v>
      </c>
      <c r="T112" s="78">
        <v>4.0000000000000001E-3</v>
      </c>
      <c r="U112" s="78">
        <f>R112/'סכום נכסי הקרן'!$C$42</f>
        <v>6.0461956901243996E-4</v>
      </c>
    </row>
    <row r="113" spans="2:21">
      <c r="B113" t="s">
        <v>698</v>
      </c>
      <c r="C113" t="s">
        <v>699</v>
      </c>
      <c r="D113" t="s">
        <v>98</v>
      </c>
      <c r="E113" t="s">
        <v>121</v>
      </c>
      <c r="F113" t="s">
        <v>412</v>
      </c>
      <c r="G113" t="s">
        <v>407</v>
      </c>
      <c r="H113" t="s">
        <v>648</v>
      </c>
      <c r="I113" t="s">
        <v>210</v>
      </c>
      <c r="J113" t="s">
        <v>373</v>
      </c>
      <c r="K113" s="77">
        <v>5.48</v>
      </c>
      <c r="L113" t="s">
        <v>100</v>
      </c>
      <c r="M113" s="78">
        <v>3.1699999999999999E-2</v>
      </c>
      <c r="N113" s="78">
        <v>3.4700000000000002E-2</v>
      </c>
      <c r="O113" s="77">
        <v>251.07</v>
      </c>
      <c r="P113" s="77">
        <v>4940000</v>
      </c>
      <c r="Q113" s="77">
        <v>0</v>
      </c>
      <c r="R113" s="77">
        <v>12402.858</v>
      </c>
      <c r="S113" s="78">
        <v>0</v>
      </c>
      <c r="T113" s="78">
        <v>3.5000000000000001E-3</v>
      </c>
      <c r="U113" s="78">
        <f>R113/'סכום נכסי הקרן'!$C$42</f>
        <v>5.2584707550956341E-4</v>
      </c>
    </row>
    <row r="114" spans="2:21">
      <c r="B114" t="s">
        <v>700</v>
      </c>
      <c r="C114" t="s">
        <v>701</v>
      </c>
      <c r="D114" t="s">
        <v>98</v>
      </c>
      <c r="E114" t="s">
        <v>121</v>
      </c>
      <c r="F114" t="s">
        <v>702</v>
      </c>
      <c r="G114" t="s">
        <v>703</v>
      </c>
      <c r="H114" t="s">
        <v>663</v>
      </c>
      <c r="I114" t="s">
        <v>148</v>
      </c>
      <c r="J114" t="s">
        <v>704</v>
      </c>
      <c r="K114" s="77">
        <v>5.76</v>
      </c>
      <c r="L114" t="s">
        <v>100</v>
      </c>
      <c r="M114" s="78">
        <v>4.4000000000000003E-3</v>
      </c>
      <c r="N114" s="78">
        <v>2.3400000000000001E-2</v>
      </c>
      <c r="O114" s="77">
        <v>7458489.5999999996</v>
      </c>
      <c r="P114" s="77">
        <v>96.62</v>
      </c>
      <c r="Q114" s="77">
        <v>0</v>
      </c>
      <c r="R114" s="77">
        <v>7206.3926515200001</v>
      </c>
      <c r="S114" s="78">
        <v>9.4000000000000004E-3</v>
      </c>
      <c r="T114" s="78">
        <v>2E-3</v>
      </c>
      <c r="U114" s="78">
        <f>R114/'סכום נכסי הקרן'!$C$42</f>
        <v>3.0553123326699383E-4</v>
      </c>
    </row>
    <row r="115" spans="2:21">
      <c r="B115" t="s">
        <v>705</v>
      </c>
      <c r="C115" t="s">
        <v>706</v>
      </c>
      <c r="D115" t="s">
        <v>98</v>
      </c>
      <c r="E115" t="s">
        <v>121</v>
      </c>
      <c r="F115" t="s">
        <v>707</v>
      </c>
      <c r="G115" t="s">
        <v>703</v>
      </c>
      <c r="H115" t="s">
        <v>648</v>
      </c>
      <c r="I115" t="s">
        <v>210</v>
      </c>
      <c r="J115" t="s">
        <v>708</v>
      </c>
      <c r="K115" s="77">
        <v>0.42</v>
      </c>
      <c r="L115" t="s">
        <v>100</v>
      </c>
      <c r="M115" s="78">
        <v>3.85E-2</v>
      </c>
      <c r="N115" s="78">
        <v>1.8E-3</v>
      </c>
      <c r="O115" s="77">
        <v>5364757.32</v>
      </c>
      <c r="P115" s="77">
        <v>113.39</v>
      </c>
      <c r="Q115" s="77">
        <v>0</v>
      </c>
      <c r="R115" s="77">
        <v>6083.0983251480002</v>
      </c>
      <c r="S115" s="78">
        <v>2.24E-2</v>
      </c>
      <c r="T115" s="78">
        <v>1.6999999999999999E-3</v>
      </c>
      <c r="U115" s="78">
        <f>R115/'סכום נכסי הקרן'!$C$42</f>
        <v>2.5790664251063743E-4</v>
      </c>
    </row>
    <row r="116" spans="2:21">
      <c r="B116" t="s">
        <v>709</v>
      </c>
      <c r="C116" t="s">
        <v>710</v>
      </c>
      <c r="D116" t="s">
        <v>98</v>
      </c>
      <c r="E116" t="s">
        <v>121</v>
      </c>
      <c r="F116" t="s">
        <v>707</v>
      </c>
      <c r="G116" t="s">
        <v>703</v>
      </c>
      <c r="H116" t="s">
        <v>648</v>
      </c>
      <c r="I116" t="s">
        <v>210</v>
      </c>
      <c r="J116" t="s">
        <v>708</v>
      </c>
      <c r="K116" s="77">
        <v>1.39</v>
      </c>
      <c r="L116" t="s">
        <v>100</v>
      </c>
      <c r="M116" s="78">
        <v>3.85E-2</v>
      </c>
      <c r="N116" s="78">
        <v>1.1599999999999999E-2</v>
      </c>
      <c r="O116" s="77">
        <v>4696380.29</v>
      </c>
      <c r="P116" s="77">
        <v>115.9</v>
      </c>
      <c r="Q116" s="77">
        <v>0</v>
      </c>
      <c r="R116" s="77">
        <v>5443.1047561100004</v>
      </c>
      <c r="S116" s="78">
        <v>1.8800000000000001E-2</v>
      </c>
      <c r="T116" s="78">
        <v>1.5E-3</v>
      </c>
      <c r="U116" s="78">
        <f>R116/'סכום נכסי הקרן'!$C$42</f>
        <v>2.3077267495061536E-4</v>
      </c>
    </row>
    <row r="117" spans="2:21">
      <c r="B117" t="s">
        <v>711</v>
      </c>
      <c r="C117" t="s">
        <v>712</v>
      </c>
      <c r="D117" t="s">
        <v>98</v>
      </c>
      <c r="E117" t="s">
        <v>121</v>
      </c>
      <c r="F117" t="s">
        <v>609</v>
      </c>
      <c r="G117" t="s">
        <v>443</v>
      </c>
      <c r="H117" t="s">
        <v>648</v>
      </c>
      <c r="I117" t="s">
        <v>210</v>
      </c>
      <c r="J117" t="s">
        <v>713</v>
      </c>
      <c r="K117" s="77">
        <v>4.5599999999999996</v>
      </c>
      <c r="L117" t="s">
        <v>100</v>
      </c>
      <c r="M117" s="78">
        <v>2.4E-2</v>
      </c>
      <c r="N117" s="78">
        <v>2.5899999999999999E-2</v>
      </c>
      <c r="O117" s="77">
        <v>14392082.810000001</v>
      </c>
      <c r="P117" s="77">
        <v>109</v>
      </c>
      <c r="Q117" s="77">
        <v>0</v>
      </c>
      <c r="R117" s="77">
        <v>15687.3702629</v>
      </c>
      <c r="S117" s="78">
        <v>1.2699999999999999E-2</v>
      </c>
      <c r="T117" s="78">
        <v>4.4000000000000003E-3</v>
      </c>
      <c r="U117" s="78">
        <f>R117/'סכום נכסי הקרן'!$C$42</f>
        <v>6.6510136415184765E-4</v>
      </c>
    </row>
    <row r="118" spans="2:21">
      <c r="B118" t="s">
        <v>714</v>
      </c>
      <c r="C118" t="s">
        <v>715</v>
      </c>
      <c r="D118" t="s">
        <v>98</v>
      </c>
      <c r="E118" t="s">
        <v>121</v>
      </c>
      <c r="F118" t="s">
        <v>609</v>
      </c>
      <c r="G118" t="s">
        <v>443</v>
      </c>
      <c r="H118" t="s">
        <v>663</v>
      </c>
      <c r="I118" t="s">
        <v>148</v>
      </c>
      <c r="J118" t="s">
        <v>366</v>
      </c>
      <c r="K118" s="77">
        <v>0.99</v>
      </c>
      <c r="L118" t="s">
        <v>100</v>
      </c>
      <c r="M118" s="78">
        <v>3.4799999999999998E-2</v>
      </c>
      <c r="N118" s="78">
        <v>1.8499999999999999E-2</v>
      </c>
      <c r="O118" s="77">
        <v>85475.61</v>
      </c>
      <c r="P118" s="77">
        <v>109.01</v>
      </c>
      <c r="Q118" s="77">
        <v>81.555710000000005</v>
      </c>
      <c r="R118" s="77">
        <v>174.73267246099999</v>
      </c>
      <c r="S118" s="78">
        <v>4.0000000000000002E-4</v>
      </c>
      <c r="T118" s="78">
        <v>0</v>
      </c>
      <c r="U118" s="78">
        <f>R118/'סכום נכסי הקרן'!$C$42</f>
        <v>7.4081848562313041E-6</v>
      </c>
    </row>
    <row r="119" spans="2:21">
      <c r="B119" t="s">
        <v>716</v>
      </c>
      <c r="C119" t="s">
        <v>717</v>
      </c>
      <c r="D119" t="s">
        <v>98</v>
      </c>
      <c r="E119" t="s">
        <v>121</v>
      </c>
      <c r="F119" t="s">
        <v>609</v>
      </c>
      <c r="G119" t="s">
        <v>443</v>
      </c>
      <c r="H119" t="s">
        <v>648</v>
      </c>
      <c r="I119" t="s">
        <v>210</v>
      </c>
      <c r="J119" t="s">
        <v>619</v>
      </c>
      <c r="K119" s="77">
        <v>6.52</v>
      </c>
      <c r="L119" t="s">
        <v>100</v>
      </c>
      <c r="M119" s="78">
        <v>1.4999999999999999E-2</v>
      </c>
      <c r="N119" s="78">
        <v>2.9899999999999999E-2</v>
      </c>
      <c r="O119" s="77">
        <v>8255703.5099999998</v>
      </c>
      <c r="P119" s="77">
        <v>94.85</v>
      </c>
      <c r="Q119" s="77">
        <v>0</v>
      </c>
      <c r="R119" s="77">
        <v>7830.5347792350003</v>
      </c>
      <c r="S119" s="78">
        <v>2.9600000000000001E-2</v>
      </c>
      <c r="T119" s="78">
        <v>2.2000000000000001E-3</v>
      </c>
      <c r="U119" s="78">
        <f>R119/'סכום נכסי הקרן'!$C$42</f>
        <v>3.3199314330105607E-4</v>
      </c>
    </row>
    <row r="120" spans="2:21">
      <c r="B120" t="s">
        <v>718</v>
      </c>
      <c r="C120" t="s">
        <v>719</v>
      </c>
      <c r="D120" t="s">
        <v>98</v>
      </c>
      <c r="E120" t="s">
        <v>121</v>
      </c>
      <c r="F120" t="s">
        <v>720</v>
      </c>
      <c r="G120" t="s">
        <v>703</v>
      </c>
      <c r="H120" t="s">
        <v>648</v>
      </c>
      <c r="I120" t="s">
        <v>210</v>
      </c>
      <c r="J120" t="s">
        <v>721</v>
      </c>
      <c r="K120" s="77">
        <v>2.5</v>
      </c>
      <c r="L120" t="s">
        <v>100</v>
      </c>
      <c r="M120" s="78">
        <v>2.4799999999999999E-2</v>
      </c>
      <c r="N120" s="78">
        <v>1.7399999999999999E-2</v>
      </c>
      <c r="O120" s="77">
        <v>6051120.6699999999</v>
      </c>
      <c r="P120" s="77">
        <v>111.15</v>
      </c>
      <c r="Q120" s="77">
        <v>0</v>
      </c>
      <c r="R120" s="77">
        <v>6725.8206247050002</v>
      </c>
      <c r="S120" s="78">
        <v>1.43E-2</v>
      </c>
      <c r="T120" s="78">
        <v>1.9E-3</v>
      </c>
      <c r="U120" s="78">
        <f>R120/'סכום נכסי הקרן'!$C$42</f>
        <v>2.8515630074157336E-4</v>
      </c>
    </row>
    <row r="121" spans="2:21">
      <c r="B121" t="s">
        <v>722</v>
      </c>
      <c r="C121" t="s">
        <v>723</v>
      </c>
      <c r="D121" t="s">
        <v>98</v>
      </c>
      <c r="E121" t="s">
        <v>121</v>
      </c>
      <c r="F121" t="s">
        <v>423</v>
      </c>
      <c r="G121" t="s">
        <v>407</v>
      </c>
      <c r="H121" t="s">
        <v>648</v>
      </c>
      <c r="I121" t="s">
        <v>210</v>
      </c>
      <c r="J121" t="s">
        <v>724</v>
      </c>
      <c r="K121" s="77">
        <v>0.81</v>
      </c>
      <c r="L121" t="s">
        <v>100</v>
      </c>
      <c r="M121" s="78">
        <v>1.8200000000000001E-2</v>
      </c>
      <c r="N121" s="78">
        <v>2.3800000000000002E-2</v>
      </c>
      <c r="O121" s="77">
        <v>213.77</v>
      </c>
      <c r="P121" s="77">
        <v>5369548</v>
      </c>
      <c r="Q121" s="77">
        <v>0</v>
      </c>
      <c r="R121" s="77">
        <v>11478.4827596</v>
      </c>
      <c r="S121" s="78">
        <v>0</v>
      </c>
      <c r="T121" s="78">
        <v>3.2000000000000002E-3</v>
      </c>
      <c r="U121" s="78">
        <f>R121/'סכום נכסי הקרן'!$C$42</f>
        <v>4.8665610703779749E-4</v>
      </c>
    </row>
    <row r="122" spans="2:21">
      <c r="B122" t="s">
        <v>725</v>
      </c>
      <c r="C122" t="s">
        <v>726</v>
      </c>
      <c r="D122" t="s">
        <v>98</v>
      </c>
      <c r="E122" t="s">
        <v>121</v>
      </c>
      <c r="F122" t="s">
        <v>423</v>
      </c>
      <c r="G122" t="s">
        <v>407</v>
      </c>
      <c r="H122" t="s">
        <v>648</v>
      </c>
      <c r="I122" t="s">
        <v>210</v>
      </c>
      <c r="J122" t="s">
        <v>431</v>
      </c>
      <c r="K122" s="77">
        <v>1.97</v>
      </c>
      <c r="L122" t="s">
        <v>100</v>
      </c>
      <c r="M122" s="78">
        <v>1.9E-2</v>
      </c>
      <c r="N122" s="78">
        <v>2.3699999999999999E-2</v>
      </c>
      <c r="O122" s="77">
        <v>565.21</v>
      </c>
      <c r="P122" s="77">
        <v>5264000</v>
      </c>
      <c r="Q122" s="77">
        <v>0</v>
      </c>
      <c r="R122" s="77">
        <v>29752.654399999999</v>
      </c>
      <c r="S122" s="78">
        <v>0</v>
      </c>
      <c r="T122" s="78">
        <v>8.3999999999999995E-3</v>
      </c>
      <c r="U122" s="78">
        <f>R122/'סכום נכסי הקרן'!$C$42</f>
        <v>1.2614307367613774E-3</v>
      </c>
    </row>
    <row r="123" spans="2:21">
      <c r="B123" t="s">
        <v>727</v>
      </c>
      <c r="C123" t="s">
        <v>728</v>
      </c>
      <c r="D123" t="s">
        <v>98</v>
      </c>
      <c r="E123" t="s">
        <v>121</v>
      </c>
      <c r="F123" t="s">
        <v>423</v>
      </c>
      <c r="G123" t="s">
        <v>407</v>
      </c>
      <c r="H123" t="s">
        <v>663</v>
      </c>
      <c r="I123" t="s">
        <v>148</v>
      </c>
      <c r="J123" t="s">
        <v>303</v>
      </c>
      <c r="K123" s="77">
        <v>5.0599999999999996</v>
      </c>
      <c r="L123" t="s">
        <v>100</v>
      </c>
      <c r="M123" s="78">
        <v>3.3099999999999997E-2</v>
      </c>
      <c r="N123" s="78">
        <v>3.4200000000000001E-2</v>
      </c>
      <c r="O123" s="77">
        <v>321.77999999999997</v>
      </c>
      <c r="P123" s="77">
        <v>4989000</v>
      </c>
      <c r="Q123" s="77">
        <v>0</v>
      </c>
      <c r="R123" s="77">
        <v>16053.6042</v>
      </c>
      <c r="S123" s="78">
        <v>0</v>
      </c>
      <c r="T123" s="78">
        <v>4.4999999999999997E-3</v>
      </c>
      <c r="U123" s="78">
        <f>R123/'סכום נכסי הקרן'!$C$42</f>
        <v>6.8062867606466548E-4</v>
      </c>
    </row>
    <row r="124" spans="2:21">
      <c r="B124" t="s">
        <v>729</v>
      </c>
      <c r="C124" t="s">
        <v>730</v>
      </c>
      <c r="D124" t="s">
        <v>98</v>
      </c>
      <c r="E124" t="s">
        <v>121</v>
      </c>
      <c r="F124" t="s">
        <v>423</v>
      </c>
      <c r="G124" t="s">
        <v>407</v>
      </c>
      <c r="H124" t="s">
        <v>663</v>
      </c>
      <c r="I124" t="s">
        <v>148</v>
      </c>
      <c r="J124" t="s">
        <v>278</v>
      </c>
      <c r="K124" s="77">
        <v>3.37</v>
      </c>
      <c r="L124" t="s">
        <v>100</v>
      </c>
      <c r="M124" s="78">
        <v>1.89E-2</v>
      </c>
      <c r="N124" s="78">
        <v>2.6700000000000002E-2</v>
      </c>
      <c r="O124" s="77">
        <v>212.45</v>
      </c>
      <c r="P124" s="77">
        <v>5305382</v>
      </c>
      <c r="Q124" s="77">
        <v>0</v>
      </c>
      <c r="R124" s="77">
        <v>11271.284059</v>
      </c>
      <c r="S124" s="78">
        <v>0</v>
      </c>
      <c r="T124" s="78">
        <v>3.2000000000000002E-3</v>
      </c>
      <c r="U124" s="78">
        <f>R124/'סכום נכסי הקרן'!$C$42</f>
        <v>4.7787145185913696E-4</v>
      </c>
    </row>
    <row r="125" spans="2:21">
      <c r="B125" t="s">
        <v>731</v>
      </c>
      <c r="C125" t="s">
        <v>732</v>
      </c>
      <c r="D125" t="s">
        <v>98</v>
      </c>
      <c r="E125" t="s">
        <v>121</v>
      </c>
      <c r="F125" t="s">
        <v>733</v>
      </c>
      <c r="G125" t="s">
        <v>443</v>
      </c>
      <c r="H125" t="s">
        <v>663</v>
      </c>
      <c r="I125" t="s">
        <v>148</v>
      </c>
      <c r="J125" t="s">
        <v>734</v>
      </c>
      <c r="K125" s="77">
        <v>1.01</v>
      </c>
      <c r="L125" t="s">
        <v>100</v>
      </c>
      <c r="M125" s="78">
        <v>2.7400000000000001E-2</v>
      </c>
      <c r="N125" s="78">
        <v>2.0400000000000001E-2</v>
      </c>
      <c r="O125" s="77">
        <v>2072256.62</v>
      </c>
      <c r="P125" s="77">
        <v>111.21</v>
      </c>
      <c r="Q125" s="77">
        <v>0</v>
      </c>
      <c r="R125" s="77">
        <v>2304.5565871019999</v>
      </c>
      <c r="S125" s="78">
        <v>5.0000000000000001E-3</v>
      </c>
      <c r="T125" s="78">
        <v>6.9999999999999999E-4</v>
      </c>
      <c r="U125" s="78">
        <f>R125/'סכום נכסי הקרן'!$C$42</f>
        <v>9.7706862537157735E-5</v>
      </c>
    </row>
    <row r="126" spans="2:21">
      <c r="B126" t="s">
        <v>735</v>
      </c>
      <c r="C126" t="s">
        <v>736</v>
      </c>
      <c r="D126" t="s">
        <v>98</v>
      </c>
      <c r="E126" t="s">
        <v>121</v>
      </c>
      <c r="F126" t="s">
        <v>733</v>
      </c>
      <c r="G126" t="s">
        <v>443</v>
      </c>
      <c r="H126" t="s">
        <v>663</v>
      </c>
      <c r="I126" t="s">
        <v>148</v>
      </c>
      <c r="J126" t="s">
        <v>737</v>
      </c>
      <c r="K126" s="77">
        <v>4.5599999999999996</v>
      </c>
      <c r="L126" t="s">
        <v>100</v>
      </c>
      <c r="M126" s="78">
        <v>1.9599999999999999E-2</v>
      </c>
      <c r="N126" s="78">
        <v>2.52E-2</v>
      </c>
      <c r="O126" s="77">
        <v>9993004.5700000003</v>
      </c>
      <c r="P126" s="77">
        <v>106.25</v>
      </c>
      <c r="Q126" s="77">
        <v>0</v>
      </c>
      <c r="R126" s="77">
        <v>10617.567355625</v>
      </c>
      <c r="S126" s="78">
        <v>9.4999999999999998E-3</v>
      </c>
      <c r="T126" s="78">
        <v>3.0000000000000001E-3</v>
      </c>
      <c r="U126" s="78">
        <f>R126/'סכום נכסי הקרן'!$C$42</f>
        <v>4.5015566113723268E-4</v>
      </c>
    </row>
    <row r="127" spans="2:21">
      <c r="B127" t="s">
        <v>738</v>
      </c>
      <c r="C127" t="s">
        <v>739</v>
      </c>
      <c r="D127" t="s">
        <v>98</v>
      </c>
      <c r="E127" t="s">
        <v>121</v>
      </c>
      <c r="F127" t="s">
        <v>733</v>
      </c>
      <c r="G127" t="s">
        <v>443</v>
      </c>
      <c r="H127" t="s">
        <v>663</v>
      </c>
      <c r="I127" t="s">
        <v>148</v>
      </c>
      <c r="J127" t="s">
        <v>551</v>
      </c>
      <c r="K127" s="77">
        <v>6.13</v>
      </c>
      <c r="L127" t="s">
        <v>100</v>
      </c>
      <c r="M127" s="78">
        <v>1.5800000000000002E-2</v>
      </c>
      <c r="N127" s="78">
        <v>2.75E-2</v>
      </c>
      <c r="O127" s="77">
        <v>21606538.75</v>
      </c>
      <c r="P127" s="77">
        <v>101</v>
      </c>
      <c r="Q127" s="77">
        <v>0</v>
      </c>
      <c r="R127" s="77">
        <v>21822.604137499999</v>
      </c>
      <c r="S127" s="78">
        <v>2.1700000000000001E-2</v>
      </c>
      <c r="T127" s="78">
        <v>6.1999999999999998E-3</v>
      </c>
      <c r="U127" s="78">
        <f>R127/'סכום נכסי הקרן'!$C$42</f>
        <v>9.2521841060401347E-4</v>
      </c>
    </row>
    <row r="128" spans="2:21">
      <c r="B128" t="s">
        <v>740</v>
      </c>
      <c r="C128" t="s">
        <v>741</v>
      </c>
      <c r="D128" t="s">
        <v>98</v>
      </c>
      <c r="E128" t="s">
        <v>121</v>
      </c>
      <c r="F128" t="s">
        <v>742</v>
      </c>
      <c r="G128" t="s">
        <v>703</v>
      </c>
      <c r="H128" t="s">
        <v>648</v>
      </c>
      <c r="I128" t="s">
        <v>210</v>
      </c>
      <c r="J128" t="s">
        <v>743</v>
      </c>
      <c r="K128" s="77">
        <v>3.69</v>
      </c>
      <c r="L128" t="s">
        <v>100</v>
      </c>
      <c r="M128" s="78">
        <v>2.2499999999999999E-2</v>
      </c>
      <c r="N128" s="78">
        <v>1.8499999999999999E-2</v>
      </c>
      <c r="O128" s="77">
        <v>3179754.61</v>
      </c>
      <c r="P128" s="77">
        <v>111.28</v>
      </c>
      <c r="Q128" s="77">
        <v>0</v>
      </c>
      <c r="R128" s="77">
        <v>3538.4309300079999</v>
      </c>
      <c r="S128" s="78">
        <v>7.7999999999999996E-3</v>
      </c>
      <c r="T128" s="78">
        <v>1E-3</v>
      </c>
      <c r="U128" s="78">
        <f>R128/'סכום נכסי הקרן'!$C$42</f>
        <v>1.5001974193668038E-4</v>
      </c>
    </row>
    <row r="129" spans="2:21">
      <c r="B129" t="s">
        <v>744</v>
      </c>
      <c r="C129" t="s">
        <v>745</v>
      </c>
      <c r="D129" t="s">
        <v>98</v>
      </c>
      <c r="E129" t="s">
        <v>121</v>
      </c>
      <c r="F129" t="s">
        <v>746</v>
      </c>
      <c r="G129" t="s">
        <v>110</v>
      </c>
      <c r="H129" t="s">
        <v>747</v>
      </c>
      <c r="I129" t="s">
        <v>210</v>
      </c>
      <c r="J129" t="s">
        <v>748</v>
      </c>
      <c r="K129" s="77">
        <v>4.82</v>
      </c>
      <c r="L129" t="s">
        <v>100</v>
      </c>
      <c r="M129" s="78">
        <v>7.4999999999999997E-3</v>
      </c>
      <c r="N129" s="78">
        <v>3.3599999999999998E-2</v>
      </c>
      <c r="O129" s="77">
        <v>4082625.62</v>
      </c>
      <c r="P129" s="77">
        <v>93.84</v>
      </c>
      <c r="Q129" s="77">
        <v>16.277080000000002</v>
      </c>
      <c r="R129" s="77">
        <v>3847.4129618080001</v>
      </c>
      <c r="S129" s="78">
        <v>7.7999999999999996E-3</v>
      </c>
      <c r="T129" s="78">
        <v>1.1000000000000001E-3</v>
      </c>
      <c r="U129" s="78">
        <f>R129/'סכום נכסי הקרן'!$C$42</f>
        <v>1.6311973048827331E-4</v>
      </c>
    </row>
    <row r="130" spans="2:21">
      <c r="B130" t="s">
        <v>749</v>
      </c>
      <c r="C130" t="s">
        <v>750</v>
      </c>
      <c r="D130" t="s">
        <v>98</v>
      </c>
      <c r="E130" t="s">
        <v>121</v>
      </c>
      <c r="F130" t="s">
        <v>746</v>
      </c>
      <c r="G130" t="s">
        <v>110</v>
      </c>
      <c r="H130" t="s">
        <v>747</v>
      </c>
      <c r="I130" t="s">
        <v>210</v>
      </c>
      <c r="J130" t="s">
        <v>340</v>
      </c>
      <c r="K130" s="77">
        <v>5.82</v>
      </c>
      <c r="L130" t="s">
        <v>100</v>
      </c>
      <c r="M130" s="78">
        <v>7.4999999999999997E-3</v>
      </c>
      <c r="N130" s="78">
        <v>3.9199999999999999E-2</v>
      </c>
      <c r="O130" s="77">
        <v>23086820.77</v>
      </c>
      <c r="P130" s="77">
        <v>87.3</v>
      </c>
      <c r="Q130" s="77">
        <v>0</v>
      </c>
      <c r="R130" s="77">
        <v>20154.794532209999</v>
      </c>
      <c r="S130" s="78">
        <v>2.6599999999999999E-2</v>
      </c>
      <c r="T130" s="78">
        <v>5.7000000000000002E-3</v>
      </c>
      <c r="U130" s="78">
        <f>R130/'סכום נכסי הקרן'!$C$42</f>
        <v>8.5450786925551892E-4</v>
      </c>
    </row>
    <row r="131" spans="2:21">
      <c r="B131" t="s">
        <v>751</v>
      </c>
      <c r="C131" t="s">
        <v>752</v>
      </c>
      <c r="D131" t="s">
        <v>98</v>
      </c>
      <c r="E131" t="s">
        <v>121</v>
      </c>
      <c r="F131" t="s">
        <v>647</v>
      </c>
      <c r="G131" t="s">
        <v>443</v>
      </c>
      <c r="H131" t="s">
        <v>747</v>
      </c>
      <c r="I131" t="s">
        <v>210</v>
      </c>
      <c r="J131" t="s">
        <v>360</v>
      </c>
      <c r="K131" s="77">
        <v>1.33</v>
      </c>
      <c r="L131" t="s">
        <v>100</v>
      </c>
      <c r="M131" s="78">
        <v>3.4500000000000003E-2</v>
      </c>
      <c r="N131" s="78">
        <v>2.12E-2</v>
      </c>
      <c r="O131" s="77">
        <v>68471.02</v>
      </c>
      <c r="P131" s="77">
        <v>109.8</v>
      </c>
      <c r="Q131" s="77">
        <v>0</v>
      </c>
      <c r="R131" s="77">
        <v>75.181179959999994</v>
      </c>
      <c r="S131" s="78">
        <v>5.0000000000000001E-4</v>
      </c>
      <c r="T131" s="78">
        <v>0</v>
      </c>
      <c r="U131" s="78">
        <f>R131/'סכום נכסי הקרן'!$C$42</f>
        <v>3.1874753073303101E-6</v>
      </c>
    </row>
    <row r="132" spans="2:21">
      <c r="B132" t="s">
        <v>753</v>
      </c>
      <c r="C132" t="s">
        <v>754</v>
      </c>
      <c r="D132" t="s">
        <v>98</v>
      </c>
      <c r="E132" t="s">
        <v>121</v>
      </c>
      <c r="F132" t="s">
        <v>647</v>
      </c>
      <c r="G132" t="s">
        <v>443</v>
      </c>
      <c r="H132" t="s">
        <v>747</v>
      </c>
      <c r="I132" t="s">
        <v>210</v>
      </c>
      <c r="J132" t="s">
        <v>366</v>
      </c>
      <c r="K132" s="77">
        <v>2.92</v>
      </c>
      <c r="L132" t="s">
        <v>100</v>
      </c>
      <c r="M132" s="78">
        <v>2.0500000000000001E-2</v>
      </c>
      <c r="N132" s="78">
        <v>2.8299999999999999E-2</v>
      </c>
      <c r="O132" s="77">
        <v>6907119.4400000004</v>
      </c>
      <c r="P132" s="77">
        <v>107.58</v>
      </c>
      <c r="Q132" s="77">
        <v>0</v>
      </c>
      <c r="R132" s="77">
        <v>7430.6790935520003</v>
      </c>
      <c r="S132" s="78">
        <v>8.9999999999999993E-3</v>
      </c>
      <c r="T132" s="78">
        <v>2.0999999999999999E-3</v>
      </c>
      <c r="U132" s="78">
        <f>R132/'סכום נכסי הקרן'!$C$42</f>
        <v>3.1504036169682607E-4</v>
      </c>
    </row>
    <row r="133" spans="2:21">
      <c r="B133" t="s">
        <v>755</v>
      </c>
      <c r="C133" t="s">
        <v>756</v>
      </c>
      <c r="D133" t="s">
        <v>98</v>
      </c>
      <c r="E133" t="s">
        <v>121</v>
      </c>
      <c r="F133" t="s">
        <v>647</v>
      </c>
      <c r="G133" t="s">
        <v>443</v>
      </c>
      <c r="H133" t="s">
        <v>747</v>
      </c>
      <c r="I133" t="s">
        <v>210</v>
      </c>
      <c r="J133" t="s">
        <v>507</v>
      </c>
      <c r="K133" s="77">
        <v>5.51</v>
      </c>
      <c r="L133" t="s">
        <v>100</v>
      </c>
      <c r="M133" s="78">
        <v>8.3999999999999995E-3</v>
      </c>
      <c r="N133" s="78">
        <v>3.6799999999999999E-2</v>
      </c>
      <c r="O133" s="77">
        <v>4031554.27</v>
      </c>
      <c r="P133" s="77">
        <v>92.48</v>
      </c>
      <c r="Q133" s="77">
        <v>0</v>
      </c>
      <c r="R133" s="77">
        <v>3728.3813888959999</v>
      </c>
      <c r="S133" s="78">
        <v>5.4999999999999997E-3</v>
      </c>
      <c r="T133" s="78">
        <v>1.1000000000000001E-3</v>
      </c>
      <c r="U133" s="78">
        <f>R133/'סכום נכסי הקרן'!$C$42</f>
        <v>1.5807311909361906E-4</v>
      </c>
    </row>
    <row r="134" spans="2:21">
      <c r="B134" t="s">
        <v>757</v>
      </c>
      <c r="C134" t="s">
        <v>758</v>
      </c>
      <c r="D134" t="s">
        <v>98</v>
      </c>
      <c r="E134" t="s">
        <v>121</v>
      </c>
      <c r="F134" t="s">
        <v>647</v>
      </c>
      <c r="G134" t="s">
        <v>443</v>
      </c>
      <c r="H134" t="s">
        <v>747</v>
      </c>
      <c r="I134" t="s">
        <v>210</v>
      </c>
      <c r="J134" t="s">
        <v>479</v>
      </c>
      <c r="K134" s="77">
        <v>6.47</v>
      </c>
      <c r="L134" t="s">
        <v>100</v>
      </c>
      <c r="M134" s="78">
        <v>5.0000000000000001E-3</v>
      </c>
      <c r="N134" s="78">
        <v>3.7499999999999999E-2</v>
      </c>
      <c r="O134" s="77">
        <v>3028506.28</v>
      </c>
      <c r="P134" s="77">
        <v>89.1</v>
      </c>
      <c r="Q134" s="77">
        <v>0</v>
      </c>
      <c r="R134" s="77">
        <v>2698.3990954800001</v>
      </c>
      <c r="S134" s="78">
        <v>7.1000000000000004E-3</v>
      </c>
      <c r="T134" s="78">
        <v>8.0000000000000004E-4</v>
      </c>
      <c r="U134" s="78">
        <f>R134/'סכום נכסי הקרן'!$C$42</f>
        <v>1.1440470195787208E-4</v>
      </c>
    </row>
    <row r="135" spans="2:21">
      <c r="B135" t="s">
        <v>759</v>
      </c>
      <c r="C135" t="s">
        <v>760</v>
      </c>
      <c r="D135" t="s">
        <v>98</v>
      </c>
      <c r="E135" t="s">
        <v>121</v>
      </c>
      <c r="F135" t="s">
        <v>761</v>
      </c>
      <c r="G135" t="s">
        <v>465</v>
      </c>
      <c r="H135" t="s">
        <v>747</v>
      </c>
      <c r="I135" t="s">
        <v>210</v>
      </c>
      <c r="J135" t="s">
        <v>762</v>
      </c>
      <c r="K135" s="77">
        <v>3.3</v>
      </c>
      <c r="L135" t="s">
        <v>100</v>
      </c>
      <c r="M135" s="78">
        <v>1.9400000000000001E-2</v>
      </c>
      <c r="N135" s="78">
        <v>1.9199999999999998E-2</v>
      </c>
      <c r="O135" s="77">
        <v>1630927.28</v>
      </c>
      <c r="P135" s="77">
        <v>108.93</v>
      </c>
      <c r="Q135" s="77">
        <v>0</v>
      </c>
      <c r="R135" s="77">
        <v>1776.569086104</v>
      </c>
      <c r="S135" s="78">
        <v>3.8999999999999998E-3</v>
      </c>
      <c r="T135" s="78">
        <v>5.0000000000000001E-4</v>
      </c>
      <c r="U135" s="78">
        <f>R135/'סכום נכסי הקרן'!$C$42</f>
        <v>7.5321644282993987E-5</v>
      </c>
    </row>
    <row r="136" spans="2:21">
      <c r="B136" t="s">
        <v>763</v>
      </c>
      <c r="C136" t="s">
        <v>764</v>
      </c>
      <c r="D136" t="s">
        <v>98</v>
      </c>
      <c r="E136" t="s">
        <v>121</v>
      </c>
      <c r="F136" t="s">
        <v>761</v>
      </c>
      <c r="G136" t="s">
        <v>465</v>
      </c>
      <c r="H136" t="s">
        <v>747</v>
      </c>
      <c r="I136" t="s">
        <v>210</v>
      </c>
      <c r="J136" t="s">
        <v>765</v>
      </c>
      <c r="K136" s="77">
        <v>4.2699999999999996</v>
      </c>
      <c r="L136" t="s">
        <v>100</v>
      </c>
      <c r="M136" s="78">
        <v>1.23E-2</v>
      </c>
      <c r="N136" s="78">
        <v>2.3199999999999998E-2</v>
      </c>
      <c r="O136" s="77">
        <v>19566589.800000001</v>
      </c>
      <c r="P136" s="77">
        <v>103.68</v>
      </c>
      <c r="Q136" s="77">
        <v>0</v>
      </c>
      <c r="R136" s="77">
        <v>20286.640304640001</v>
      </c>
      <c r="S136" s="78">
        <v>1.37E-2</v>
      </c>
      <c r="T136" s="78">
        <v>5.7000000000000002E-3</v>
      </c>
      <c r="U136" s="78">
        <f>R136/'סכום נכסי הקרן'!$C$42</f>
        <v>8.6009776747499522E-4</v>
      </c>
    </row>
    <row r="137" spans="2:21">
      <c r="B137" t="s">
        <v>766</v>
      </c>
      <c r="C137" t="s">
        <v>767</v>
      </c>
      <c r="D137" t="s">
        <v>98</v>
      </c>
      <c r="E137" t="s">
        <v>121</v>
      </c>
      <c r="F137" t="s">
        <v>768</v>
      </c>
      <c r="G137" t="s">
        <v>125</v>
      </c>
      <c r="H137" t="s">
        <v>747</v>
      </c>
      <c r="I137" t="s">
        <v>210</v>
      </c>
      <c r="J137" t="s">
        <v>769</v>
      </c>
      <c r="K137" s="77">
        <v>0.74</v>
      </c>
      <c r="L137" t="s">
        <v>100</v>
      </c>
      <c r="M137" s="78">
        <v>3.15E-2</v>
      </c>
      <c r="N137" s="78">
        <v>2.8899999999999999E-2</v>
      </c>
      <c r="O137" s="77">
        <v>10070858.76</v>
      </c>
      <c r="P137" s="77">
        <v>108.68</v>
      </c>
      <c r="Q137" s="77">
        <v>0</v>
      </c>
      <c r="R137" s="77">
        <v>10945.009300367999</v>
      </c>
      <c r="S137" s="78">
        <v>3.7100000000000001E-2</v>
      </c>
      <c r="T137" s="78">
        <v>3.0999999999999999E-3</v>
      </c>
      <c r="U137" s="78">
        <f>R137/'סכום נכסי הקרן'!$C$42</f>
        <v>4.6403829923905325E-4</v>
      </c>
    </row>
    <row r="138" spans="2:21">
      <c r="B138" t="s">
        <v>770</v>
      </c>
      <c r="C138" t="s">
        <v>771</v>
      </c>
      <c r="D138" t="s">
        <v>98</v>
      </c>
      <c r="E138" t="s">
        <v>121</v>
      </c>
      <c r="F138" t="s">
        <v>768</v>
      </c>
      <c r="G138" t="s">
        <v>125</v>
      </c>
      <c r="H138" t="s">
        <v>747</v>
      </c>
      <c r="I138" t="s">
        <v>210</v>
      </c>
      <c r="J138" t="s">
        <v>619</v>
      </c>
      <c r="K138" s="77">
        <v>2.92</v>
      </c>
      <c r="L138" t="s">
        <v>100</v>
      </c>
      <c r="M138" s="78">
        <v>0.01</v>
      </c>
      <c r="N138" s="78">
        <v>3.15E-2</v>
      </c>
      <c r="O138" s="77">
        <v>12828909.65</v>
      </c>
      <c r="P138" s="77">
        <v>98.45</v>
      </c>
      <c r="Q138" s="77">
        <v>113.04678</v>
      </c>
      <c r="R138" s="77">
        <v>12743.108330425001</v>
      </c>
      <c r="S138" s="78">
        <v>4.9000000000000002E-2</v>
      </c>
      <c r="T138" s="78">
        <v>3.5999999999999999E-3</v>
      </c>
      <c r="U138" s="78">
        <f>R138/'סכום נכסי הקרן'!$C$42</f>
        <v>5.402727539455456E-4</v>
      </c>
    </row>
    <row r="139" spans="2:21">
      <c r="B139" t="s">
        <v>772</v>
      </c>
      <c r="C139" t="s">
        <v>773</v>
      </c>
      <c r="D139" t="s">
        <v>98</v>
      </c>
      <c r="E139" t="s">
        <v>121</v>
      </c>
      <c r="F139" t="s">
        <v>774</v>
      </c>
      <c r="G139" t="s">
        <v>443</v>
      </c>
      <c r="H139" t="s">
        <v>775</v>
      </c>
      <c r="I139" t="s">
        <v>148</v>
      </c>
      <c r="J139" t="s">
        <v>776</v>
      </c>
      <c r="K139" s="77">
        <v>2.71</v>
      </c>
      <c r="L139" t="s">
        <v>100</v>
      </c>
      <c r="M139" s="78">
        <v>2.5000000000000001E-2</v>
      </c>
      <c r="N139" s="78">
        <v>2.3800000000000002E-2</v>
      </c>
      <c r="O139" s="77">
        <v>3263355.35</v>
      </c>
      <c r="P139" s="77">
        <v>109.5</v>
      </c>
      <c r="Q139" s="77">
        <v>302.00081999999998</v>
      </c>
      <c r="R139" s="77">
        <v>3875.3749282499998</v>
      </c>
      <c r="S139" s="78">
        <v>8.6E-3</v>
      </c>
      <c r="T139" s="78">
        <v>1.1000000000000001E-3</v>
      </c>
      <c r="U139" s="78">
        <f>R139/'סכום נכסי הקרן'!$C$42</f>
        <v>1.6430524097940544E-4</v>
      </c>
    </row>
    <row r="140" spans="2:21">
      <c r="B140" t="s">
        <v>777</v>
      </c>
      <c r="C140" t="s">
        <v>778</v>
      </c>
      <c r="D140" t="s">
        <v>98</v>
      </c>
      <c r="E140" t="s">
        <v>121</v>
      </c>
      <c r="F140" t="s">
        <v>774</v>
      </c>
      <c r="G140" t="s">
        <v>443</v>
      </c>
      <c r="H140" t="s">
        <v>775</v>
      </c>
      <c r="I140" t="s">
        <v>148</v>
      </c>
      <c r="J140" t="s">
        <v>779</v>
      </c>
      <c r="K140" s="77">
        <v>5.72</v>
      </c>
      <c r="L140" t="s">
        <v>100</v>
      </c>
      <c r="M140" s="78">
        <v>1.9E-2</v>
      </c>
      <c r="N140" s="78">
        <v>3.3700000000000001E-2</v>
      </c>
      <c r="O140" s="77">
        <v>6996100.4800000004</v>
      </c>
      <c r="P140" s="77">
        <v>99.89</v>
      </c>
      <c r="Q140" s="77">
        <v>728.61238000000003</v>
      </c>
      <c r="R140" s="77">
        <v>7717.0171494719998</v>
      </c>
      <c r="S140" s="78">
        <v>2.1399999999999999E-2</v>
      </c>
      <c r="T140" s="78">
        <v>2.2000000000000001E-3</v>
      </c>
      <c r="U140" s="78">
        <f>R140/'סכום נכסי הקרן'!$C$42</f>
        <v>3.271803079344292E-4</v>
      </c>
    </row>
    <row r="141" spans="2:21">
      <c r="B141" t="s">
        <v>780</v>
      </c>
      <c r="C141" t="s">
        <v>781</v>
      </c>
      <c r="D141" t="s">
        <v>98</v>
      </c>
      <c r="E141" t="s">
        <v>121</v>
      </c>
      <c r="F141" t="s">
        <v>774</v>
      </c>
      <c r="G141" t="s">
        <v>443</v>
      </c>
      <c r="H141" t="s">
        <v>775</v>
      </c>
      <c r="I141" t="s">
        <v>148</v>
      </c>
      <c r="J141" t="s">
        <v>315</v>
      </c>
      <c r="K141" s="77">
        <v>7.51</v>
      </c>
      <c r="L141" t="s">
        <v>100</v>
      </c>
      <c r="M141" s="78">
        <v>3.8999999999999998E-3</v>
      </c>
      <c r="N141" s="78">
        <v>3.8300000000000001E-2</v>
      </c>
      <c r="O141" s="77">
        <v>7246282.7999999998</v>
      </c>
      <c r="P141" s="77">
        <v>80.83</v>
      </c>
      <c r="Q141" s="77">
        <v>502.76940000000002</v>
      </c>
      <c r="R141" s="77">
        <v>6359.9397872400004</v>
      </c>
      <c r="S141" s="78">
        <v>2.9000000000000001E-2</v>
      </c>
      <c r="T141" s="78">
        <v>1.8E-3</v>
      </c>
      <c r="U141" s="78">
        <f>R141/'סכום נכסי הקרן'!$C$42</f>
        <v>2.696439592823742E-4</v>
      </c>
    </row>
    <row r="142" spans="2:21">
      <c r="B142" t="s">
        <v>782</v>
      </c>
      <c r="C142" t="s">
        <v>783</v>
      </c>
      <c r="D142" t="s">
        <v>98</v>
      </c>
      <c r="E142" t="s">
        <v>121</v>
      </c>
      <c r="F142" t="s">
        <v>784</v>
      </c>
      <c r="G142" t="s">
        <v>785</v>
      </c>
      <c r="H142" t="s">
        <v>775</v>
      </c>
      <c r="I142" t="s">
        <v>148</v>
      </c>
      <c r="J142" t="s">
        <v>278</v>
      </c>
      <c r="K142" s="77">
        <v>1.78</v>
      </c>
      <c r="L142" t="s">
        <v>100</v>
      </c>
      <c r="M142" s="78">
        <v>1.8499999999999999E-2</v>
      </c>
      <c r="N142" s="78">
        <v>2.64E-2</v>
      </c>
      <c r="O142" s="77">
        <v>11073759.75</v>
      </c>
      <c r="P142" s="77">
        <v>106.35</v>
      </c>
      <c r="Q142" s="77">
        <v>2012.8671400000001</v>
      </c>
      <c r="R142" s="77">
        <v>13789.810634125</v>
      </c>
      <c r="S142" s="78">
        <v>1.3599999999999999E-2</v>
      </c>
      <c r="T142" s="78">
        <v>3.8999999999999998E-3</v>
      </c>
      <c r="U142" s="78">
        <f>R142/'סכום נכסי הקרן'!$C$42</f>
        <v>5.846500535429262E-4</v>
      </c>
    </row>
    <row r="143" spans="2:21">
      <c r="B143" t="s">
        <v>786</v>
      </c>
      <c r="C143" t="s">
        <v>787</v>
      </c>
      <c r="D143" t="s">
        <v>98</v>
      </c>
      <c r="E143" t="s">
        <v>121</v>
      </c>
      <c r="F143" t="s">
        <v>784</v>
      </c>
      <c r="G143" t="s">
        <v>785</v>
      </c>
      <c r="H143" t="s">
        <v>775</v>
      </c>
      <c r="I143" t="s">
        <v>148</v>
      </c>
      <c r="J143" t="s">
        <v>315</v>
      </c>
      <c r="K143" s="77">
        <v>4.6399999999999997</v>
      </c>
      <c r="L143" t="s">
        <v>100</v>
      </c>
      <c r="M143" s="78">
        <v>0.01</v>
      </c>
      <c r="N143" s="78">
        <v>4.0099999999999997E-2</v>
      </c>
      <c r="O143" s="77">
        <v>23554453.600000001</v>
      </c>
      <c r="P143" s="77">
        <v>92</v>
      </c>
      <c r="Q143" s="77">
        <v>0</v>
      </c>
      <c r="R143" s="77">
        <v>21670.097312000002</v>
      </c>
      <c r="S143" s="78">
        <v>2.41E-2</v>
      </c>
      <c r="T143" s="78">
        <v>6.1000000000000004E-3</v>
      </c>
      <c r="U143" s="78">
        <f>R143/'סכום נכסי הקרן'!$C$42</f>
        <v>9.1875254054532053E-4</v>
      </c>
    </row>
    <row r="144" spans="2:21">
      <c r="B144" t="s">
        <v>788</v>
      </c>
      <c r="C144" t="s">
        <v>789</v>
      </c>
      <c r="D144" t="s">
        <v>98</v>
      </c>
      <c r="E144" t="s">
        <v>121</v>
      </c>
      <c r="F144" t="s">
        <v>784</v>
      </c>
      <c r="G144" t="s">
        <v>785</v>
      </c>
      <c r="H144" t="s">
        <v>775</v>
      </c>
      <c r="I144" t="s">
        <v>148</v>
      </c>
      <c r="J144" t="s">
        <v>303</v>
      </c>
      <c r="K144" s="77">
        <v>3.27</v>
      </c>
      <c r="L144" t="s">
        <v>100</v>
      </c>
      <c r="M144" s="78">
        <v>3.5400000000000001E-2</v>
      </c>
      <c r="N144" s="78">
        <v>3.9100000000000003E-2</v>
      </c>
      <c r="O144" s="77">
        <v>8547560.3300000001</v>
      </c>
      <c r="P144" s="77">
        <v>99.25</v>
      </c>
      <c r="Q144" s="77">
        <v>0</v>
      </c>
      <c r="R144" s="77">
        <v>8483.4536275249993</v>
      </c>
      <c r="S144" s="78">
        <v>2.2100000000000002E-2</v>
      </c>
      <c r="T144" s="78">
        <v>2.3999999999999998E-3</v>
      </c>
      <c r="U144" s="78">
        <f>R144/'סכום נכסי הקרן'!$C$42</f>
        <v>3.5967510716118965E-4</v>
      </c>
    </row>
    <row r="145" spans="2:21">
      <c r="B145" t="s">
        <v>790</v>
      </c>
      <c r="C145" t="s">
        <v>791</v>
      </c>
      <c r="D145" t="s">
        <v>98</v>
      </c>
      <c r="E145" t="s">
        <v>121</v>
      </c>
      <c r="F145" t="s">
        <v>784</v>
      </c>
      <c r="G145" t="s">
        <v>785</v>
      </c>
      <c r="H145" t="s">
        <v>775</v>
      </c>
      <c r="I145" t="s">
        <v>148</v>
      </c>
      <c r="J145" t="s">
        <v>748</v>
      </c>
      <c r="K145" s="77">
        <v>1.37</v>
      </c>
      <c r="L145" t="s">
        <v>100</v>
      </c>
      <c r="M145" s="78">
        <v>0.01</v>
      </c>
      <c r="N145" s="78">
        <v>3.56E-2</v>
      </c>
      <c r="O145" s="77">
        <v>9324611.2200000007</v>
      </c>
      <c r="P145" s="77">
        <v>103.56</v>
      </c>
      <c r="Q145" s="77">
        <v>0</v>
      </c>
      <c r="R145" s="77">
        <v>9656.5673794319991</v>
      </c>
      <c r="S145" s="78">
        <v>8.2000000000000007E-3</v>
      </c>
      <c r="T145" s="78">
        <v>2.7000000000000001E-3</v>
      </c>
      <c r="U145" s="78">
        <f>R145/'סכום נכסי הקרן'!$C$42</f>
        <v>4.0941190457355602E-4</v>
      </c>
    </row>
    <row r="146" spans="2:21">
      <c r="B146" t="s">
        <v>792</v>
      </c>
      <c r="C146" t="s">
        <v>793</v>
      </c>
      <c r="D146" t="s">
        <v>98</v>
      </c>
      <c r="E146" t="s">
        <v>121</v>
      </c>
      <c r="F146" t="s">
        <v>794</v>
      </c>
      <c r="G146" t="s">
        <v>795</v>
      </c>
      <c r="H146" t="s">
        <v>796</v>
      </c>
      <c r="I146" t="s">
        <v>148</v>
      </c>
      <c r="J146" t="s">
        <v>366</v>
      </c>
      <c r="K146" s="77">
        <v>1.46</v>
      </c>
      <c r="L146" t="s">
        <v>100</v>
      </c>
      <c r="M146" s="78">
        <v>4.65E-2</v>
      </c>
      <c r="N146" s="78">
        <v>3.39E-2</v>
      </c>
      <c r="O146" s="77">
        <v>0.08</v>
      </c>
      <c r="P146" s="77">
        <v>110.35</v>
      </c>
      <c r="Q146" s="77">
        <v>0</v>
      </c>
      <c r="R146" s="77">
        <v>8.8280000000000002E-5</v>
      </c>
      <c r="S146" s="78">
        <v>0</v>
      </c>
      <c r="T146" s="78">
        <v>0</v>
      </c>
      <c r="U146" s="78">
        <f>R146/'סכום נכסי הקרן'!$C$42</f>
        <v>3.7428292596742025E-12</v>
      </c>
    </row>
    <row r="147" spans="2:21">
      <c r="B147" t="s">
        <v>797</v>
      </c>
      <c r="C147" t="s">
        <v>798</v>
      </c>
      <c r="D147" t="s">
        <v>98</v>
      </c>
      <c r="E147" t="s">
        <v>121</v>
      </c>
      <c r="F147" t="s">
        <v>799</v>
      </c>
      <c r="G147" t="s">
        <v>130</v>
      </c>
      <c r="H147" t="s">
        <v>800</v>
      </c>
      <c r="I147" t="s">
        <v>210</v>
      </c>
      <c r="J147" t="s">
        <v>801</v>
      </c>
      <c r="K147" s="77">
        <v>1.01</v>
      </c>
      <c r="L147" t="s">
        <v>100</v>
      </c>
      <c r="M147" s="78">
        <v>1.9800000000000002E-2</v>
      </c>
      <c r="N147" s="78">
        <v>1.9300000000000001E-2</v>
      </c>
      <c r="O147" s="77">
        <v>6737583.7999999998</v>
      </c>
      <c r="P147" s="77">
        <v>107.95</v>
      </c>
      <c r="Q147" s="77">
        <v>71.973680000000002</v>
      </c>
      <c r="R147" s="77">
        <v>7345.1953921000004</v>
      </c>
      <c r="S147" s="78">
        <v>2.2200000000000001E-2</v>
      </c>
      <c r="T147" s="78">
        <v>2.0999999999999999E-3</v>
      </c>
      <c r="U147" s="78">
        <f>R147/'סכום נכסי הקרן'!$C$42</f>
        <v>3.1141608780670604E-4</v>
      </c>
    </row>
    <row r="148" spans="2:21">
      <c r="B148" t="s">
        <v>802</v>
      </c>
      <c r="C148" t="s">
        <v>803</v>
      </c>
      <c r="D148" t="s">
        <v>98</v>
      </c>
      <c r="E148" t="s">
        <v>121</v>
      </c>
      <c r="F148" t="s">
        <v>804</v>
      </c>
      <c r="G148" t="s">
        <v>805</v>
      </c>
      <c r="H148" t="s">
        <v>800</v>
      </c>
      <c r="I148" t="s">
        <v>210</v>
      </c>
      <c r="J148" t="s">
        <v>806</v>
      </c>
      <c r="K148" s="77">
        <v>4.1100000000000003</v>
      </c>
      <c r="L148" t="s">
        <v>100</v>
      </c>
      <c r="M148" s="78">
        <v>3.9E-2</v>
      </c>
      <c r="N148" s="78">
        <v>5.3100000000000001E-2</v>
      </c>
      <c r="O148" s="77">
        <v>128000</v>
      </c>
      <c r="P148" s="77">
        <v>103.34</v>
      </c>
      <c r="Q148" s="77">
        <v>0</v>
      </c>
      <c r="R148" s="77">
        <v>132.27520000000001</v>
      </c>
      <c r="S148" s="78">
        <v>1E-4</v>
      </c>
      <c r="T148" s="78">
        <v>0</v>
      </c>
      <c r="U148" s="78">
        <f>R148/'סכום נכסי הקרן'!$C$42</f>
        <v>5.6081047676626319E-6</v>
      </c>
    </row>
    <row r="149" spans="2:21">
      <c r="B149" t="s">
        <v>807</v>
      </c>
      <c r="C149" t="s">
        <v>808</v>
      </c>
      <c r="D149" t="s">
        <v>98</v>
      </c>
      <c r="E149" t="s">
        <v>121</v>
      </c>
      <c r="F149" t="s">
        <v>809</v>
      </c>
      <c r="G149" t="s">
        <v>125</v>
      </c>
      <c r="H149" t="s">
        <v>800</v>
      </c>
      <c r="I149" t="s">
        <v>210</v>
      </c>
      <c r="J149" t="s">
        <v>303</v>
      </c>
      <c r="K149" s="77">
        <v>2.84</v>
      </c>
      <c r="L149" t="s">
        <v>100</v>
      </c>
      <c r="M149" s="78">
        <v>3.2000000000000001E-2</v>
      </c>
      <c r="N149" s="78">
        <v>3.5499999999999997E-2</v>
      </c>
      <c r="O149" s="77">
        <v>10383110.01</v>
      </c>
      <c r="P149" s="77">
        <v>99.42</v>
      </c>
      <c r="Q149" s="77">
        <v>0</v>
      </c>
      <c r="R149" s="77">
        <v>10322.887971942</v>
      </c>
      <c r="S149" s="78">
        <v>3.8199999999999998E-2</v>
      </c>
      <c r="T149" s="78">
        <v>2.8999999999999998E-3</v>
      </c>
      <c r="U149" s="78">
        <f>R149/'סכום נכסי הקרן'!$C$42</f>
        <v>4.3766206553832586E-4</v>
      </c>
    </row>
    <row r="150" spans="2:21">
      <c r="B150" t="s">
        <v>810</v>
      </c>
      <c r="C150" t="s">
        <v>811</v>
      </c>
      <c r="D150" t="s">
        <v>98</v>
      </c>
      <c r="E150" t="s">
        <v>121</v>
      </c>
      <c r="F150" t="s">
        <v>812</v>
      </c>
      <c r="G150" t="s">
        <v>795</v>
      </c>
      <c r="H150" t="s">
        <v>796</v>
      </c>
      <c r="I150" t="s">
        <v>148</v>
      </c>
      <c r="J150" t="s">
        <v>373</v>
      </c>
      <c r="K150" s="77">
        <v>5.8</v>
      </c>
      <c r="L150" t="s">
        <v>100</v>
      </c>
      <c r="M150" s="78">
        <v>1.09E-2</v>
      </c>
      <c r="N150" s="78">
        <v>4.4200000000000003E-2</v>
      </c>
      <c r="O150" s="77">
        <v>3108203.74</v>
      </c>
      <c r="P150" s="77">
        <v>88.11</v>
      </c>
      <c r="Q150" s="77">
        <v>18.00995</v>
      </c>
      <c r="R150" s="77">
        <v>2756.6482653140001</v>
      </c>
      <c r="S150" s="78">
        <v>6.8999999999999999E-3</v>
      </c>
      <c r="T150" s="78">
        <v>8.0000000000000004E-4</v>
      </c>
      <c r="U150" s="78">
        <f>R150/'סכום נכסי הקרן'!$C$42</f>
        <v>1.1687430659319635E-4</v>
      </c>
    </row>
    <row r="151" spans="2:21">
      <c r="B151" t="s">
        <v>813</v>
      </c>
      <c r="C151" t="s">
        <v>814</v>
      </c>
      <c r="D151" t="s">
        <v>98</v>
      </c>
      <c r="E151" t="s">
        <v>121</v>
      </c>
      <c r="F151" t="s">
        <v>812</v>
      </c>
      <c r="G151" t="s">
        <v>795</v>
      </c>
      <c r="H151" t="s">
        <v>796</v>
      </c>
      <c r="I151" t="s">
        <v>148</v>
      </c>
      <c r="J151" t="s">
        <v>619</v>
      </c>
      <c r="K151" s="77">
        <v>6.68</v>
      </c>
      <c r="L151" t="s">
        <v>100</v>
      </c>
      <c r="M151" s="78">
        <v>1.54E-2</v>
      </c>
      <c r="N151" s="78">
        <v>4.5699999999999998E-2</v>
      </c>
      <c r="O151" s="77">
        <v>6648117.3899999997</v>
      </c>
      <c r="P151" s="77">
        <v>86.36</v>
      </c>
      <c r="Q151" s="77">
        <v>0</v>
      </c>
      <c r="R151" s="77">
        <v>5741.3141780039996</v>
      </c>
      <c r="S151" s="78">
        <v>1.9E-2</v>
      </c>
      <c r="T151" s="78">
        <v>1.6000000000000001E-3</v>
      </c>
      <c r="U151" s="78">
        <f>R151/'סכום נכסי הקרן'!$C$42</f>
        <v>2.4341593446325002E-4</v>
      </c>
    </row>
    <row r="152" spans="2:21">
      <c r="B152" t="s">
        <v>815</v>
      </c>
      <c r="C152" t="s">
        <v>816</v>
      </c>
      <c r="D152" t="s">
        <v>98</v>
      </c>
      <c r="E152" t="s">
        <v>121</v>
      </c>
      <c r="F152" t="s">
        <v>812</v>
      </c>
      <c r="G152" t="s">
        <v>795</v>
      </c>
      <c r="H152" t="s">
        <v>796</v>
      </c>
      <c r="I152" t="s">
        <v>148</v>
      </c>
      <c r="J152" t="s">
        <v>303</v>
      </c>
      <c r="K152" s="77">
        <v>3.12</v>
      </c>
      <c r="L152" t="s">
        <v>100</v>
      </c>
      <c r="M152" s="78">
        <v>2.5700000000000001E-2</v>
      </c>
      <c r="N152" s="78">
        <v>4.3299999999999998E-2</v>
      </c>
      <c r="O152" s="77">
        <v>539961.03</v>
      </c>
      <c r="P152" s="77">
        <v>103.77</v>
      </c>
      <c r="Q152" s="77">
        <v>0</v>
      </c>
      <c r="R152" s="77">
        <v>560.31756083100004</v>
      </c>
      <c r="S152" s="78">
        <v>5.0000000000000001E-4</v>
      </c>
      <c r="T152" s="78">
        <v>2.0000000000000001E-4</v>
      </c>
      <c r="U152" s="78">
        <f>R152/'סכום נכסי הקרן'!$C$42</f>
        <v>2.3755923894285758E-5</v>
      </c>
    </row>
    <row r="153" spans="2:21">
      <c r="B153" t="s">
        <v>817</v>
      </c>
      <c r="C153" t="s">
        <v>818</v>
      </c>
      <c r="D153" t="s">
        <v>98</v>
      </c>
      <c r="E153" t="s">
        <v>121</v>
      </c>
      <c r="F153" t="s">
        <v>819</v>
      </c>
      <c r="G153" t="s">
        <v>805</v>
      </c>
      <c r="H153" t="s">
        <v>800</v>
      </c>
      <c r="I153" t="s">
        <v>210</v>
      </c>
      <c r="J153" t="s">
        <v>806</v>
      </c>
      <c r="K153" s="77">
        <v>4.97</v>
      </c>
      <c r="L153" t="s">
        <v>100</v>
      </c>
      <c r="M153" s="78">
        <v>9.4000000000000004E-3</v>
      </c>
      <c r="N153" s="78">
        <v>3.4799999999999998E-2</v>
      </c>
      <c r="O153" s="77">
        <v>14073934.17</v>
      </c>
      <c r="P153" s="77">
        <v>92.12</v>
      </c>
      <c r="Q153" s="77">
        <v>55.56317</v>
      </c>
      <c r="R153" s="77">
        <v>13020.471327404</v>
      </c>
      <c r="S153" s="78">
        <v>1.66E-2</v>
      </c>
      <c r="T153" s="78">
        <v>3.7000000000000002E-3</v>
      </c>
      <c r="U153" s="78">
        <f>R153/'סכום נכסי הקרן'!$C$42</f>
        <v>5.5203218236244561E-4</v>
      </c>
    </row>
    <row r="154" spans="2:21">
      <c r="B154" t="s">
        <v>820</v>
      </c>
      <c r="C154" t="s">
        <v>821</v>
      </c>
      <c r="D154" t="s">
        <v>98</v>
      </c>
      <c r="E154" t="s">
        <v>121</v>
      </c>
      <c r="F154" t="s">
        <v>822</v>
      </c>
      <c r="G154" t="s">
        <v>795</v>
      </c>
      <c r="H154" t="s">
        <v>796</v>
      </c>
      <c r="I154" t="s">
        <v>148</v>
      </c>
      <c r="J154" t="s">
        <v>558</v>
      </c>
      <c r="K154" s="77">
        <v>4.03</v>
      </c>
      <c r="L154" t="s">
        <v>100</v>
      </c>
      <c r="M154" s="78">
        <v>2.1600000000000001E-2</v>
      </c>
      <c r="N154" s="78">
        <v>2.98E-2</v>
      </c>
      <c r="O154" s="77">
        <v>8096249.0800000001</v>
      </c>
      <c r="P154" s="77">
        <v>101.46</v>
      </c>
      <c r="Q154" s="77">
        <v>0</v>
      </c>
      <c r="R154" s="77">
        <v>8214.4543165680006</v>
      </c>
      <c r="S154" s="78">
        <v>2.47E-2</v>
      </c>
      <c r="T154" s="78">
        <v>2.3E-3</v>
      </c>
      <c r="U154" s="78">
        <f>R154/'סכום נכסי הקרן'!$C$42</f>
        <v>3.4827027603429733E-4</v>
      </c>
    </row>
    <row r="155" spans="2:21">
      <c r="B155" t="s">
        <v>823</v>
      </c>
      <c r="C155" t="s">
        <v>824</v>
      </c>
      <c r="D155" t="s">
        <v>98</v>
      </c>
      <c r="E155" t="s">
        <v>121</v>
      </c>
      <c r="F155" t="s">
        <v>825</v>
      </c>
      <c r="G155" t="s">
        <v>443</v>
      </c>
      <c r="H155" t="s">
        <v>800</v>
      </c>
      <c r="I155" t="s">
        <v>210</v>
      </c>
      <c r="J155" t="s">
        <v>748</v>
      </c>
      <c r="K155" s="77">
        <v>4.22</v>
      </c>
      <c r="L155" t="s">
        <v>100</v>
      </c>
      <c r="M155" s="78">
        <v>1.7999999999999999E-2</v>
      </c>
      <c r="N155" s="78">
        <v>2.92E-2</v>
      </c>
      <c r="O155" s="77">
        <v>917969.3</v>
      </c>
      <c r="P155" s="77">
        <v>103.91</v>
      </c>
      <c r="Q155" s="77">
        <v>63.49532</v>
      </c>
      <c r="R155" s="77">
        <v>1017.35721963</v>
      </c>
      <c r="S155" s="78">
        <v>1.6000000000000001E-3</v>
      </c>
      <c r="T155" s="78">
        <v>2.9999999999999997E-4</v>
      </c>
      <c r="U155" s="78">
        <f>R155/'סכום נכסי הקרן'!$C$42</f>
        <v>4.3133148721929745E-5</v>
      </c>
    </row>
    <row r="156" spans="2:21">
      <c r="B156" t="s">
        <v>826</v>
      </c>
      <c r="C156" t="s">
        <v>827</v>
      </c>
      <c r="D156" t="s">
        <v>98</v>
      </c>
      <c r="E156" t="s">
        <v>121</v>
      </c>
      <c r="F156" t="s">
        <v>828</v>
      </c>
      <c r="G156" t="s">
        <v>465</v>
      </c>
      <c r="H156" t="s">
        <v>829</v>
      </c>
      <c r="I156" t="s">
        <v>210</v>
      </c>
      <c r="J156" t="s">
        <v>383</v>
      </c>
      <c r="K156" s="77">
        <v>4.13</v>
      </c>
      <c r="L156" t="s">
        <v>100</v>
      </c>
      <c r="M156" s="78">
        <v>2.75E-2</v>
      </c>
      <c r="N156" s="78">
        <v>2.98E-2</v>
      </c>
      <c r="O156" s="77">
        <v>11055100.630000001</v>
      </c>
      <c r="P156" s="77">
        <v>107.1</v>
      </c>
      <c r="Q156" s="77">
        <v>0</v>
      </c>
      <c r="R156" s="77">
        <v>11840.012774729999</v>
      </c>
      <c r="S156" s="78">
        <v>1.21E-2</v>
      </c>
      <c r="T156" s="78">
        <v>3.3999999999999998E-3</v>
      </c>
      <c r="U156" s="78">
        <f>R156/'סכום נכסי הקרן'!$C$42</f>
        <v>5.0198398559329167E-4</v>
      </c>
    </row>
    <row r="157" spans="2:21">
      <c r="B157" t="s">
        <v>830</v>
      </c>
      <c r="C157" t="s">
        <v>831</v>
      </c>
      <c r="D157" t="s">
        <v>98</v>
      </c>
      <c r="E157" t="s">
        <v>121</v>
      </c>
      <c r="F157" t="s">
        <v>832</v>
      </c>
      <c r="G157" t="s">
        <v>125</v>
      </c>
      <c r="H157" t="s">
        <v>833</v>
      </c>
      <c r="I157" t="s">
        <v>148</v>
      </c>
      <c r="J157" t="s">
        <v>479</v>
      </c>
      <c r="K157" s="77">
        <v>4.71</v>
      </c>
      <c r="L157" t="s">
        <v>100</v>
      </c>
      <c r="M157" s="78">
        <v>3.3000000000000002E-2</v>
      </c>
      <c r="N157" s="78">
        <v>4.8000000000000001E-2</v>
      </c>
      <c r="O157" s="77">
        <v>1043275.12</v>
      </c>
      <c r="P157" s="77">
        <v>94.84</v>
      </c>
      <c r="Q157" s="77">
        <v>28.81438</v>
      </c>
      <c r="R157" s="77">
        <v>1018.256503808</v>
      </c>
      <c r="S157" s="78">
        <v>4.0000000000000001E-3</v>
      </c>
      <c r="T157" s="78">
        <v>2.9999999999999997E-4</v>
      </c>
      <c r="U157" s="78">
        <f>R157/'סכום נכסי הקרן'!$C$42</f>
        <v>4.3171275898347744E-5</v>
      </c>
    </row>
    <row r="158" spans="2:21">
      <c r="B158" t="s">
        <v>834</v>
      </c>
      <c r="C158" t="s">
        <v>835</v>
      </c>
      <c r="D158" t="s">
        <v>98</v>
      </c>
      <c r="E158" t="s">
        <v>121</v>
      </c>
      <c r="F158" t="s">
        <v>822</v>
      </c>
      <c r="G158" t="s">
        <v>795</v>
      </c>
      <c r="H158" t="s">
        <v>829</v>
      </c>
      <c r="I158" t="s">
        <v>210</v>
      </c>
      <c r="J158" t="s">
        <v>836</v>
      </c>
      <c r="K158" s="77">
        <v>4.17</v>
      </c>
      <c r="L158" t="s">
        <v>100</v>
      </c>
      <c r="M158" s="78">
        <v>1.29E-2</v>
      </c>
      <c r="N158" s="78">
        <v>0.1095</v>
      </c>
      <c r="O158" s="77">
        <v>412191.95</v>
      </c>
      <c r="P158" s="77">
        <v>72.349999999999994</v>
      </c>
      <c r="Q158" s="77">
        <v>0</v>
      </c>
      <c r="R158" s="77">
        <v>298.22087582500001</v>
      </c>
      <c r="S158" s="78">
        <v>4.0000000000000002E-4</v>
      </c>
      <c r="T158" s="78">
        <v>1E-4</v>
      </c>
      <c r="U158" s="78">
        <f>R158/'סכום נכסי הקרן'!$C$42</f>
        <v>1.2643745127814648E-5</v>
      </c>
    </row>
    <row r="159" spans="2:21">
      <c r="B159" t="s">
        <v>837</v>
      </c>
      <c r="C159" t="s">
        <v>838</v>
      </c>
      <c r="D159" t="s">
        <v>98</v>
      </c>
      <c r="E159" t="s">
        <v>121</v>
      </c>
      <c r="F159" t="s">
        <v>822</v>
      </c>
      <c r="G159" t="s">
        <v>795</v>
      </c>
      <c r="H159" t="s">
        <v>833</v>
      </c>
      <c r="I159" t="s">
        <v>148</v>
      </c>
      <c r="J159" t="s">
        <v>839</v>
      </c>
      <c r="K159" s="77">
        <v>3.38</v>
      </c>
      <c r="L159" t="s">
        <v>100</v>
      </c>
      <c r="M159" s="78">
        <v>2.7799999999999998E-2</v>
      </c>
      <c r="N159" s="78">
        <v>0.14760000000000001</v>
      </c>
      <c r="O159" s="77">
        <v>11329388.199999999</v>
      </c>
      <c r="P159" s="77">
        <v>75.489999999999995</v>
      </c>
      <c r="Q159" s="77">
        <v>171.98639</v>
      </c>
      <c r="R159" s="77">
        <v>8724.5415421800008</v>
      </c>
      <c r="S159" s="78">
        <v>7.4999999999999997E-3</v>
      </c>
      <c r="T159" s="78">
        <v>2.5000000000000001E-3</v>
      </c>
      <c r="U159" s="78">
        <f>R159/'סכום נכסי הקרן'!$C$42</f>
        <v>3.6989657183183507E-4</v>
      </c>
    </row>
    <row r="160" spans="2:21">
      <c r="B160" t="s">
        <v>840</v>
      </c>
      <c r="C160" t="s">
        <v>841</v>
      </c>
      <c r="D160" t="s">
        <v>98</v>
      </c>
      <c r="E160" t="s">
        <v>121</v>
      </c>
      <c r="F160" t="s">
        <v>822</v>
      </c>
      <c r="G160" t="s">
        <v>795</v>
      </c>
      <c r="H160" t="s">
        <v>833</v>
      </c>
      <c r="I160" t="s">
        <v>148</v>
      </c>
      <c r="J160" t="s">
        <v>842</v>
      </c>
      <c r="K160" s="77">
        <v>2.67</v>
      </c>
      <c r="L160" t="s">
        <v>100</v>
      </c>
      <c r="M160" s="78">
        <v>0.04</v>
      </c>
      <c r="N160" s="78">
        <v>0.16470000000000001</v>
      </c>
      <c r="O160" s="77">
        <v>11365364.539999999</v>
      </c>
      <c r="P160" s="77">
        <v>78.8</v>
      </c>
      <c r="Q160" s="77">
        <v>244.55266</v>
      </c>
      <c r="R160" s="77">
        <v>9200.4599175200001</v>
      </c>
      <c r="S160" s="78">
        <v>3.8999999999999998E-3</v>
      </c>
      <c r="T160" s="78">
        <v>2.5999999999999999E-3</v>
      </c>
      <c r="U160" s="78">
        <f>R160/'סכום נכסי הקרן'!$C$42</f>
        <v>3.9007420233069275E-4</v>
      </c>
    </row>
    <row r="161" spans="2:21">
      <c r="B161" t="s">
        <v>843</v>
      </c>
      <c r="C161" t="s">
        <v>844</v>
      </c>
      <c r="D161" t="s">
        <v>98</v>
      </c>
      <c r="E161" t="s">
        <v>121</v>
      </c>
      <c r="F161" t="s">
        <v>825</v>
      </c>
      <c r="G161" t="s">
        <v>443</v>
      </c>
      <c r="H161" t="s">
        <v>829</v>
      </c>
      <c r="I161" t="s">
        <v>210</v>
      </c>
      <c r="J161" t="s">
        <v>619</v>
      </c>
      <c r="K161" s="77">
        <v>3.49</v>
      </c>
      <c r="L161" t="s">
        <v>100</v>
      </c>
      <c r="M161" s="78">
        <v>3.3000000000000002E-2</v>
      </c>
      <c r="N161" s="78">
        <v>4.0599999999999997E-2</v>
      </c>
      <c r="O161" s="77">
        <v>14373499.039999999</v>
      </c>
      <c r="P161" s="77">
        <v>104.97</v>
      </c>
      <c r="Q161" s="77">
        <v>255.16995</v>
      </c>
      <c r="R161" s="77">
        <v>15343.031892288</v>
      </c>
      <c r="S161" s="78">
        <v>2.81E-2</v>
      </c>
      <c r="T161" s="78">
        <v>4.3E-3</v>
      </c>
      <c r="U161" s="78">
        <f>R161/'סכום נכסי הקרן'!$C$42</f>
        <v>6.5050236405267306E-4</v>
      </c>
    </row>
    <row r="162" spans="2:21">
      <c r="B162" t="s">
        <v>845</v>
      </c>
      <c r="C162" t="s">
        <v>846</v>
      </c>
      <c r="D162" t="s">
        <v>98</v>
      </c>
      <c r="E162" t="s">
        <v>121</v>
      </c>
      <c r="F162" t="s">
        <v>847</v>
      </c>
      <c r="G162" t="s">
        <v>443</v>
      </c>
      <c r="H162" t="s">
        <v>829</v>
      </c>
      <c r="I162" t="s">
        <v>210</v>
      </c>
      <c r="J162" t="s">
        <v>848</v>
      </c>
      <c r="K162" s="77">
        <v>3</v>
      </c>
      <c r="L162" t="s">
        <v>100</v>
      </c>
      <c r="M162" s="78">
        <v>1E-3</v>
      </c>
      <c r="N162" s="78">
        <v>2.46E-2</v>
      </c>
      <c r="O162" s="77">
        <v>15131357.449999999</v>
      </c>
      <c r="P162" s="77">
        <v>100.53</v>
      </c>
      <c r="Q162" s="77">
        <v>8.1563800000000004</v>
      </c>
      <c r="R162" s="77">
        <v>15219.710024485001</v>
      </c>
      <c r="S162" s="78">
        <v>2.6700000000000002E-2</v>
      </c>
      <c r="T162" s="78">
        <v>4.3E-3</v>
      </c>
      <c r="U162" s="78">
        <f>R162/'סכום נכסי הקרן'!$C$42</f>
        <v>6.4527385595150924E-4</v>
      </c>
    </row>
    <row r="163" spans="2:21">
      <c r="B163" t="s">
        <v>849</v>
      </c>
      <c r="C163" t="s">
        <v>850</v>
      </c>
      <c r="D163" t="s">
        <v>98</v>
      </c>
      <c r="E163" t="s">
        <v>121</v>
      </c>
      <c r="F163" t="s">
        <v>847</v>
      </c>
      <c r="G163" t="s">
        <v>443</v>
      </c>
      <c r="H163" t="s">
        <v>829</v>
      </c>
      <c r="I163" t="s">
        <v>210</v>
      </c>
      <c r="J163" t="s">
        <v>315</v>
      </c>
      <c r="K163" s="77">
        <v>5.7</v>
      </c>
      <c r="L163" t="s">
        <v>100</v>
      </c>
      <c r="M163" s="78">
        <v>1.5E-3</v>
      </c>
      <c r="N163" s="78">
        <v>2.64E-2</v>
      </c>
      <c r="O163" s="77">
        <v>8533107.9000000004</v>
      </c>
      <c r="P163" s="77">
        <v>93.66</v>
      </c>
      <c r="Q163" s="77">
        <v>0</v>
      </c>
      <c r="R163" s="77">
        <v>7992.1088591400003</v>
      </c>
      <c r="S163" s="78">
        <v>2.5899999999999999E-2</v>
      </c>
      <c r="T163" s="78">
        <v>2.3E-3</v>
      </c>
      <c r="U163" s="78">
        <f>R163/'סכום נכסי הקרן'!$C$42</f>
        <v>3.3884344001461943E-4</v>
      </c>
    </row>
    <row r="164" spans="2:21">
      <c r="B164" t="s">
        <v>851</v>
      </c>
      <c r="C164" t="s">
        <v>852</v>
      </c>
      <c r="D164" t="s">
        <v>98</v>
      </c>
      <c r="E164" t="s">
        <v>121</v>
      </c>
      <c r="F164" t="s">
        <v>847</v>
      </c>
      <c r="G164" t="s">
        <v>443</v>
      </c>
      <c r="H164" t="s">
        <v>829</v>
      </c>
      <c r="I164" t="s">
        <v>210</v>
      </c>
      <c r="J164" t="s">
        <v>295</v>
      </c>
      <c r="K164" s="77">
        <v>4.22</v>
      </c>
      <c r="L164" t="s">
        <v>100</v>
      </c>
      <c r="M164" s="78">
        <v>3.0000000000000001E-3</v>
      </c>
      <c r="N164" s="78">
        <v>2.7099999999999999E-2</v>
      </c>
      <c r="O164" s="77">
        <v>12393651.59</v>
      </c>
      <c r="P164" s="77">
        <v>94.2</v>
      </c>
      <c r="Q164" s="77">
        <v>0</v>
      </c>
      <c r="R164" s="77">
        <v>11674.819797779999</v>
      </c>
      <c r="S164" s="78">
        <v>2.4400000000000002E-2</v>
      </c>
      <c r="T164" s="78">
        <v>3.3E-3</v>
      </c>
      <c r="U164" s="78">
        <f>R164/'סכום נכסי הקרן'!$C$42</f>
        <v>4.9498025759577068E-4</v>
      </c>
    </row>
    <row r="165" spans="2:21">
      <c r="B165" t="s">
        <v>853</v>
      </c>
      <c r="C165" t="s">
        <v>854</v>
      </c>
      <c r="D165" t="s">
        <v>98</v>
      </c>
      <c r="E165" t="s">
        <v>121</v>
      </c>
      <c r="F165" t="s">
        <v>855</v>
      </c>
      <c r="G165" t="s">
        <v>795</v>
      </c>
      <c r="H165" t="s">
        <v>856</v>
      </c>
      <c r="I165" t="s">
        <v>210</v>
      </c>
      <c r="J165" t="s">
        <v>857</v>
      </c>
      <c r="K165" s="77">
        <v>1.46</v>
      </c>
      <c r="L165" t="s">
        <v>100</v>
      </c>
      <c r="M165" s="78">
        <v>3.2899999999999999E-2</v>
      </c>
      <c r="N165" s="78">
        <v>7.3099999999999998E-2</v>
      </c>
      <c r="O165" s="77">
        <v>0.4</v>
      </c>
      <c r="P165" s="77">
        <v>104.33</v>
      </c>
      <c r="Q165" s="77">
        <v>2.3000000000000001E-4</v>
      </c>
      <c r="R165" s="77">
        <v>6.4731999999999995E-4</v>
      </c>
      <c r="S165" s="78">
        <v>0</v>
      </c>
      <c r="T165" s="78">
        <v>0</v>
      </c>
      <c r="U165" s="78">
        <f>R165/'סכום נכסי הקרן'!$C$42</f>
        <v>2.7444588087588407E-11</v>
      </c>
    </row>
    <row r="166" spans="2:21">
      <c r="B166" t="s">
        <v>858</v>
      </c>
      <c r="C166" t="s">
        <v>859</v>
      </c>
      <c r="D166" t="s">
        <v>98</v>
      </c>
      <c r="E166" t="s">
        <v>121</v>
      </c>
      <c r="F166" t="s">
        <v>860</v>
      </c>
      <c r="G166" t="s">
        <v>795</v>
      </c>
      <c r="H166" t="s">
        <v>861</v>
      </c>
      <c r="I166" t="s">
        <v>210</v>
      </c>
      <c r="J166" t="s">
        <v>862</v>
      </c>
      <c r="K166" s="77">
        <v>3.24</v>
      </c>
      <c r="L166" t="s">
        <v>100</v>
      </c>
      <c r="M166" s="78">
        <v>6.2E-2</v>
      </c>
      <c r="N166" s="78">
        <v>0.17749999999999999</v>
      </c>
      <c r="O166" s="77">
        <v>57051.519999999997</v>
      </c>
      <c r="P166" s="77">
        <v>93.34</v>
      </c>
      <c r="Q166" s="77">
        <v>0</v>
      </c>
      <c r="R166" s="77">
        <v>53.251888768000001</v>
      </c>
      <c r="S166" s="78">
        <v>5.0000000000000001E-4</v>
      </c>
      <c r="T166" s="78">
        <v>0</v>
      </c>
      <c r="U166" s="78">
        <f>R166/'סכום נכסי הקרן'!$C$42</f>
        <v>2.2577336589690352E-6</v>
      </c>
    </row>
    <row r="167" spans="2:21">
      <c r="B167" t="s">
        <v>863</v>
      </c>
      <c r="C167" t="s">
        <v>864</v>
      </c>
      <c r="D167" t="s">
        <v>98</v>
      </c>
      <c r="E167" t="s">
        <v>121</v>
      </c>
      <c r="F167" t="s">
        <v>865</v>
      </c>
      <c r="G167" t="s">
        <v>866</v>
      </c>
      <c r="H167" t="s">
        <v>215</v>
      </c>
      <c r="I167" t="s">
        <v>216</v>
      </c>
      <c r="J167" t="s">
        <v>551</v>
      </c>
      <c r="K167" s="77">
        <v>3.4</v>
      </c>
      <c r="L167" t="s">
        <v>100</v>
      </c>
      <c r="M167" s="78">
        <v>1.4800000000000001E-2</v>
      </c>
      <c r="N167" s="78">
        <v>3.9100000000000003E-2</v>
      </c>
      <c r="O167" s="77">
        <v>21796434.120000001</v>
      </c>
      <c r="P167" s="77">
        <v>97.56</v>
      </c>
      <c r="Q167" s="77">
        <v>170.64176</v>
      </c>
      <c r="R167" s="77">
        <v>21435.242887471999</v>
      </c>
      <c r="S167" s="78">
        <v>3.04E-2</v>
      </c>
      <c r="T167" s="78">
        <v>6.1000000000000004E-3</v>
      </c>
      <c r="U167" s="78">
        <f>R167/'סכום נכסי הקרן'!$C$42</f>
        <v>9.0879535871605729E-4</v>
      </c>
    </row>
    <row r="168" spans="2:21">
      <c r="B168" t="s">
        <v>867</v>
      </c>
      <c r="C168" t="s">
        <v>868</v>
      </c>
      <c r="D168" t="s">
        <v>98</v>
      </c>
      <c r="E168" t="s">
        <v>121</v>
      </c>
      <c r="F168" t="s">
        <v>869</v>
      </c>
      <c r="G168" t="s">
        <v>110</v>
      </c>
      <c r="H168" t="s">
        <v>215</v>
      </c>
      <c r="I168" t="s">
        <v>216</v>
      </c>
      <c r="J168" t="s">
        <v>870</v>
      </c>
      <c r="K168" s="77">
        <v>0.01</v>
      </c>
      <c r="L168" t="s">
        <v>100</v>
      </c>
      <c r="M168" s="78">
        <v>6.8000000000000005E-2</v>
      </c>
      <c r="N168" s="78">
        <v>1E-4</v>
      </c>
      <c r="O168" s="77">
        <v>4174986.14</v>
      </c>
      <c r="P168" s="77">
        <v>22.7</v>
      </c>
      <c r="Q168" s="77">
        <v>0</v>
      </c>
      <c r="R168" s="77">
        <v>947.72185377999995</v>
      </c>
      <c r="S168" s="78">
        <v>9.1999999999999998E-3</v>
      </c>
      <c r="T168" s="78">
        <v>2.9999999999999997E-4</v>
      </c>
      <c r="U168" s="78">
        <f>R168/'סכום נכסי הקרן'!$C$42</f>
        <v>4.0180800683738785E-5</v>
      </c>
    </row>
    <row r="169" spans="2:21">
      <c r="B169" t="s">
        <v>871</v>
      </c>
      <c r="C169" t="s">
        <v>872</v>
      </c>
      <c r="D169" t="s">
        <v>98</v>
      </c>
      <c r="E169" t="s">
        <v>121</v>
      </c>
      <c r="F169" t="s">
        <v>873</v>
      </c>
      <c r="G169" t="s">
        <v>443</v>
      </c>
      <c r="H169" t="s">
        <v>215</v>
      </c>
      <c r="I169" t="s">
        <v>216</v>
      </c>
      <c r="J169" t="s">
        <v>309</v>
      </c>
      <c r="K169" s="77">
        <v>3.88</v>
      </c>
      <c r="L169" t="s">
        <v>100</v>
      </c>
      <c r="M169" s="78">
        <v>1.9E-2</v>
      </c>
      <c r="N169" s="78">
        <v>2.93E-2</v>
      </c>
      <c r="O169" s="77">
        <v>12432814.960000001</v>
      </c>
      <c r="P169" s="77">
        <v>100</v>
      </c>
      <c r="Q169" s="77">
        <v>0</v>
      </c>
      <c r="R169" s="77">
        <v>12432.81496</v>
      </c>
      <c r="S169" s="78">
        <v>2.29E-2</v>
      </c>
      <c r="T169" s="78">
        <v>3.5000000000000001E-3</v>
      </c>
      <c r="U169" s="78">
        <f>R169/'סכום נכסי הקרן'!$C$42</f>
        <v>5.2711716824199305E-4</v>
      </c>
    </row>
    <row r="170" spans="2:21">
      <c r="B170" t="s">
        <v>874</v>
      </c>
      <c r="C170" t="s">
        <v>875</v>
      </c>
      <c r="D170" t="s">
        <v>98</v>
      </c>
      <c r="E170" t="s">
        <v>121</v>
      </c>
      <c r="F170" t="s">
        <v>876</v>
      </c>
      <c r="G170" t="s">
        <v>443</v>
      </c>
      <c r="H170" t="s">
        <v>215</v>
      </c>
      <c r="I170" t="s">
        <v>216</v>
      </c>
      <c r="J170" t="s">
        <v>360</v>
      </c>
      <c r="K170" s="77">
        <v>0.26</v>
      </c>
      <c r="L170" t="s">
        <v>100</v>
      </c>
      <c r="M170" s="78">
        <v>2.1000000000000001E-2</v>
      </c>
      <c r="N170" s="78">
        <v>3.9100000000000003E-2</v>
      </c>
      <c r="O170" s="77">
        <v>0.33</v>
      </c>
      <c r="P170" s="77">
        <v>109.42</v>
      </c>
      <c r="Q170" s="77">
        <v>0</v>
      </c>
      <c r="R170" s="77">
        <v>3.6108599999999999E-4</v>
      </c>
      <c r="S170" s="78">
        <v>0</v>
      </c>
      <c r="T170" s="78">
        <v>0</v>
      </c>
      <c r="U170" s="78">
        <f>R170/'סכום נכסי הקרן'!$C$42</f>
        <v>1.530905353487448E-11</v>
      </c>
    </row>
    <row r="171" spans="2:21">
      <c r="B171" t="s">
        <v>877</v>
      </c>
      <c r="C171" t="s">
        <v>878</v>
      </c>
      <c r="D171" t="s">
        <v>98</v>
      </c>
      <c r="E171" t="s">
        <v>121</v>
      </c>
      <c r="F171" t="s">
        <v>876</v>
      </c>
      <c r="G171" t="s">
        <v>443</v>
      </c>
      <c r="H171" t="s">
        <v>215</v>
      </c>
      <c r="I171" t="s">
        <v>216</v>
      </c>
      <c r="J171" t="s">
        <v>603</v>
      </c>
      <c r="K171" s="77">
        <v>4.2</v>
      </c>
      <c r="L171" t="s">
        <v>100</v>
      </c>
      <c r="M171" s="78">
        <v>2.75E-2</v>
      </c>
      <c r="N171" s="78">
        <v>2.69E-2</v>
      </c>
      <c r="O171" s="77">
        <v>11467610.76</v>
      </c>
      <c r="P171" s="77">
        <v>107.54</v>
      </c>
      <c r="Q171" s="77">
        <v>688.13016000000005</v>
      </c>
      <c r="R171" s="77">
        <v>13020.398771304001</v>
      </c>
      <c r="S171" s="78">
        <v>2.3800000000000002E-2</v>
      </c>
      <c r="T171" s="78">
        <v>3.7000000000000002E-3</v>
      </c>
      <c r="U171" s="78">
        <f>R171/'סכום נכסי הקרן'!$C$42</f>
        <v>5.5202910618331051E-4</v>
      </c>
    </row>
    <row r="172" spans="2:21">
      <c r="B172" t="s">
        <v>879</v>
      </c>
      <c r="C172" t="s">
        <v>880</v>
      </c>
      <c r="D172" t="s">
        <v>98</v>
      </c>
      <c r="E172" t="s">
        <v>121</v>
      </c>
      <c r="F172" t="s">
        <v>876</v>
      </c>
      <c r="G172" t="s">
        <v>443</v>
      </c>
      <c r="H172" t="s">
        <v>215</v>
      </c>
      <c r="I172" t="s">
        <v>216</v>
      </c>
      <c r="J172" t="s">
        <v>309</v>
      </c>
      <c r="K172" s="77">
        <v>5.92</v>
      </c>
      <c r="L172" t="s">
        <v>100</v>
      </c>
      <c r="M172" s="78">
        <v>8.5000000000000006E-3</v>
      </c>
      <c r="N172" s="78">
        <v>3.0099999999999998E-2</v>
      </c>
      <c r="O172" s="77">
        <v>10018066.859999999</v>
      </c>
      <c r="P172" s="77">
        <v>93.75</v>
      </c>
      <c r="Q172" s="77">
        <v>90.533510000000007</v>
      </c>
      <c r="R172" s="77">
        <v>9482.4711912500006</v>
      </c>
      <c r="S172" s="78">
        <v>2.46E-2</v>
      </c>
      <c r="T172" s="78">
        <v>2.7000000000000001E-3</v>
      </c>
      <c r="U172" s="78">
        <f>R172/'סכום נכסי הקרן'!$C$42</f>
        <v>4.0203070490063656E-4</v>
      </c>
    </row>
    <row r="173" spans="2:21">
      <c r="B173" t="s">
        <v>881</v>
      </c>
      <c r="C173" t="s">
        <v>882</v>
      </c>
      <c r="D173" t="s">
        <v>98</v>
      </c>
      <c r="E173" t="s">
        <v>121</v>
      </c>
      <c r="F173" t="s">
        <v>883</v>
      </c>
      <c r="G173" t="s">
        <v>465</v>
      </c>
      <c r="H173" t="s">
        <v>215</v>
      </c>
      <c r="I173" t="s">
        <v>216</v>
      </c>
      <c r="J173" t="s">
        <v>884</v>
      </c>
      <c r="K173" s="77">
        <v>2.97</v>
      </c>
      <c r="L173" t="s">
        <v>100</v>
      </c>
      <c r="M173" s="78">
        <v>1.6400000000000001E-2</v>
      </c>
      <c r="N173" s="78">
        <v>2.9100000000000001E-2</v>
      </c>
      <c r="O173" s="77">
        <v>5600199.2699999996</v>
      </c>
      <c r="P173" s="77">
        <v>104.47</v>
      </c>
      <c r="Q173" s="77">
        <v>0</v>
      </c>
      <c r="R173" s="77">
        <v>5850.5281773690003</v>
      </c>
      <c r="S173" s="78">
        <v>2.1299999999999999E-2</v>
      </c>
      <c r="T173" s="78">
        <v>1.6999999999999999E-3</v>
      </c>
      <c r="U173" s="78">
        <f>R173/'סכום נכסי הקרן'!$C$42</f>
        <v>2.4804630773453873E-4</v>
      </c>
    </row>
    <row r="174" spans="2:21">
      <c r="B174" t="s">
        <v>885</v>
      </c>
      <c r="C174" t="s">
        <v>886</v>
      </c>
      <c r="D174" t="s">
        <v>98</v>
      </c>
      <c r="E174" t="s">
        <v>121</v>
      </c>
      <c r="F174" t="s">
        <v>887</v>
      </c>
      <c r="G174" t="s">
        <v>465</v>
      </c>
      <c r="H174" t="s">
        <v>215</v>
      </c>
      <c r="I174" t="s">
        <v>216</v>
      </c>
      <c r="J174" t="s">
        <v>888</v>
      </c>
      <c r="K174" s="77">
        <v>4.59</v>
      </c>
      <c r="L174" t="s">
        <v>100</v>
      </c>
      <c r="M174" s="78">
        <v>0.10539999999999999</v>
      </c>
      <c r="N174" s="78">
        <v>9.7199999999999995E-2</v>
      </c>
      <c r="O174" s="77">
        <v>28029.52</v>
      </c>
      <c r="P174" s="77">
        <v>98.99</v>
      </c>
      <c r="Q174" s="77">
        <v>0</v>
      </c>
      <c r="R174" s="77">
        <v>27.746421848000001</v>
      </c>
      <c r="S174" s="78">
        <v>0</v>
      </c>
      <c r="T174" s="78">
        <v>0</v>
      </c>
      <c r="U174" s="78">
        <f>R174/'סכום נכסי הקרן'!$C$42</f>
        <v>1.176371993021726E-6</v>
      </c>
    </row>
    <row r="175" spans="2:21">
      <c r="B175" t="s">
        <v>889</v>
      </c>
      <c r="C175" t="s">
        <v>890</v>
      </c>
      <c r="D175" t="s">
        <v>98</v>
      </c>
      <c r="E175" t="s">
        <v>121</v>
      </c>
      <c r="F175" t="s">
        <v>891</v>
      </c>
      <c r="G175" t="s">
        <v>805</v>
      </c>
      <c r="H175" t="s">
        <v>215</v>
      </c>
      <c r="I175" t="s">
        <v>216</v>
      </c>
      <c r="J175" t="s">
        <v>892</v>
      </c>
      <c r="K175" s="77">
        <v>0.01</v>
      </c>
      <c r="L175" t="s">
        <v>100</v>
      </c>
      <c r="M175" s="78">
        <v>0.06</v>
      </c>
      <c r="N175" s="78">
        <v>1E-4</v>
      </c>
      <c r="O175" s="77">
        <v>35916.36</v>
      </c>
      <c r="P175" s="77">
        <v>12.77</v>
      </c>
      <c r="Q175" s="77">
        <v>0.84779000000000004</v>
      </c>
      <c r="R175" s="77">
        <v>5.4343091719999999</v>
      </c>
      <c r="S175" s="78">
        <v>2.9999999999999997E-4</v>
      </c>
      <c r="T175" s="78">
        <v>0</v>
      </c>
      <c r="U175" s="78">
        <f>R175/'סכום נכסי הקרן'!$C$42</f>
        <v>2.3039976636925112E-7</v>
      </c>
    </row>
    <row r="176" spans="2:21">
      <c r="B176" s="79" t="s">
        <v>291</v>
      </c>
      <c r="C176" s="16"/>
      <c r="D176" s="16"/>
      <c r="E176" s="16"/>
      <c r="F176" s="16"/>
      <c r="K176" s="81">
        <v>4.34</v>
      </c>
      <c r="N176" s="80">
        <v>4.9500000000000002E-2</v>
      </c>
      <c r="O176" s="81">
        <v>422297107.74000001</v>
      </c>
      <c r="Q176" s="81">
        <v>4585.8551600000001</v>
      </c>
      <c r="R176" s="81">
        <v>388566.35919520102</v>
      </c>
      <c r="T176" s="80">
        <v>0.11</v>
      </c>
      <c r="U176" s="80">
        <f>R176/'סכום נכסי הקרן'!$C$42</f>
        <v>1.647414520300039E-2</v>
      </c>
    </row>
    <row r="177" spans="2:21">
      <c r="B177" t="s">
        <v>893</v>
      </c>
      <c r="C177" t="s">
        <v>894</v>
      </c>
      <c r="D177" t="s">
        <v>98</v>
      </c>
      <c r="E177" t="s">
        <v>121</v>
      </c>
      <c r="F177" t="s">
        <v>412</v>
      </c>
      <c r="G177" t="s">
        <v>407</v>
      </c>
      <c r="H177" t="s">
        <v>408</v>
      </c>
      <c r="I177" t="s">
        <v>148</v>
      </c>
      <c r="J177" t="s">
        <v>366</v>
      </c>
      <c r="K177" s="77">
        <v>4.0999999999999996</v>
      </c>
      <c r="L177" t="s">
        <v>100</v>
      </c>
      <c r="M177" s="78">
        <v>2.6800000000000001E-2</v>
      </c>
      <c r="N177" s="78">
        <v>4.2000000000000003E-2</v>
      </c>
      <c r="O177" s="77">
        <v>0.6</v>
      </c>
      <c r="P177" s="77">
        <v>94.29</v>
      </c>
      <c r="Q177" s="77">
        <v>0</v>
      </c>
      <c r="R177" s="77">
        <v>5.6574000000000001E-4</v>
      </c>
      <c r="S177" s="78">
        <v>0</v>
      </c>
      <c r="T177" s="78">
        <v>0</v>
      </c>
      <c r="U177" s="78">
        <f>R177/'סכום נכסי הקרן'!$C$42</f>
        <v>2.3985820405166328E-11</v>
      </c>
    </row>
    <row r="178" spans="2:21">
      <c r="B178" t="s">
        <v>895</v>
      </c>
      <c r="C178" t="s">
        <v>896</v>
      </c>
      <c r="D178" t="s">
        <v>98</v>
      </c>
      <c r="E178" t="s">
        <v>121</v>
      </c>
      <c r="F178" t="s">
        <v>416</v>
      </c>
      <c r="G178" t="s">
        <v>407</v>
      </c>
      <c r="H178" t="s">
        <v>209</v>
      </c>
      <c r="I178" t="s">
        <v>210</v>
      </c>
      <c r="J178" t="s">
        <v>897</v>
      </c>
      <c r="K178" s="77">
        <v>1.1200000000000001</v>
      </c>
      <c r="L178" t="s">
        <v>100</v>
      </c>
      <c r="M178" s="78">
        <v>2.0199999999999999E-2</v>
      </c>
      <c r="N178" s="78">
        <v>4.0800000000000003E-2</v>
      </c>
      <c r="O178" s="77">
        <v>1486</v>
      </c>
      <c r="P178" s="77">
        <v>99.44</v>
      </c>
      <c r="Q178" s="77">
        <v>0</v>
      </c>
      <c r="R178" s="77">
        <v>1.4776784000000001</v>
      </c>
      <c r="S178" s="78">
        <v>0</v>
      </c>
      <c r="T178" s="78">
        <v>0</v>
      </c>
      <c r="U178" s="78">
        <f>R178/'סכום נכסי הקרן'!$C$42</f>
        <v>6.2649501041102854E-8</v>
      </c>
    </row>
    <row r="179" spans="2:21">
      <c r="B179" t="s">
        <v>898</v>
      </c>
      <c r="C179" t="s">
        <v>899</v>
      </c>
      <c r="D179" t="s">
        <v>98</v>
      </c>
      <c r="E179" t="s">
        <v>121</v>
      </c>
      <c r="F179" t="s">
        <v>416</v>
      </c>
      <c r="G179" t="s">
        <v>407</v>
      </c>
      <c r="H179" t="s">
        <v>209</v>
      </c>
      <c r="I179" t="s">
        <v>210</v>
      </c>
      <c r="J179" t="s">
        <v>721</v>
      </c>
      <c r="K179" s="77">
        <v>1.23</v>
      </c>
      <c r="L179" t="s">
        <v>100</v>
      </c>
      <c r="M179" s="78">
        <v>3.0099999999999998E-2</v>
      </c>
      <c r="N179" s="78">
        <v>3.9600000000000003E-2</v>
      </c>
      <c r="O179" s="77">
        <v>1053</v>
      </c>
      <c r="P179" s="77">
        <v>99.66</v>
      </c>
      <c r="Q179" s="77">
        <v>0</v>
      </c>
      <c r="R179" s="77">
        <v>1.0494197999999999</v>
      </c>
      <c r="S179" s="78">
        <v>0</v>
      </c>
      <c r="T179" s="78">
        <v>0</v>
      </c>
      <c r="U179" s="78">
        <f>R179/'סכום נכסי הקרן'!$C$42</f>
        <v>4.4492513968299154E-8</v>
      </c>
    </row>
    <row r="180" spans="2:21">
      <c r="B180" t="s">
        <v>900</v>
      </c>
      <c r="C180" t="s">
        <v>901</v>
      </c>
      <c r="D180" t="s">
        <v>98</v>
      </c>
      <c r="E180" t="s">
        <v>121</v>
      </c>
      <c r="F180" t="s">
        <v>902</v>
      </c>
      <c r="G180" t="s">
        <v>443</v>
      </c>
      <c r="H180" t="s">
        <v>408</v>
      </c>
      <c r="I180" t="s">
        <v>148</v>
      </c>
      <c r="J180" t="s">
        <v>903</v>
      </c>
      <c r="K180" s="77">
        <v>2.61</v>
      </c>
      <c r="L180" t="s">
        <v>100</v>
      </c>
      <c r="M180" s="78">
        <v>1.44E-2</v>
      </c>
      <c r="N180" s="78">
        <v>4.1700000000000001E-2</v>
      </c>
      <c r="O180" s="77">
        <v>0.06</v>
      </c>
      <c r="P180" s="77">
        <v>93.56</v>
      </c>
      <c r="Q180" s="77">
        <v>0</v>
      </c>
      <c r="R180" s="77">
        <v>5.6135999999999999E-5</v>
      </c>
      <c r="S180" s="78">
        <v>0</v>
      </c>
      <c r="T180" s="78">
        <v>0</v>
      </c>
      <c r="U180" s="78">
        <f>R180/'סכום נכסי הקרן'!$C$42</f>
        <v>2.3800120448694046E-12</v>
      </c>
    </row>
    <row r="181" spans="2:21">
      <c r="B181" t="s">
        <v>904</v>
      </c>
      <c r="C181" t="s">
        <v>905</v>
      </c>
      <c r="D181" t="s">
        <v>98</v>
      </c>
      <c r="E181" t="s">
        <v>121</v>
      </c>
      <c r="F181" t="s">
        <v>449</v>
      </c>
      <c r="G181" t="s">
        <v>407</v>
      </c>
      <c r="H181" t="s">
        <v>209</v>
      </c>
      <c r="I181" t="s">
        <v>210</v>
      </c>
      <c r="J181" t="s">
        <v>315</v>
      </c>
      <c r="K181" s="77">
        <v>4.53</v>
      </c>
      <c r="L181" t="s">
        <v>100</v>
      </c>
      <c r="M181" s="78">
        <v>2.5000000000000001E-2</v>
      </c>
      <c r="N181" s="78">
        <v>4.19E-2</v>
      </c>
      <c r="O181" s="77">
        <v>3396654.8</v>
      </c>
      <c r="P181" s="77">
        <v>92.92</v>
      </c>
      <c r="Q181" s="77">
        <v>0</v>
      </c>
      <c r="R181" s="77">
        <v>3156.1716401600002</v>
      </c>
      <c r="S181" s="78">
        <v>1E-3</v>
      </c>
      <c r="T181" s="78">
        <v>8.9999999999999998E-4</v>
      </c>
      <c r="U181" s="78">
        <f>R181/'סכום נכסי הקרן'!$C$42</f>
        <v>1.3381299913168063E-4</v>
      </c>
    </row>
    <row r="182" spans="2:21">
      <c r="B182" t="s">
        <v>906</v>
      </c>
      <c r="C182" t="s">
        <v>907</v>
      </c>
      <c r="D182" t="s">
        <v>98</v>
      </c>
      <c r="E182" t="s">
        <v>121</v>
      </c>
      <c r="F182" t="s">
        <v>464</v>
      </c>
      <c r="G182" t="s">
        <v>465</v>
      </c>
      <c r="H182" t="s">
        <v>466</v>
      </c>
      <c r="I182" t="s">
        <v>148</v>
      </c>
      <c r="J182" t="s">
        <v>470</v>
      </c>
      <c r="K182" s="77">
        <v>0.77</v>
      </c>
      <c r="L182" t="s">
        <v>100</v>
      </c>
      <c r="M182" s="78">
        <v>4.8000000000000001E-2</v>
      </c>
      <c r="N182" s="78">
        <v>4.0899999999999999E-2</v>
      </c>
      <c r="O182" s="77">
        <v>114528.5</v>
      </c>
      <c r="P182" s="77">
        <v>101.63</v>
      </c>
      <c r="Q182" s="77">
        <v>0</v>
      </c>
      <c r="R182" s="77">
        <v>116.39531454999999</v>
      </c>
      <c r="S182" s="78">
        <v>2.0000000000000001E-4</v>
      </c>
      <c r="T182" s="78">
        <v>0</v>
      </c>
      <c r="U182" s="78">
        <f>R182/'סכום נכסי הקרן'!$C$42</f>
        <v>4.9348412889297961E-6</v>
      </c>
    </row>
    <row r="183" spans="2:21">
      <c r="B183" t="s">
        <v>908</v>
      </c>
      <c r="C183" t="s">
        <v>909</v>
      </c>
      <c r="D183" t="s">
        <v>98</v>
      </c>
      <c r="E183" t="s">
        <v>121</v>
      </c>
      <c r="F183" t="s">
        <v>464</v>
      </c>
      <c r="G183" t="s">
        <v>465</v>
      </c>
      <c r="H183" t="s">
        <v>466</v>
      </c>
      <c r="I183" t="s">
        <v>148</v>
      </c>
      <c r="J183" t="s">
        <v>897</v>
      </c>
      <c r="K183" s="77">
        <v>1.2</v>
      </c>
      <c r="L183" t="s">
        <v>100</v>
      </c>
      <c r="M183" s="78">
        <v>2.5499999999999998E-2</v>
      </c>
      <c r="N183" s="78">
        <v>3.9199999999999999E-2</v>
      </c>
      <c r="O183" s="77">
        <v>1768</v>
      </c>
      <c r="P183" s="77">
        <v>99.15</v>
      </c>
      <c r="Q183" s="77">
        <v>0</v>
      </c>
      <c r="R183" s="77">
        <v>1.752972</v>
      </c>
      <c r="S183" s="78">
        <v>0</v>
      </c>
      <c r="T183" s="78">
        <v>0</v>
      </c>
      <c r="U183" s="78">
        <f>R183/'סכום נכסי הקרן'!$C$42</f>
        <v>7.432119271623931E-8</v>
      </c>
    </row>
    <row r="184" spans="2:21">
      <c r="B184" t="s">
        <v>910</v>
      </c>
      <c r="C184" t="s">
        <v>911</v>
      </c>
      <c r="D184" t="s">
        <v>98</v>
      </c>
      <c r="E184" t="s">
        <v>121</v>
      </c>
      <c r="F184" t="s">
        <v>452</v>
      </c>
      <c r="G184" t="s">
        <v>407</v>
      </c>
      <c r="H184" t="s">
        <v>466</v>
      </c>
      <c r="I184" t="s">
        <v>148</v>
      </c>
      <c r="J184" t="s">
        <v>897</v>
      </c>
      <c r="K184" s="77">
        <v>0.41</v>
      </c>
      <c r="L184" t="s">
        <v>100</v>
      </c>
      <c r="M184" s="78">
        <v>6.5000000000000002E-2</v>
      </c>
      <c r="N184" s="78">
        <v>4.1700000000000001E-2</v>
      </c>
      <c r="O184" s="77">
        <v>1482</v>
      </c>
      <c r="P184" s="77">
        <v>104.74</v>
      </c>
      <c r="Q184" s="77">
        <v>0</v>
      </c>
      <c r="R184" s="77">
        <v>1.5522468</v>
      </c>
      <c r="S184" s="78">
        <v>0</v>
      </c>
      <c r="T184" s="78">
        <v>0</v>
      </c>
      <c r="U184" s="78">
        <f>R184/'סכום נכסי הקרן'!$C$42</f>
        <v>6.5810996163068075E-8</v>
      </c>
    </row>
    <row r="185" spans="2:21">
      <c r="B185" t="s">
        <v>912</v>
      </c>
      <c r="C185" t="s">
        <v>913</v>
      </c>
      <c r="D185" t="s">
        <v>98</v>
      </c>
      <c r="E185" t="s">
        <v>121</v>
      </c>
      <c r="F185" t="s">
        <v>914</v>
      </c>
      <c r="G185" t="s">
        <v>915</v>
      </c>
      <c r="H185" t="s">
        <v>466</v>
      </c>
      <c r="I185" t="s">
        <v>148</v>
      </c>
      <c r="J185" t="s">
        <v>916</v>
      </c>
      <c r="K185" s="77">
        <v>2.73</v>
      </c>
      <c r="L185" t="s">
        <v>100</v>
      </c>
      <c r="M185" s="78">
        <v>2.6100000000000002E-2</v>
      </c>
      <c r="N185" s="78">
        <v>4.0500000000000001E-2</v>
      </c>
      <c r="O185" s="77">
        <v>0.15</v>
      </c>
      <c r="P185" s="77">
        <v>96.32</v>
      </c>
      <c r="Q185" s="77">
        <v>0</v>
      </c>
      <c r="R185" s="77">
        <v>1.4448E-4</v>
      </c>
      <c r="S185" s="78">
        <v>0</v>
      </c>
      <c r="T185" s="78">
        <v>0</v>
      </c>
      <c r="U185" s="78">
        <f>R185/'סכום נכסי הקרן'!$C$42</f>
        <v>6.1255547285651195E-12</v>
      </c>
    </row>
    <row r="186" spans="2:21">
      <c r="B186" t="s">
        <v>917</v>
      </c>
      <c r="C186" t="s">
        <v>918</v>
      </c>
      <c r="D186" t="s">
        <v>98</v>
      </c>
      <c r="E186" t="s">
        <v>121</v>
      </c>
      <c r="F186" t="s">
        <v>919</v>
      </c>
      <c r="G186" t="s">
        <v>920</v>
      </c>
      <c r="H186" t="s">
        <v>483</v>
      </c>
      <c r="I186" t="s">
        <v>210</v>
      </c>
      <c r="J186" t="s">
        <v>921</v>
      </c>
      <c r="K186" s="77">
        <v>0.91</v>
      </c>
      <c r="L186" t="s">
        <v>100</v>
      </c>
      <c r="M186" s="78">
        <v>4.2999999999999997E-2</v>
      </c>
      <c r="N186" s="78">
        <v>3.78E-2</v>
      </c>
      <c r="O186" s="77">
        <v>1.08</v>
      </c>
      <c r="P186" s="77">
        <v>100.76</v>
      </c>
      <c r="Q186" s="77">
        <v>0</v>
      </c>
      <c r="R186" s="77">
        <v>1.088208E-3</v>
      </c>
      <c r="S186" s="78">
        <v>0</v>
      </c>
      <c r="T186" s="78">
        <v>0</v>
      </c>
      <c r="U186" s="78">
        <f>R186/'סכום נכסי הקרן'!$C$42</f>
        <v>4.6137026993787322E-11</v>
      </c>
    </row>
    <row r="187" spans="2:21">
      <c r="B187" t="s">
        <v>922</v>
      </c>
      <c r="C187" t="s">
        <v>923</v>
      </c>
      <c r="D187" t="s">
        <v>98</v>
      </c>
      <c r="E187" t="s">
        <v>121</v>
      </c>
      <c r="F187" t="s">
        <v>924</v>
      </c>
      <c r="G187" t="s">
        <v>658</v>
      </c>
      <c r="H187" t="s">
        <v>506</v>
      </c>
      <c r="I187" t="s">
        <v>210</v>
      </c>
      <c r="J187" t="s">
        <v>507</v>
      </c>
      <c r="K187" s="77">
        <v>8.8699999999999992</v>
      </c>
      <c r="L187" t="s">
        <v>100</v>
      </c>
      <c r="M187" s="78">
        <v>2.4E-2</v>
      </c>
      <c r="N187" s="78">
        <v>4.8000000000000001E-2</v>
      </c>
      <c r="O187" s="77">
        <v>4754380.5599999996</v>
      </c>
      <c r="P187" s="77">
        <v>81.23</v>
      </c>
      <c r="Q187" s="77">
        <v>155.24508</v>
      </c>
      <c r="R187" s="77">
        <v>4017.2284088880001</v>
      </c>
      <c r="S187" s="78">
        <v>6.1999999999999998E-3</v>
      </c>
      <c r="T187" s="78">
        <v>1.1000000000000001E-3</v>
      </c>
      <c r="U187" s="78">
        <f>R187/'סכום נכסי הקרן'!$C$42</f>
        <v>1.7031943850906716E-4</v>
      </c>
    </row>
    <row r="188" spans="2:21">
      <c r="B188" t="s">
        <v>925</v>
      </c>
      <c r="C188" t="s">
        <v>926</v>
      </c>
      <c r="D188" t="s">
        <v>98</v>
      </c>
      <c r="E188" t="s">
        <v>121</v>
      </c>
      <c r="F188" t="s">
        <v>505</v>
      </c>
      <c r="G188" t="s">
        <v>443</v>
      </c>
      <c r="H188" t="s">
        <v>506</v>
      </c>
      <c r="I188" t="s">
        <v>210</v>
      </c>
      <c r="J188" t="s">
        <v>927</v>
      </c>
      <c r="K188" s="77">
        <v>6.24</v>
      </c>
      <c r="L188" t="s">
        <v>100</v>
      </c>
      <c r="M188" s="78">
        <v>2.5499999999999998E-2</v>
      </c>
      <c r="N188" s="78">
        <v>5.0200000000000002E-2</v>
      </c>
      <c r="O188" s="77">
        <v>27472589.329999998</v>
      </c>
      <c r="P188" s="77">
        <v>86.05</v>
      </c>
      <c r="Q188" s="77">
        <v>350.27548999999999</v>
      </c>
      <c r="R188" s="77">
        <v>23990.438608465</v>
      </c>
      <c r="S188" s="78">
        <v>1.9400000000000001E-2</v>
      </c>
      <c r="T188" s="78">
        <v>6.7999999999999996E-3</v>
      </c>
      <c r="U188" s="78">
        <f>R188/'סכום נכסי הקרן'!$C$42</f>
        <v>1.0171286313568244E-3</v>
      </c>
    </row>
    <row r="189" spans="2:21">
      <c r="B189" t="s">
        <v>928</v>
      </c>
      <c r="C189" t="s">
        <v>929</v>
      </c>
      <c r="D189" t="s">
        <v>98</v>
      </c>
      <c r="E189" t="s">
        <v>121</v>
      </c>
      <c r="F189" t="s">
        <v>930</v>
      </c>
      <c r="G189" t="s">
        <v>931</v>
      </c>
      <c r="H189" t="s">
        <v>506</v>
      </c>
      <c r="I189" t="s">
        <v>210</v>
      </c>
      <c r="J189" t="s">
        <v>884</v>
      </c>
      <c r="K189" s="77">
        <v>4.33</v>
      </c>
      <c r="L189" t="s">
        <v>100</v>
      </c>
      <c r="M189" s="78">
        <v>2.24E-2</v>
      </c>
      <c r="N189" s="78">
        <v>4.6100000000000002E-2</v>
      </c>
      <c r="O189" s="77">
        <v>4579969.76</v>
      </c>
      <c r="P189" s="77">
        <v>90.96</v>
      </c>
      <c r="Q189" s="77">
        <v>0</v>
      </c>
      <c r="R189" s="77">
        <v>4165.940493696</v>
      </c>
      <c r="S189" s="78">
        <v>1.3899999999999999E-2</v>
      </c>
      <c r="T189" s="78">
        <v>1.1999999999999999E-3</v>
      </c>
      <c r="U189" s="78">
        <f>R189/'סכום נכסי הקרן'!$C$42</f>
        <v>1.766244219966808E-4</v>
      </c>
    </row>
    <row r="190" spans="2:21">
      <c r="B190" t="s">
        <v>932</v>
      </c>
      <c r="C190" t="s">
        <v>933</v>
      </c>
      <c r="D190" t="s">
        <v>98</v>
      </c>
      <c r="E190" t="s">
        <v>121</v>
      </c>
      <c r="F190" t="s">
        <v>515</v>
      </c>
      <c r="G190" t="s">
        <v>443</v>
      </c>
      <c r="H190" t="s">
        <v>506</v>
      </c>
      <c r="I190" t="s">
        <v>210</v>
      </c>
      <c r="J190" t="s">
        <v>934</v>
      </c>
      <c r="K190" s="77">
        <v>0.74</v>
      </c>
      <c r="L190" t="s">
        <v>100</v>
      </c>
      <c r="M190" s="78">
        <v>5.74E-2</v>
      </c>
      <c r="N190" s="78">
        <v>4.6600000000000003E-2</v>
      </c>
      <c r="O190" s="77">
        <v>129.35</v>
      </c>
      <c r="P190" s="77">
        <v>102.25</v>
      </c>
      <c r="Q190" s="77">
        <v>0</v>
      </c>
      <c r="R190" s="77">
        <v>0.13226037500000001</v>
      </c>
      <c r="S190" s="78">
        <v>0</v>
      </c>
      <c r="T190" s="78">
        <v>0</v>
      </c>
      <c r="U190" s="78">
        <f>R190/'סכום נכסי הקרן'!$C$42</f>
        <v>5.6074762284263982E-9</v>
      </c>
    </row>
    <row r="191" spans="2:21">
      <c r="B191" t="s">
        <v>935</v>
      </c>
      <c r="C191" t="s">
        <v>936</v>
      </c>
      <c r="D191" t="s">
        <v>98</v>
      </c>
      <c r="E191" t="s">
        <v>121</v>
      </c>
      <c r="F191" t="s">
        <v>573</v>
      </c>
      <c r="G191" t="s">
        <v>574</v>
      </c>
      <c r="H191" t="s">
        <v>506</v>
      </c>
      <c r="I191" t="s">
        <v>210</v>
      </c>
      <c r="J191" t="s">
        <v>937</v>
      </c>
      <c r="K191" s="77">
        <v>3.44</v>
      </c>
      <c r="L191" t="s">
        <v>100</v>
      </c>
      <c r="M191" s="78">
        <v>5.0900000000000001E-2</v>
      </c>
      <c r="N191" s="78">
        <v>4.24E-2</v>
      </c>
      <c r="O191" s="77">
        <v>0.06</v>
      </c>
      <c r="P191" s="77">
        <v>104</v>
      </c>
      <c r="Q191" s="77">
        <v>0</v>
      </c>
      <c r="R191" s="77">
        <v>6.2399999999999999E-5</v>
      </c>
      <c r="S191" s="78">
        <v>0</v>
      </c>
      <c r="T191" s="78">
        <v>0</v>
      </c>
      <c r="U191" s="78">
        <f>R191/'סכום נכסי הקרן'!$C$42</f>
        <v>2.6455884209749688E-12</v>
      </c>
    </row>
    <row r="192" spans="2:21">
      <c r="B192" t="s">
        <v>938</v>
      </c>
      <c r="C192" t="s">
        <v>939</v>
      </c>
      <c r="D192" t="s">
        <v>98</v>
      </c>
      <c r="E192" t="s">
        <v>121</v>
      </c>
      <c r="F192" t="s">
        <v>573</v>
      </c>
      <c r="G192" t="s">
        <v>574</v>
      </c>
      <c r="H192" t="s">
        <v>506</v>
      </c>
      <c r="I192" t="s">
        <v>210</v>
      </c>
      <c r="J192" t="s">
        <v>383</v>
      </c>
      <c r="K192" s="77">
        <v>4.5</v>
      </c>
      <c r="L192" t="s">
        <v>100</v>
      </c>
      <c r="M192" s="78">
        <v>3.5200000000000002E-2</v>
      </c>
      <c r="N192" s="78">
        <v>4.5199999999999997E-2</v>
      </c>
      <c r="O192" s="77">
        <v>0.91</v>
      </c>
      <c r="P192" s="77">
        <v>97.08</v>
      </c>
      <c r="Q192" s="77">
        <v>0</v>
      </c>
      <c r="R192" s="77">
        <v>8.8342800000000001E-4</v>
      </c>
      <c r="S192" s="78">
        <v>0</v>
      </c>
      <c r="T192" s="78">
        <v>0</v>
      </c>
      <c r="U192" s="78">
        <f>R192/'סכום נכסי הקרן'!$C$42</f>
        <v>3.7454918069953119E-11</v>
      </c>
    </row>
    <row r="193" spans="2:21">
      <c r="B193" t="s">
        <v>940</v>
      </c>
      <c r="C193" t="s">
        <v>941</v>
      </c>
      <c r="D193" t="s">
        <v>98</v>
      </c>
      <c r="E193" t="s">
        <v>121</v>
      </c>
      <c r="F193" t="s">
        <v>582</v>
      </c>
      <c r="G193" t="s">
        <v>443</v>
      </c>
      <c r="H193" t="s">
        <v>583</v>
      </c>
      <c r="I193" t="s">
        <v>148</v>
      </c>
      <c r="J193" t="s">
        <v>942</v>
      </c>
      <c r="K193" s="77">
        <v>1.98</v>
      </c>
      <c r="L193" t="s">
        <v>100</v>
      </c>
      <c r="M193" s="78">
        <v>3.39E-2</v>
      </c>
      <c r="N193" s="78">
        <v>4.36E-2</v>
      </c>
      <c r="O193" s="77">
        <v>80368.06</v>
      </c>
      <c r="P193" s="77">
        <v>98.15</v>
      </c>
      <c r="Q193" s="77">
        <v>30.421869999999998</v>
      </c>
      <c r="R193" s="77">
        <v>109.30312089</v>
      </c>
      <c r="S193" s="78">
        <v>1E-4</v>
      </c>
      <c r="T193" s="78">
        <v>0</v>
      </c>
      <c r="U193" s="78">
        <f>R193/'סכום נכסי הקרן'!$C$42</f>
        <v>4.6341517788944107E-6</v>
      </c>
    </row>
    <row r="194" spans="2:21">
      <c r="B194" t="s">
        <v>943</v>
      </c>
      <c r="C194" t="s">
        <v>944</v>
      </c>
      <c r="D194" t="s">
        <v>98</v>
      </c>
      <c r="E194" t="s">
        <v>121</v>
      </c>
      <c r="F194" t="s">
        <v>582</v>
      </c>
      <c r="G194" t="s">
        <v>443</v>
      </c>
      <c r="H194" t="s">
        <v>583</v>
      </c>
      <c r="I194" t="s">
        <v>148</v>
      </c>
      <c r="J194" t="s">
        <v>507</v>
      </c>
      <c r="K194" s="77">
        <v>6.67</v>
      </c>
      <c r="L194" t="s">
        <v>100</v>
      </c>
      <c r="M194" s="78">
        <v>2.4400000000000002E-2</v>
      </c>
      <c r="N194" s="78">
        <v>5.0299999999999997E-2</v>
      </c>
      <c r="O194" s="77">
        <v>3037063.79</v>
      </c>
      <c r="P194" s="77">
        <v>86.59</v>
      </c>
      <c r="Q194" s="77">
        <v>0</v>
      </c>
      <c r="R194" s="77">
        <v>2629.7935357609999</v>
      </c>
      <c r="S194" s="78">
        <v>3.3E-3</v>
      </c>
      <c r="T194" s="78">
        <v>6.9999999999999999E-4</v>
      </c>
      <c r="U194" s="78">
        <f>R194/'סכום נכסי הקרן'!$C$42</f>
        <v>1.1149601486801481E-4</v>
      </c>
    </row>
    <row r="195" spans="2:21">
      <c r="B195" t="s">
        <v>945</v>
      </c>
      <c r="C195" t="s">
        <v>946</v>
      </c>
      <c r="D195" t="s">
        <v>98</v>
      </c>
      <c r="E195" t="s">
        <v>121</v>
      </c>
      <c r="F195" t="s">
        <v>595</v>
      </c>
      <c r="G195" t="s">
        <v>443</v>
      </c>
      <c r="H195" t="s">
        <v>583</v>
      </c>
      <c r="I195" t="s">
        <v>148</v>
      </c>
      <c r="J195" t="s">
        <v>947</v>
      </c>
      <c r="K195" s="77">
        <v>0.51</v>
      </c>
      <c r="L195" t="s">
        <v>100</v>
      </c>
      <c r="M195" s="78">
        <v>3.5000000000000003E-2</v>
      </c>
      <c r="N195" s="78">
        <v>3.4599999999999999E-2</v>
      </c>
      <c r="O195" s="77">
        <v>2951791.62</v>
      </c>
      <c r="P195" s="77">
        <v>100.03</v>
      </c>
      <c r="Q195" s="77">
        <v>51.656370000000003</v>
      </c>
      <c r="R195" s="77">
        <v>3004.3335274860001</v>
      </c>
      <c r="S195" s="78">
        <v>2.5899999999999999E-2</v>
      </c>
      <c r="T195" s="78">
        <v>8.9999999999999998E-4</v>
      </c>
      <c r="U195" s="78">
        <f>R195/'סכום נכסי הקרן'!$C$42</f>
        <v>1.2737548065807442E-4</v>
      </c>
    </row>
    <row r="196" spans="2:21">
      <c r="B196" t="s">
        <v>948</v>
      </c>
      <c r="C196" t="s">
        <v>949</v>
      </c>
      <c r="D196" t="s">
        <v>98</v>
      </c>
      <c r="E196" t="s">
        <v>121</v>
      </c>
      <c r="F196" t="s">
        <v>950</v>
      </c>
      <c r="G196" t="s">
        <v>443</v>
      </c>
      <c r="H196" t="s">
        <v>506</v>
      </c>
      <c r="I196" t="s">
        <v>210</v>
      </c>
      <c r="J196" t="s">
        <v>383</v>
      </c>
      <c r="K196" s="77">
        <v>1.35</v>
      </c>
      <c r="L196" t="s">
        <v>100</v>
      </c>
      <c r="M196" s="78">
        <v>2.5499999999999998E-2</v>
      </c>
      <c r="N196" s="78">
        <v>4.1200000000000001E-2</v>
      </c>
      <c r="O196" s="77">
        <v>6993458.46</v>
      </c>
      <c r="P196" s="77">
        <v>98.02</v>
      </c>
      <c r="Q196" s="77">
        <v>0</v>
      </c>
      <c r="R196" s="77">
        <v>6854.9879824919999</v>
      </c>
      <c r="S196" s="78">
        <v>2.3199999999999998E-2</v>
      </c>
      <c r="T196" s="78">
        <v>1.9E-3</v>
      </c>
      <c r="U196" s="78">
        <f>R196/'סכום נכסי הקרן'!$C$42</f>
        <v>2.9063264154492621E-4</v>
      </c>
    </row>
    <row r="197" spans="2:21">
      <c r="B197" t="s">
        <v>951</v>
      </c>
      <c r="C197" t="s">
        <v>952</v>
      </c>
      <c r="D197" t="s">
        <v>98</v>
      </c>
      <c r="E197" t="s">
        <v>121</v>
      </c>
      <c r="F197" t="s">
        <v>953</v>
      </c>
      <c r="G197" t="s">
        <v>703</v>
      </c>
      <c r="H197" t="s">
        <v>583</v>
      </c>
      <c r="I197" t="s">
        <v>148</v>
      </c>
      <c r="J197" t="s">
        <v>954</v>
      </c>
      <c r="K197" s="77">
        <v>1.47</v>
      </c>
      <c r="L197" t="s">
        <v>100</v>
      </c>
      <c r="M197" s="78">
        <v>4.1000000000000002E-2</v>
      </c>
      <c r="N197" s="78">
        <v>4.36E-2</v>
      </c>
      <c r="O197" s="77">
        <v>3729844.49</v>
      </c>
      <c r="P197" s="77">
        <v>99.7</v>
      </c>
      <c r="Q197" s="77">
        <v>76.46181</v>
      </c>
      <c r="R197" s="77">
        <v>3795.1167665299999</v>
      </c>
      <c r="S197" s="78">
        <v>1.24E-2</v>
      </c>
      <c r="T197" s="78">
        <v>1.1000000000000001E-3</v>
      </c>
      <c r="U197" s="78">
        <f>R197/'סכום נכסי הקרן'!$C$42</f>
        <v>1.6090251560544442E-4</v>
      </c>
    </row>
    <row r="198" spans="2:21">
      <c r="B198" t="s">
        <v>955</v>
      </c>
      <c r="C198" t="s">
        <v>956</v>
      </c>
      <c r="D198" t="s">
        <v>98</v>
      </c>
      <c r="E198" t="s">
        <v>121</v>
      </c>
      <c r="F198" t="s">
        <v>641</v>
      </c>
      <c r="G198" t="s">
        <v>125</v>
      </c>
      <c r="H198" t="s">
        <v>506</v>
      </c>
      <c r="I198" t="s">
        <v>210</v>
      </c>
      <c r="J198" t="s">
        <v>360</v>
      </c>
      <c r="K198" s="77">
        <v>1.78</v>
      </c>
      <c r="L198" t="s">
        <v>100</v>
      </c>
      <c r="M198" s="78">
        <v>2.7E-2</v>
      </c>
      <c r="N198" s="78">
        <v>4.5699999999999998E-2</v>
      </c>
      <c r="O198" s="77">
        <v>165871.26</v>
      </c>
      <c r="P198" s="77">
        <v>96.96</v>
      </c>
      <c r="Q198" s="77">
        <v>0</v>
      </c>
      <c r="R198" s="77">
        <v>160.82877369600001</v>
      </c>
      <c r="S198" s="78">
        <v>6.9999999999999999E-4</v>
      </c>
      <c r="T198" s="78">
        <v>0</v>
      </c>
      <c r="U198" s="78">
        <f>R198/'סכום נכסי הקרן'!$C$42</f>
        <v>6.8186977796432895E-6</v>
      </c>
    </row>
    <row r="199" spans="2:21">
      <c r="B199" t="s">
        <v>957</v>
      </c>
      <c r="C199" t="s">
        <v>958</v>
      </c>
      <c r="D199" t="s">
        <v>98</v>
      </c>
      <c r="E199" t="s">
        <v>121</v>
      </c>
      <c r="F199" t="s">
        <v>959</v>
      </c>
      <c r="G199" t="s">
        <v>443</v>
      </c>
      <c r="H199" t="s">
        <v>648</v>
      </c>
      <c r="I199" t="s">
        <v>210</v>
      </c>
      <c r="J199" t="s">
        <v>960</v>
      </c>
      <c r="K199" s="77">
        <v>5.09</v>
      </c>
      <c r="L199" t="s">
        <v>100</v>
      </c>
      <c r="M199" s="78">
        <v>2.41E-2</v>
      </c>
      <c r="N199" s="78">
        <v>5.3499999999999999E-2</v>
      </c>
      <c r="O199" s="77">
        <v>0.8</v>
      </c>
      <c r="P199" s="77">
        <v>88.15</v>
      </c>
      <c r="Q199" s="77">
        <v>0</v>
      </c>
      <c r="R199" s="77">
        <v>7.0520000000000001E-4</v>
      </c>
      <c r="S199" s="78">
        <v>0</v>
      </c>
      <c r="T199" s="78">
        <v>0</v>
      </c>
      <c r="U199" s="78">
        <f>R199/'סכום נכסי הקרן'!$C$42</f>
        <v>2.9898540937044039E-11</v>
      </c>
    </row>
    <row r="200" spans="2:21">
      <c r="B200" t="s">
        <v>961</v>
      </c>
      <c r="C200" t="s">
        <v>962</v>
      </c>
      <c r="D200" t="s">
        <v>98</v>
      </c>
      <c r="E200" t="s">
        <v>121</v>
      </c>
      <c r="F200" t="s">
        <v>963</v>
      </c>
      <c r="G200" t="s">
        <v>110</v>
      </c>
      <c r="H200" t="s">
        <v>648</v>
      </c>
      <c r="I200" t="s">
        <v>210</v>
      </c>
      <c r="J200" t="s">
        <v>964</v>
      </c>
      <c r="K200" s="77">
        <v>0.98</v>
      </c>
      <c r="L200" t="s">
        <v>100</v>
      </c>
      <c r="M200" s="78">
        <v>5.0999999999999997E-2</v>
      </c>
      <c r="N200" s="78">
        <v>4.1300000000000003E-2</v>
      </c>
      <c r="O200" s="77">
        <v>29850</v>
      </c>
      <c r="P200" s="77">
        <v>101.03</v>
      </c>
      <c r="Q200" s="77">
        <v>0</v>
      </c>
      <c r="R200" s="77">
        <v>30.157454999999999</v>
      </c>
      <c r="S200" s="78">
        <v>4.0000000000000002E-4</v>
      </c>
      <c r="T200" s="78">
        <v>0</v>
      </c>
      <c r="U200" s="78">
        <f>R200/'סכום נכסי הקרן'!$C$42</f>
        <v>1.2785931691357961E-6</v>
      </c>
    </row>
    <row r="201" spans="2:21">
      <c r="B201" t="s">
        <v>965</v>
      </c>
      <c r="C201" t="s">
        <v>966</v>
      </c>
      <c r="D201" t="s">
        <v>98</v>
      </c>
      <c r="E201" t="s">
        <v>121</v>
      </c>
      <c r="F201" t="s">
        <v>662</v>
      </c>
      <c r="G201" t="s">
        <v>130</v>
      </c>
      <c r="H201" t="s">
        <v>663</v>
      </c>
      <c r="I201" t="s">
        <v>148</v>
      </c>
      <c r="J201" t="s">
        <v>664</v>
      </c>
      <c r="K201" s="77">
        <v>1.85</v>
      </c>
      <c r="L201" t="s">
        <v>100</v>
      </c>
      <c r="M201" s="78">
        <v>3.6499999999999998E-2</v>
      </c>
      <c r="N201" s="78">
        <v>4.24E-2</v>
      </c>
      <c r="O201" s="77">
        <v>4004362.21</v>
      </c>
      <c r="P201" s="77">
        <v>99.32</v>
      </c>
      <c r="Q201" s="77">
        <v>0</v>
      </c>
      <c r="R201" s="77">
        <v>3977.132546972</v>
      </c>
      <c r="S201" s="78">
        <v>2.3E-3</v>
      </c>
      <c r="T201" s="78">
        <v>1.1000000000000001E-3</v>
      </c>
      <c r="U201" s="78">
        <f>R201/'סכום נכסי הקרן'!$C$42</f>
        <v>1.6861948421397131E-4</v>
      </c>
    </row>
    <row r="202" spans="2:21">
      <c r="B202" t="s">
        <v>967</v>
      </c>
      <c r="C202" t="s">
        <v>968</v>
      </c>
      <c r="D202" t="s">
        <v>98</v>
      </c>
      <c r="E202" t="s">
        <v>121</v>
      </c>
      <c r="F202" t="s">
        <v>969</v>
      </c>
      <c r="G202" t="s">
        <v>126</v>
      </c>
      <c r="H202" t="s">
        <v>663</v>
      </c>
      <c r="I202" t="s">
        <v>148</v>
      </c>
      <c r="J202" t="s">
        <v>303</v>
      </c>
      <c r="K202" s="77">
        <v>2.2400000000000002</v>
      </c>
      <c r="L202" t="s">
        <v>100</v>
      </c>
      <c r="M202" s="78">
        <v>4.5999999999999999E-2</v>
      </c>
      <c r="N202" s="78">
        <v>4.8899999999999999E-2</v>
      </c>
      <c r="O202" s="77">
        <v>11655764.07</v>
      </c>
      <c r="P202" s="77">
        <v>100.42</v>
      </c>
      <c r="Q202" s="77">
        <v>0</v>
      </c>
      <c r="R202" s="77">
        <v>11704.718279094001</v>
      </c>
      <c r="S202" s="78">
        <v>4.1200000000000001E-2</v>
      </c>
      <c r="T202" s="78">
        <v>3.3E-3</v>
      </c>
      <c r="U202" s="78">
        <f>R202/'סכום נכסי הקרן'!$C$42</f>
        <v>4.9624787099271069E-4</v>
      </c>
    </row>
    <row r="203" spans="2:21">
      <c r="B203" t="s">
        <v>970</v>
      </c>
      <c r="C203" t="s">
        <v>971</v>
      </c>
      <c r="D203" t="s">
        <v>98</v>
      </c>
      <c r="E203" t="s">
        <v>121</v>
      </c>
      <c r="F203" t="s">
        <v>972</v>
      </c>
      <c r="G203" t="s">
        <v>795</v>
      </c>
      <c r="H203" t="s">
        <v>648</v>
      </c>
      <c r="I203" t="s">
        <v>210</v>
      </c>
      <c r="J203" t="s">
        <v>973</v>
      </c>
      <c r="K203" s="77">
        <v>2.1800000000000002</v>
      </c>
      <c r="L203" t="s">
        <v>100</v>
      </c>
      <c r="M203" s="78">
        <v>4.3499999999999997E-2</v>
      </c>
      <c r="N203" s="78">
        <v>0.19209999999999999</v>
      </c>
      <c r="O203" s="77">
        <v>10907.75</v>
      </c>
      <c r="P203" s="77">
        <v>73.94</v>
      </c>
      <c r="Q203" s="77">
        <v>0</v>
      </c>
      <c r="R203" s="77">
        <v>8.06519035</v>
      </c>
      <c r="S203" s="78">
        <v>0</v>
      </c>
      <c r="T203" s="78">
        <v>0</v>
      </c>
      <c r="U203" s="78">
        <f>R203/'סכום נכסי הקרן'!$C$42</f>
        <v>3.4194189427754897E-7</v>
      </c>
    </row>
    <row r="204" spans="2:21">
      <c r="B204" t="s">
        <v>974</v>
      </c>
      <c r="C204" t="s">
        <v>975</v>
      </c>
      <c r="D204" t="s">
        <v>98</v>
      </c>
      <c r="E204" t="s">
        <v>121</v>
      </c>
      <c r="F204" t="s">
        <v>707</v>
      </c>
      <c r="G204" t="s">
        <v>703</v>
      </c>
      <c r="H204" t="s">
        <v>663</v>
      </c>
      <c r="I204" t="s">
        <v>148</v>
      </c>
      <c r="J204" t="s">
        <v>976</v>
      </c>
      <c r="K204" s="77">
        <v>7.85</v>
      </c>
      <c r="L204" t="s">
        <v>100</v>
      </c>
      <c r="M204" s="78">
        <v>3.0499999999999999E-2</v>
      </c>
      <c r="N204" s="78">
        <v>4.9500000000000002E-2</v>
      </c>
      <c r="O204" s="77">
        <v>9682469.1300000008</v>
      </c>
      <c r="P204" s="77">
        <v>86.75</v>
      </c>
      <c r="Q204" s="77">
        <v>147.65763999999999</v>
      </c>
      <c r="R204" s="77">
        <v>8547.1996102749999</v>
      </c>
      <c r="S204" s="78">
        <v>1.4200000000000001E-2</v>
      </c>
      <c r="T204" s="78">
        <v>2.3999999999999998E-3</v>
      </c>
      <c r="U204" s="78">
        <f>R204/'סכום נכסי הקרן'!$C$42</f>
        <v>3.6237776154976448E-4</v>
      </c>
    </row>
    <row r="205" spans="2:21">
      <c r="B205" t="s">
        <v>977</v>
      </c>
      <c r="C205" t="s">
        <v>978</v>
      </c>
      <c r="D205" t="s">
        <v>98</v>
      </c>
      <c r="E205" t="s">
        <v>121</v>
      </c>
      <c r="F205" t="s">
        <v>707</v>
      </c>
      <c r="G205" t="s">
        <v>703</v>
      </c>
      <c r="H205" t="s">
        <v>663</v>
      </c>
      <c r="I205" t="s">
        <v>148</v>
      </c>
      <c r="J205" t="s">
        <v>769</v>
      </c>
      <c r="K205" s="77">
        <v>3.35</v>
      </c>
      <c r="L205" t="s">
        <v>100</v>
      </c>
      <c r="M205" s="78">
        <v>2.9100000000000001E-2</v>
      </c>
      <c r="N205" s="78">
        <v>4.3799999999999999E-2</v>
      </c>
      <c r="O205" s="77">
        <v>5661138.5300000003</v>
      </c>
      <c r="P205" s="77">
        <v>95.45</v>
      </c>
      <c r="Q205" s="77">
        <v>82.369550000000004</v>
      </c>
      <c r="R205" s="77">
        <v>5485.9262768850003</v>
      </c>
      <c r="S205" s="78">
        <v>9.4000000000000004E-3</v>
      </c>
      <c r="T205" s="78">
        <v>1.6000000000000001E-3</v>
      </c>
      <c r="U205" s="78">
        <f>R205/'סכום נכסי הקרן'!$C$42</f>
        <v>2.3258818968668714E-4</v>
      </c>
    </row>
    <row r="206" spans="2:21">
      <c r="B206" t="s">
        <v>979</v>
      </c>
      <c r="C206" t="s">
        <v>980</v>
      </c>
      <c r="D206" t="s">
        <v>98</v>
      </c>
      <c r="E206" t="s">
        <v>121</v>
      </c>
      <c r="F206" t="s">
        <v>707</v>
      </c>
      <c r="G206" t="s">
        <v>703</v>
      </c>
      <c r="H206" t="s">
        <v>663</v>
      </c>
      <c r="I206" t="s">
        <v>148</v>
      </c>
      <c r="J206" t="s">
        <v>976</v>
      </c>
      <c r="K206" s="77">
        <v>7.09</v>
      </c>
      <c r="L206" t="s">
        <v>100</v>
      </c>
      <c r="M206" s="78">
        <v>3.0499999999999999E-2</v>
      </c>
      <c r="N206" s="78">
        <v>5.0099999999999999E-2</v>
      </c>
      <c r="O206" s="77">
        <v>13017575.470000001</v>
      </c>
      <c r="P206" s="77">
        <v>87.6</v>
      </c>
      <c r="Q206" s="77">
        <v>198.51802000000001</v>
      </c>
      <c r="R206" s="77">
        <v>11601.914131719999</v>
      </c>
      <c r="S206" s="78">
        <v>1.7899999999999999E-2</v>
      </c>
      <c r="T206" s="78">
        <v>3.3E-3</v>
      </c>
      <c r="U206" s="78">
        <f>R206/'סכום נכסי הקרן'!$C$42</f>
        <v>4.9188925782090202E-4</v>
      </c>
    </row>
    <row r="207" spans="2:21">
      <c r="B207" t="s">
        <v>981</v>
      </c>
      <c r="C207" t="s">
        <v>982</v>
      </c>
      <c r="D207" t="s">
        <v>98</v>
      </c>
      <c r="E207" t="s">
        <v>121</v>
      </c>
      <c r="F207" t="s">
        <v>707</v>
      </c>
      <c r="G207" t="s">
        <v>703</v>
      </c>
      <c r="H207" t="s">
        <v>648</v>
      </c>
      <c r="I207" t="s">
        <v>210</v>
      </c>
      <c r="J207" t="s">
        <v>315</v>
      </c>
      <c r="K207" s="77">
        <v>8.7200000000000006</v>
      </c>
      <c r="L207" t="s">
        <v>100</v>
      </c>
      <c r="M207" s="78">
        <v>2.63E-2</v>
      </c>
      <c r="N207" s="78">
        <v>4.99E-2</v>
      </c>
      <c r="O207" s="77">
        <v>13986916.83</v>
      </c>
      <c r="P207" s="77">
        <v>81.97</v>
      </c>
      <c r="Q207" s="77">
        <v>410.98396000000002</v>
      </c>
      <c r="R207" s="77">
        <v>11876.059685550999</v>
      </c>
      <c r="S207" s="78">
        <v>2.0199999999999999E-2</v>
      </c>
      <c r="T207" s="78">
        <v>3.3999999999999998E-3</v>
      </c>
      <c r="U207" s="78">
        <f>R207/'סכום נכסי הקרן'!$C$42</f>
        <v>5.03512275495214E-4</v>
      </c>
    </row>
    <row r="208" spans="2:21">
      <c r="B208" t="s">
        <v>983</v>
      </c>
      <c r="C208" t="s">
        <v>984</v>
      </c>
      <c r="D208" t="s">
        <v>98</v>
      </c>
      <c r="E208" t="s">
        <v>121</v>
      </c>
      <c r="F208" t="s">
        <v>707</v>
      </c>
      <c r="G208" t="s">
        <v>703</v>
      </c>
      <c r="H208" t="s">
        <v>663</v>
      </c>
      <c r="I208" t="s">
        <v>148</v>
      </c>
      <c r="J208" t="s">
        <v>985</v>
      </c>
      <c r="K208" s="77">
        <v>5.4</v>
      </c>
      <c r="L208" t="s">
        <v>100</v>
      </c>
      <c r="M208" s="78">
        <v>3.95E-2</v>
      </c>
      <c r="N208" s="78">
        <v>4.6600000000000003E-2</v>
      </c>
      <c r="O208" s="77">
        <v>0.31</v>
      </c>
      <c r="P208" s="77">
        <v>96.57</v>
      </c>
      <c r="Q208" s="77">
        <v>0</v>
      </c>
      <c r="R208" s="77">
        <v>2.9936699999999998E-4</v>
      </c>
      <c r="S208" s="78">
        <v>0</v>
      </c>
      <c r="T208" s="78">
        <v>0</v>
      </c>
      <c r="U208" s="78">
        <f>R208/'סכום נכסי הקרן'!$C$42</f>
        <v>1.269233764137842E-11</v>
      </c>
    </row>
    <row r="209" spans="2:21">
      <c r="B209" t="s">
        <v>986</v>
      </c>
      <c r="C209" t="s">
        <v>987</v>
      </c>
      <c r="D209" t="s">
        <v>98</v>
      </c>
      <c r="E209" t="s">
        <v>121</v>
      </c>
      <c r="F209" t="s">
        <v>988</v>
      </c>
      <c r="G209" t="s">
        <v>989</v>
      </c>
      <c r="H209" t="s">
        <v>648</v>
      </c>
      <c r="I209" t="s">
        <v>210</v>
      </c>
      <c r="J209" t="s">
        <v>990</v>
      </c>
      <c r="K209" s="77">
        <v>0.36</v>
      </c>
      <c r="L209" t="s">
        <v>100</v>
      </c>
      <c r="M209" s="78">
        <v>3.4000000000000002E-2</v>
      </c>
      <c r="N209" s="78">
        <v>4.02E-2</v>
      </c>
      <c r="O209" s="77">
        <v>107163.56</v>
      </c>
      <c r="P209" s="77">
        <v>100.29</v>
      </c>
      <c r="Q209" s="77">
        <v>0</v>
      </c>
      <c r="R209" s="77">
        <v>107.474334324</v>
      </c>
      <c r="S209" s="78">
        <v>8.0000000000000004E-4</v>
      </c>
      <c r="T209" s="78">
        <v>0</v>
      </c>
      <c r="U209" s="78">
        <f>R209/'סכום נכסי הקרן'!$C$42</f>
        <v>4.5566162570443436E-6</v>
      </c>
    </row>
    <row r="210" spans="2:21">
      <c r="B210" t="s">
        <v>991</v>
      </c>
      <c r="C210" t="s">
        <v>992</v>
      </c>
      <c r="D210" t="s">
        <v>98</v>
      </c>
      <c r="E210" t="s">
        <v>121</v>
      </c>
      <c r="F210" t="s">
        <v>720</v>
      </c>
      <c r="G210" t="s">
        <v>703</v>
      </c>
      <c r="H210" t="s">
        <v>648</v>
      </c>
      <c r="I210" t="s">
        <v>210</v>
      </c>
      <c r="J210" t="s">
        <v>721</v>
      </c>
      <c r="K210" s="77">
        <v>1.53</v>
      </c>
      <c r="L210" t="s">
        <v>100</v>
      </c>
      <c r="M210" s="78">
        <v>3.9199999999999999E-2</v>
      </c>
      <c r="N210" s="78">
        <v>4.2799999999999998E-2</v>
      </c>
      <c r="O210" s="77">
        <v>892588.22</v>
      </c>
      <c r="P210" s="77">
        <v>101.16</v>
      </c>
      <c r="Q210" s="77">
        <v>0</v>
      </c>
      <c r="R210" s="77">
        <v>902.94224335199999</v>
      </c>
      <c r="S210" s="78">
        <v>8.9999999999999998E-4</v>
      </c>
      <c r="T210" s="78">
        <v>2.9999999999999997E-4</v>
      </c>
      <c r="U210" s="78">
        <f>R210/'סכום נכסי הקרן'!$C$42</f>
        <v>3.8282268330468166E-5</v>
      </c>
    </row>
    <row r="211" spans="2:21">
      <c r="B211" t="s">
        <v>993</v>
      </c>
      <c r="C211" t="s">
        <v>994</v>
      </c>
      <c r="D211" t="s">
        <v>98</v>
      </c>
      <c r="E211" t="s">
        <v>121</v>
      </c>
      <c r="F211" t="s">
        <v>720</v>
      </c>
      <c r="G211" t="s">
        <v>703</v>
      </c>
      <c r="H211" t="s">
        <v>648</v>
      </c>
      <c r="I211" t="s">
        <v>210</v>
      </c>
      <c r="J211" t="s">
        <v>409</v>
      </c>
      <c r="K211" s="77">
        <v>6.54</v>
      </c>
      <c r="L211" t="s">
        <v>100</v>
      </c>
      <c r="M211" s="78">
        <v>2.64E-2</v>
      </c>
      <c r="N211" s="78">
        <v>4.9099999999999998E-2</v>
      </c>
      <c r="O211" s="77">
        <v>29648876.219999999</v>
      </c>
      <c r="P211" s="77">
        <v>87.28</v>
      </c>
      <c r="Q211" s="77">
        <v>0</v>
      </c>
      <c r="R211" s="77">
        <v>25877.539164816</v>
      </c>
      <c r="S211" s="78">
        <v>1.8100000000000002E-2</v>
      </c>
      <c r="T211" s="78">
        <v>7.3000000000000001E-3</v>
      </c>
      <c r="U211" s="78">
        <f>R211/'סכום נכסי הקרן'!$C$42</f>
        <v>1.0971365060539018E-3</v>
      </c>
    </row>
    <row r="212" spans="2:21">
      <c r="B212" t="s">
        <v>995</v>
      </c>
      <c r="C212" t="s">
        <v>996</v>
      </c>
      <c r="D212" t="s">
        <v>98</v>
      </c>
      <c r="E212" t="s">
        <v>121</v>
      </c>
      <c r="F212" t="s">
        <v>720</v>
      </c>
      <c r="G212" t="s">
        <v>703</v>
      </c>
      <c r="H212" t="s">
        <v>648</v>
      </c>
      <c r="I212" t="s">
        <v>210</v>
      </c>
      <c r="J212" t="s">
        <v>551</v>
      </c>
      <c r="K212" s="77">
        <v>8.1300000000000008</v>
      </c>
      <c r="L212" t="s">
        <v>100</v>
      </c>
      <c r="M212" s="78">
        <v>2.5000000000000001E-2</v>
      </c>
      <c r="N212" s="78">
        <v>5.0999999999999997E-2</v>
      </c>
      <c r="O212" s="77">
        <v>11721549.449999999</v>
      </c>
      <c r="P212" s="77">
        <v>82.07</v>
      </c>
      <c r="Q212" s="77">
        <v>0</v>
      </c>
      <c r="R212" s="77">
        <v>9619.875633615</v>
      </c>
      <c r="S212" s="78">
        <v>8.8000000000000005E-3</v>
      </c>
      <c r="T212" s="78">
        <v>2.7000000000000001E-3</v>
      </c>
      <c r="U212" s="78">
        <f>R212/'סכום נכסי הקרן'!$C$42</f>
        <v>4.0785627544088278E-4</v>
      </c>
    </row>
    <row r="213" spans="2:21">
      <c r="B213" t="s">
        <v>997</v>
      </c>
      <c r="C213" t="s">
        <v>998</v>
      </c>
      <c r="D213" t="s">
        <v>98</v>
      </c>
      <c r="E213" t="s">
        <v>121</v>
      </c>
      <c r="F213" t="s">
        <v>999</v>
      </c>
      <c r="G213" t="s">
        <v>703</v>
      </c>
      <c r="H213" t="s">
        <v>663</v>
      </c>
      <c r="I213" t="s">
        <v>148</v>
      </c>
      <c r="J213" t="s">
        <v>340</v>
      </c>
      <c r="K213" s="77">
        <v>7.11</v>
      </c>
      <c r="L213" t="s">
        <v>100</v>
      </c>
      <c r="M213" s="78">
        <v>2.98E-2</v>
      </c>
      <c r="N213" s="78">
        <v>4.9799999999999997E-2</v>
      </c>
      <c r="O213" s="77">
        <v>7590078.1299999999</v>
      </c>
      <c r="P213" s="77">
        <v>87.28</v>
      </c>
      <c r="Q213" s="77">
        <v>113.09216000000001</v>
      </c>
      <c r="R213" s="77">
        <v>6737.7123518640001</v>
      </c>
      <c r="S213" s="78">
        <v>2.7199999999999998E-2</v>
      </c>
      <c r="T213" s="78">
        <v>1.9E-3</v>
      </c>
      <c r="U213" s="78">
        <f>R213/'סכום נכסי הקרן'!$C$42</f>
        <v>2.8566047727486256E-4</v>
      </c>
    </row>
    <row r="214" spans="2:21">
      <c r="B214" t="s">
        <v>1000</v>
      </c>
      <c r="C214" t="s">
        <v>1001</v>
      </c>
      <c r="D214" t="s">
        <v>98</v>
      </c>
      <c r="E214" t="s">
        <v>121</v>
      </c>
      <c r="F214" t="s">
        <v>742</v>
      </c>
      <c r="G214" t="s">
        <v>703</v>
      </c>
      <c r="H214" t="s">
        <v>648</v>
      </c>
      <c r="I214" t="s">
        <v>210</v>
      </c>
      <c r="J214" t="s">
        <v>954</v>
      </c>
      <c r="K214" s="77">
        <v>1.06</v>
      </c>
      <c r="L214" t="s">
        <v>100</v>
      </c>
      <c r="M214" s="78">
        <v>3.85E-2</v>
      </c>
      <c r="N214" s="78">
        <v>4.3400000000000001E-2</v>
      </c>
      <c r="O214" s="77">
        <v>242520</v>
      </c>
      <c r="P214" s="77">
        <v>101.14</v>
      </c>
      <c r="Q214" s="77">
        <v>0</v>
      </c>
      <c r="R214" s="77">
        <v>245.284728</v>
      </c>
      <c r="S214" s="78">
        <v>5.9999999999999995E-4</v>
      </c>
      <c r="T214" s="78">
        <v>1E-4</v>
      </c>
      <c r="U214" s="78">
        <f>R214/'סכום נכסי הקרן'!$C$42</f>
        <v>1.039939801664735E-5</v>
      </c>
    </row>
    <row r="215" spans="2:21">
      <c r="B215" t="s">
        <v>1002</v>
      </c>
      <c r="C215" t="s">
        <v>1003</v>
      </c>
      <c r="D215" t="s">
        <v>98</v>
      </c>
      <c r="E215" t="s">
        <v>121</v>
      </c>
      <c r="F215" t="s">
        <v>742</v>
      </c>
      <c r="G215" t="s">
        <v>703</v>
      </c>
      <c r="H215" t="s">
        <v>648</v>
      </c>
      <c r="I215" t="s">
        <v>210</v>
      </c>
      <c r="J215" t="s">
        <v>554</v>
      </c>
      <c r="K215" s="77">
        <v>2.46</v>
      </c>
      <c r="L215" t="s">
        <v>100</v>
      </c>
      <c r="M215" s="78">
        <v>3.61E-2</v>
      </c>
      <c r="N215" s="78">
        <v>4.2700000000000002E-2</v>
      </c>
      <c r="O215" s="77">
        <v>19731352.859999999</v>
      </c>
      <c r="P215" s="77">
        <v>100.02</v>
      </c>
      <c r="Q215" s="77">
        <v>0</v>
      </c>
      <c r="R215" s="77">
        <v>19735.299130571999</v>
      </c>
      <c r="S215" s="78">
        <v>2.5700000000000001E-2</v>
      </c>
      <c r="T215" s="78">
        <v>5.5999999999999999E-3</v>
      </c>
      <c r="U215" s="78">
        <f>R215/'סכום נכסי הקרן'!$C$42</f>
        <v>8.3672241769741423E-4</v>
      </c>
    </row>
    <row r="216" spans="2:21">
      <c r="B216" t="s">
        <v>1004</v>
      </c>
      <c r="C216" t="s">
        <v>1005</v>
      </c>
      <c r="D216" t="s">
        <v>98</v>
      </c>
      <c r="E216" t="s">
        <v>121</v>
      </c>
      <c r="F216" t="s">
        <v>742</v>
      </c>
      <c r="G216" t="s">
        <v>703</v>
      </c>
      <c r="H216" t="s">
        <v>648</v>
      </c>
      <c r="I216" t="s">
        <v>210</v>
      </c>
      <c r="J216" t="s">
        <v>1006</v>
      </c>
      <c r="K216" s="77">
        <v>3.45</v>
      </c>
      <c r="L216" t="s">
        <v>100</v>
      </c>
      <c r="M216" s="78">
        <v>3.3000000000000002E-2</v>
      </c>
      <c r="N216" s="78">
        <v>4.2299999999999997E-2</v>
      </c>
      <c r="O216" s="77">
        <v>6553002.3300000001</v>
      </c>
      <c r="P216" s="77">
        <v>98.1</v>
      </c>
      <c r="Q216" s="77">
        <v>0</v>
      </c>
      <c r="R216" s="77">
        <v>6428.4952857300004</v>
      </c>
      <c r="S216" s="78">
        <v>2.1299999999999999E-2</v>
      </c>
      <c r="T216" s="78">
        <v>1.8E-3</v>
      </c>
      <c r="U216" s="78">
        <f>R216/'סכום נכסי הקרן'!$C$42</f>
        <v>2.7255052391377346E-4</v>
      </c>
    </row>
    <row r="217" spans="2:21">
      <c r="B217" t="s">
        <v>1007</v>
      </c>
      <c r="C217" t="s">
        <v>1008</v>
      </c>
      <c r="D217" t="s">
        <v>98</v>
      </c>
      <c r="E217" t="s">
        <v>121</v>
      </c>
      <c r="F217" t="s">
        <v>742</v>
      </c>
      <c r="G217" t="s">
        <v>703</v>
      </c>
      <c r="H217" t="s">
        <v>648</v>
      </c>
      <c r="I217" t="s">
        <v>210</v>
      </c>
      <c r="J217" t="s">
        <v>575</v>
      </c>
      <c r="K217" s="77">
        <v>5.81</v>
      </c>
      <c r="L217" t="s">
        <v>100</v>
      </c>
      <c r="M217" s="78">
        <v>2.6200000000000001E-2</v>
      </c>
      <c r="N217" s="78">
        <v>4.9299999999999997E-2</v>
      </c>
      <c r="O217" s="77">
        <v>18380494.600000001</v>
      </c>
      <c r="P217" s="77">
        <v>88.29</v>
      </c>
      <c r="Q217" s="77">
        <v>0</v>
      </c>
      <c r="R217" s="77">
        <v>16228.138682340001</v>
      </c>
      <c r="S217" s="78">
        <v>1.4200000000000001E-2</v>
      </c>
      <c r="T217" s="78">
        <v>4.5999999999999999E-3</v>
      </c>
      <c r="U217" s="78">
        <f>R217/'סכום נכסי הקרן'!$C$42</f>
        <v>6.8802845820472268E-4</v>
      </c>
    </row>
    <row r="218" spans="2:21">
      <c r="B218" t="s">
        <v>1009</v>
      </c>
      <c r="C218" t="s">
        <v>1010</v>
      </c>
      <c r="D218" t="s">
        <v>98</v>
      </c>
      <c r="E218" t="s">
        <v>121</v>
      </c>
      <c r="F218" t="s">
        <v>1011</v>
      </c>
      <c r="G218" t="s">
        <v>989</v>
      </c>
      <c r="H218" t="s">
        <v>648</v>
      </c>
      <c r="I218" t="s">
        <v>210</v>
      </c>
      <c r="J218" t="s">
        <v>1012</v>
      </c>
      <c r="K218" s="77">
        <v>2.79</v>
      </c>
      <c r="L218" t="s">
        <v>100</v>
      </c>
      <c r="M218" s="78">
        <v>2.3E-2</v>
      </c>
      <c r="N218" s="78">
        <v>4.5699999999999998E-2</v>
      </c>
      <c r="O218" s="77">
        <v>7753511.2800000003</v>
      </c>
      <c r="P218" s="77">
        <v>94.76</v>
      </c>
      <c r="Q218" s="77">
        <v>0</v>
      </c>
      <c r="R218" s="77">
        <v>7347.2272889280002</v>
      </c>
      <c r="S218" s="78">
        <v>2.0500000000000001E-2</v>
      </c>
      <c r="T218" s="78">
        <v>2.0999999999999999E-3</v>
      </c>
      <c r="U218" s="78">
        <f>R218/'סכום נכסי הקרן'!$C$42</f>
        <v>3.1150223464517993E-4</v>
      </c>
    </row>
    <row r="219" spans="2:21">
      <c r="B219" t="s">
        <v>1013</v>
      </c>
      <c r="C219" t="s">
        <v>1014</v>
      </c>
      <c r="D219" t="s">
        <v>98</v>
      </c>
      <c r="E219" t="s">
        <v>121</v>
      </c>
      <c r="F219" t="s">
        <v>1011</v>
      </c>
      <c r="G219" t="s">
        <v>989</v>
      </c>
      <c r="H219" t="s">
        <v>648</v>
      </c>
      <c r="I219" t="s">
        <v>210</v>
      </c>
      <c r="J219" t="s">
        <v>1015</v>
      </c>
      <c r="K219" s="77">
        <v>0.79</v>
      </c>
      <c r="L219" t="s">
        <v>100</v>
      </c>
      <c r="M219" s="78">
        <v>2.4E-2</v>
      </c>
      <c r="N219" s="78">
        <v>4.24E-2</v>
      </c>
      <c r="O219" s="77">
        <v>1223197.17</v>
      </c>
      <c r="P219" s="77">
        <v>98.83</v>
      </c>
      <c r="Q219" s="77">
        <v>0</v>
      </c>
      <c r="R219" s="77">
        <v>1208.885763111</v>
      </c>
      <c r="S219" s="78">
        <v>7.4999999999999997E-3</v>
      </c>
      <c r="T219" s="78">
        <v>2.9999999999999997E-4</v>
      </c>
      <c r="U219" s="78">
        <f>R219/'סכום נכסי הקרן'!$C$42</f>
        <v>5.1253432326409466E-5</v>
      </c>
    </row>
    <row r="220" spans="2:21">
      <c r="B220" t="s">
        <v>1016</v>
      </c>
      <c r="C220" t="s">
        <v>1017</v>
      </c>
      <c r="D220" t="s">
        <v>98</v>
      </c>
      <c r="E220" t="s">
        <v>121</v>
      </c>
      <c r="F220" t="s">
        <v>1011</v>
      </c>
      <c r="G220" t="s">
        <v>989</v>
      </c>
      <c r="H220" t="s">
        <v>648</v>
      </c>
      <c r="I220" t="s">
        <v>210</v>
      </c>
      <c r="J220" t="s">
        <v>1018</v>
      </c>
      <c r="K220" s="77">
        <v>1.84</v>
      </c>
      <c r="L220" t="s">
        <v>100</v>
      </c>
      <c r="M220" s="78">
        <v>2.75E-2</v>
      </c>
      <c r="N220" s="78">
        <v>4.3299999999999998E-2</v>
      </c>
      <c r="O220" s="77">
        <v>5211365.41</v>
      </c>
      <c r="P220" s="77">
        <v>98.16</v>
      </c>
      <c r="Q220" s="77">
        <v>0</v>
      </c>
      <c r="R220" s="77">
        <v>5115.4762864559998</v>
      </c>
      <c r="S220" s="78">
        <v>2.0899999999999998E-2</v>
      </c>
      <c r="T220" s="78">
        <v>1.4E-3</v>
      </c>
      <c r="U220" s="78">
        <f>R220/'סכום נכסי הקרן'!$C$42</f>
        <v>2.1688212870544913E-4</v>
      </c>
    </row>
    <row r="221" spans="2:21">
      <c r="B221" t="s">
        <v>1019</v>
      </c>
      <c r="C221" t="s">
        <v>1020</v>
      </c>
      <c r="D221" t="s">
        <v>98</v>
      </c>
      <c r="E221" t="s">
        <v>121</v>
      </c>
      <c r="F221" t="s">
        <v>1011</v>
      </c>
      <c r="G221" t="s">
        <v>989</v>
      </c>
      <c r="H221" t="s">
        <v>648</v>
      </c>
      <c r="I221" t="s">
        <v>210</v>
      </c>
      <c r="J221" t="s">
        <v>654</v>
      </c>
      <c r="K221" s="77">
        <v>2.82</v>
      </c>
      <c r="L221" t="s">
        <v>100</v>
      </c>
      <c r="M221" s="78">
        <v>2.1499999999999998E-2</v>
      </c>
      <c r="N221" s="78">
        <v>5.04E-2</v>
      </c>
      <c r="O221" s="77">
        <v>4118882.35</v>
      </c>
      <c r="P221" s="77">
        <v>92.39</v>
      </c>
      <c r="Q221" s="77">
        <v>201.94863000000001</v>
      </c>
      <c r="R221" s="77">
        <v>4007.3840331649999</v>
      </c>
      <c r="S221" s="78">
        <v>2.24E-2</v>
      </c>
      <c r="T221" s="78">
        <v>1.1000000000000001E-3</v>
      </c>
      <c r="U221" s="78">
        <f>R221/'סכום נכסי הקרן'!$C$42</f>
        <v>1.6990206404713613E-4</v>
      </c>
    </row>
    <row r="222" spans="2:21">
      <c r="B222" t="s">
        <v>1021</v>
      </c>
      <c r="C222" t="s">
        <v>1022</v>
      </c>
      <c r="D222" t="s">
        <v>98</v>
      </c>
      <c r="E222" t="s">
        <v>121</v>
      </c>
      <c r="F222" t="s">
        <v>1023</v>
      </c>
      <c r="G222" t="s">
        <v>110</v>
      </c>
      <c r="H222" t="s">
        <v>775</v>
      </c>
      <c r="I222" t="s">
        <v>148</v>
      </c>
      <c r="J222" t="s">
        <v>366</v>
      </c>
      <c r="K222" s="77">
        <v>1.92</v>
      </c>
      <c r="L222" t="s">
        <v>100</v>
      </c>
      <c r="M222" s="78">
        <v>0.04</v>
      </c>
      <c r="N222" s="78">
        <v>4.3299999999999998E-2</v>
      </c>
      <c r="O222" s="77">
        <v>179424.58</v>
      </c>
      <c r="P222" s="77">
        <v>99.48</v>
      </c>
      <c r="Q222" s="77">
        <v>3.5885099999999999</v>
      </c>
      <c r="R222" s="77">
        <v>182.08008218399999</v>
      </c>
      <c r="S222" s="78">
        <v>6.9999999999999999E-4</v>
      </c>
      <c r="T222" s="78">
        <v>1E-4</v>
      </c>
      <c r="U222" s="78">
        <f>R222/'סכום נכסי הקרן'!$C$42</f>
        <v>7.7196948255795037E-6</v>
      </c>
    </row>
    <row r="223" spans="2:21">
      <c r="B223" t="s">
        <v>1024</v>
      </c>
      <c r="C223" t="s">
        <v>1025</v>
      </c>
      <c r="D223" t="s">
        <v>98</v>
      </c>
      <c r="E223" t="s">
        <v>121</v>
      </c>
      <c r="F223" t="s">
        <v>1023</v>
      </c>
      <c r="G223" t="s">
        <v>110</v>
      </c>
      <c r="H223" t="s">
        <v>747</v>
      </c>
      <c r="I223" t="s">
        <v>210</v>
      </c>
      <c r="J223" t="s">
        <v>1026</v>
      </c>
      <c r="K223" s="77">
        <v>3.55</v>
      </c>
      <c r="L223" t="s">
        <v>100</v>
      </c>
      <c r="M223" s="78">
        <v>0.04</v>
      </c>
      <c r="N223" s="78">
        <v>4.7199999999999999E-2</v>
      </c>
      <c r="O223" s="77">
        <v>1301111.96</v>
      </c>
      <c r="P223" s="77">
        <v>99.55</v>
      </c>
      <c r="Q223" s="77">
        <v>0</v>
      </c>
      <c r="R223" s="77">
        <v>1295.2569561800001</v>
      </c>
      <c r="S223" s="78">
        <v>2.3999999999999998E-3</v>
      </c>
      <c r="T223" s="78">
        <v>4.0000000000000002E-4</v>
      </c>
      <c r="U223" s="78">
        <f>R223/'סכום נכסי הקרן'!$C$42</f>
        <v>5.4915333420786713E-5</v>
      </c>
    </row>
    <row r="224" spans="2:21">
      <c r="B224" t="s">
        <v>1027</v>
      </c>
      <c r="C224" t="s">
        <v>1028</v>
      </c>
      <c r="D224" t="s">
        <v>98</v>
      </c>
      <c r="E224" t="s">
        <v>121</v>
      </c>
      <c r="F224" t="s">
        <v>1029</v>
      </c>
      <c r="G224" t="s">
        <v>805</v>
      </c>
      <c r="H224" t="s">
        <v>775</v>
      </c>
      <c r="I224" t="s">
        <v>148</v>
      </c>
      <c r="J224" t="s">
        <v>558</v>
      </c>
      <c r="K224" s="77">
        <v>1.27</v>
      </c>
      <c r="L224" t="s">
        <v>100</v>
      </c>
      <c r="M224" s="78">
        <v>3.0499999999999999E-2</v>
      </c>
      <c r="N224" s="78">
        <v>4.9099999999999998E-2</v>
      </c>
      <c r="O224" s="77">
        <v>474385.05</v>
      </c>
      <c r="P224" s="77">
        <v>97.8</v>
      </c>
      <c r="Q224" s="77">
        <v>7.2343700000000002</v>
      </c>
      <c r="R224" s="77">
        <v>471.18294889999999</v>
      </c>
      <c r="S224" s="78">
        <v>4.1999999999999997E-3</v>
      </c>
      <c r="T224" s="78">
        <v>1E-4</v>
      </c>
      <c r="U224" s="78">
        <f>R224/'סכום נכסי הקרן'!$C$42</f>
        <v>1.9976861438632697E-5</v>
      </c>
    </row>
    <row r="225" spans="2:21">
      <c r="B225" t="s">
        <v>1030</v>
      </c>
      <c r="C225" t="s">
        <v>1031</v>
      </c>
      <c r="D225" t="s">
        <v>98</v>
      </c>
      <c r="E225" t="s">
        <v>121</v>
      </c>
      <c r="F225" t="s">
        <v>1029</v>
      </c>
      <c r="G225" t="s">
        <v>805</v>
      </c>
      <c r="H225" t="s">
        <v>775</v>
      </c>
      <c r="I225" t="s">
        <v>148</v>
      </c>
      <c r="J225" t="s">
        <v>704</v>
      </c>
      <c r="K225" s="77">
        <v>3.39</v>
      </c>
      <c r="L225" t="s">
        <v>100</v>
      </c>
      <c r="M225" s="78">
        <v>2.58E-2</v>
      </c>
      <c r="N225" s="78">
        <v>5.5300000000000002E-2</v>
      </c>
      <c r="O225" s="77">
        <v>4136937.01</v>
      </c>
      <c r="P225" s="77">
        <v>90.83</v>
      </c>
      <c r="Q225" s="77">
        <v>53.366480000000003</v>
      </c>
      <c r="R225" s="77">
        <v>3810.946366183</v>
      </c>
      <c r="S225" s="78">
        <v>1.37E-2</v>
      </c>
      <c r="T225" s="78">
        <v>1.1000000000000001E-3</v>
      </c>
      <c r="U225" s="78">
        <f>R225/'סכום נכסי הקרן'!$C$42</f>
        <v>1.6157364710465351E-4</v>
      </c>
    </row>
    <row r="226" spans="2:21">
      <c r="B226" t="s">
        <v>1032</v>
      </c>
      <c r="C226" t="s">
        <v>1033</v>
      </c>
      <c r="D226" t="s">
        <v>98</v>
      </c>
      <c r="E226" t="s">
        <v>121</v>
      </c>
      <c r="F226" t="s">
        <v>1034</v>
      </c>
      <c r="G226" t="s">
        <v>703</v>
      </c>
      <c r="H226" t="s">
        <v>775</v>
      </c>
      <c r="I226" t="s">
        <v>148</v>
      </c>
      <c r="J226" t="s">
        <v>1035</v>
      </c>
      <c r="K226" s="77">
        <v>1.47</v>
      </c>
      <c r="L226" t="s">
        <v>100</v>
      </c>
      <c r="M226" s="78">
        <v>3.2899999999999999E-2</v>
      </c>
      <c r="N226" s="78">
        <v>4.58E-2</v>
      </c>
      <c r="O226" s="77">
        <v>132915</v>
      </c>
      <c r="P226" s="77">
        <v>99.81</v>
      </c>
      <c r="Q226" s="77">
        <v>0</v>
      </c>
      <c r="R226" s="77">
        <v>132.66246150000001</v>
      </c>
      <c r="S226" s="78">
        <v>1E-4</v>
      </c>
      <c r="T226" s="78">
        <v>0</v>
      </c>
      <c r="U226" s="78">
        <f>R226/'סכום נכסי הקרן'!$C$42</f>
        <v>5.6245235904236794E-6</v>
      </c>
    </row>
    <row r="227" spans="2:21">
      <c r="B227" t="s">
        <v>1036</v>
      </c>
      <c r="C227" t="s">
        <v>1037</v>
      </c>
      <c r="D227" t="s">
        <v>98</v>
      </c>
      <c r="E227" t="s">
        <v>121</v>
      </c>
      <c r="F227" t="s">
        <v>761</v>
      </c>
      <c r="G227" t="s">
        <v>465</v>
      </c>
      <c r="H227" t="s">
        <v>747</v>
      </c>
      <c r="I227" t="s">
        <v>210</v>
      </c>
      <c r="J227" t="s">
        <v>507</v>
      </c>
      <c r="K227" s="77">
        <v>5.37</v>
      </c>
      <c r="L227" t="s">
        <v>100</v>
      </c>
      <c r="M227" s="78">
        <v>2.4299999999999999E-2</v>
      </c>
      <c r="N227" s="78">
        <v>5.0500000000000003E-2</v>
      </c>
      <c r="O227" s="77">
        <v>18587508.300000001</v>
      </c>
      <c r="P227" s="77">
        <v>87.42</v>
      </c>
      <c r="Q227" s="77">
        <v>0</v>
      </c>
      <c r="R227" s="77">
        <v>16249.19975586</v>
      </c>
      <c r="S227" s="78">
        <v>1.2699999999999999E-2</v>
      </c>
      <c r="T227" s="78">
        <v>4.5999999999999999E-3</v>
      </c>
      <c r="U227" s="78">
        <f>R227/'סכום נכסי הקרן'!$C$42</f>
        <v>6.8892138981109779E-4</v>
      </c>
    </row>
    <row r="228" spans="2:21">
      <c r="B228" t="s">
        <v>1038</v>
      </c>
      <c r="C228" t="s">
        <v>1039</v>
      </c>
      <c r="D228" t="s">
        <v>98</v>
      </c>
      <c r="E228" t="s">
        <v>121</v>
      </c>
      <c r="F228" t="s">
        <v>761</v>
      </c>
      <c r="G228" t="s">
        <v>465</v>
      </c>
      <c r="H228" t="s">
        <v>747</v>
      </c>
      <c r="I228" t="s">
        <v>210</v>
      </c>
      <c r="J228" t="s">
        <v>1040</v>
      </c>
      <c r="K228" s="77">
        <v>1.37</v>
      </c>
      <c r="L228" t="s">
        <v>100</v>
      </c>
      <c r="M228" s="78">
        <v>0.05</v>
      </c>
      <c r="N228" s="78">
        <v>4.53E-2</v>
      </c>
      <c r="O228" s="77">
        <v>0.48</v>
      </c>
      <c r="P228" s="77">
        <v>101.03</v>
      </c>
      <c r="Q228" s="77">
        <v>0</v>
      </c>
      <c r="R228" s="77">
        <v>4.8494400000000001E-4</v>
      </c>
      <c r="S228" s="78">
        <v>0</v>
      </c>
      <c r="T228" s="78">
        <v>0</v>
      </c>
      <c r="U228" s="78">
        <f>R228/'סכום נכסי הקרן'!$C$42</f>
        <v>2.0560292167007777E-11</v>
      </c>
    </row>
    <row r="229" spans="2:21">
      <c r="B229" t="s">
        <v>1041</v>
      </c>
      <c r="C229" t="s">
        <v>1042</v>
      </c>
      <c r="D229" t="s">
        <v>98</v>
      </c>
      <c r="E229" t="s">
        <v>121</v>
      </c>
      <c r="F229" t="s">
        <v>1043</v>
      </c>
      <c r="G229" t="s">
        <v>130</v>
      </c>
      <c r="H229" t="s">
        <v>747</v>
      </c>
      <c r="I229" t="s">
        <v>210</v>
      </c>
      <c r="J229" t="s">
        <v>1044</v>
      </c>
      <c r="K229" s="77">
        <v>0.97</v>
      </c>
      <c r="L229" t="s">
        <v>100</v>
      </c>
      <c r="M229" s="78">
        <v>2.1600000000000001E-2</v>
      </c>
      <c r="N229" s="78">
        <v>4.19E-2</v>
      </c>
      <c r="O229" s="77">
        <v>5031473.92</v>
      </c>
      <c r="P229" s="77">
        <v>98.16</v>
      </c>
      <c r="Q229" s="77">
        <v>0</v>
      </c>
      <c r="R229" s="77">
        <v>4938.8947998719996</v>
      </c>
      <c r="S229" s="78">
        <v>1.9699999999999999E-2</v>
      </c>
      <c r="T229" s="78">
        <v>1.4E-3</v>
      </c>
      <c r="U229" s="78">
        <f>R229/'סכום נכסי הקרן'!$C$42</f>
        <v>2.0939555921402E-4</v>
      </c>
    </row>
    <row r="230" spans="2:21">
      <c r="B230" t="s">
        <v>1045</v>
      </c>
      <c r="C230" t="s">
        <v>1046</v>
      </c>
      <c r="D230" t="s">
        <v>98</v>
      </c>
      <c r="E230" t="s">
        <v>121</v>
      </c>
      <c r="F230" t="s">
        <v>1043</v>
      </c>
      <c r="G230" t="s">
        <v>130</v>
      </c>
      <c r="H230" t="s">
        <v>747</v>
      </c>
      <c r="I230" t="s">
        <v>210</v>
      </c>
      <c r="J230" t="s">
        <v>334</v>
      </c>
      <c r="K230" s="77">
        <v>3.02</v>
      </c>
      <c r="L230" t="s">
        <v>100</v>
      </c>
      <c r="M230" s="78">
        <v>0.04</v>
      </c>
      <c r="N230" s="78">
        <v>4.6300000000000001E-2</v>
      </c>
      <c r="O230" s="77">
        <v>7071163.5199999996</v>
      </c>
      <c r="P230" s="77">
        <v>100.2</v>
      </c>
      <c r="Q230" s="77">
        <v>0</v>
      </c>
      <c r="R230" s="77">
        <v>7085.3058470400001</v>
      </c>
      <c r="S230" s="78">
        <v>9.1999999999999998E-3</v>
      </c>
      <c r="T230" s="78">
        <v>2E-3</v>
      </c>
      <c r="U230" s="78">
        <f>R230/'סכום נכסי הקרן'!$C$42</f>
        <v>3.0039748570505234E-4</v>
      </c>
    </row>
    <row r="231" spans="2:21">
      <c r="B231" t="s">
        <v>1047</v>
      </c>
      <c r="C231" t="s">
        <v>1048</v>
      </c>
      <c r="D231" t="s">
        <v>98</v>
      </c>
      <c r="E231" t="s">
        <v>121</v>
      </c>
      <c r="F231" t="s">
        <v>1049</v>
      </c>
      <c r="G231" t="s">
        <v>1050</v>
      </c>
      <c r="H231" t="s">
        <v>747</v>
      </c>
      <c r="I231" t="s">
        <v>210</v>
      </c>
      <c r="J231" t="s">
        <v>1051</v>
      </c>
      <c r="K231" s="77">
        <v>1.69</v>
      </c>
      <c r="L231" t="s">
        <v>100</v>
      </c>
      <c r="M231" s="78">
        <v>3.3500000000000002E-2</v>
      </c>
      <c r="N231" s="78">
        <v>4.41E-2</v>
      </c>
      <c r="O231" s="77">
        <v>0.46</v>
      </c>
      <c r="P231" s="77">
        <v>99.16</v>
      </c>
      <c r="Q231" s="77">
        <v>0</v>
      </c>
      <c r="R231" s="77">
        <v>4.56136E-4</v>
      </c>
      <c r="S231" s="78">
        <v>0</v>
      </c>
      <c r="T231" s="78">
        <v>0</v>
      </c>
      <c r="U231" s="78">
        <f>R231/'סכום נכסי הקרן'!$C$42</f>
        <v>1.9338912179324333E-11</v>
      </c>
    </row>
    <row r="232" spans="2:21">
      <c r="B232" t="s">
        <v>1052</v>
      </c>
      <c r="C232" t="s">
        <v>1053</v>
      </c>
      <c r="D232" t="s">
        <v>98</v>
      </c>
      <c r="E232" t="s">
        <v>121</v>
      </c>
      <c r="F232" t="s">
        <v>1049</v>
      </c>
      <c r="G232" t="s">
        <v>1050</v>
      </c>
      <c r="H232" t="s">
        <v>747</v>
      </c>
      <c r="I232" t="s">
        <v>210</v>
      </c>
      <c r="J232" t="s">
        <v>366</v>
      </c>
      <c r="K232" s="77">
        <v>3.64</v>
      </c>
      <c r="L232" t="s">
        <v>100</v>
      </c>
      <c r="M232" s="78">
        <v>2.6200000000000001E-2</v>
      </c>
      <c r="N232" s="78">
        <v>4.8000000000000001E-2</v>
      </c>
      <c r="O232" s="77">
        <v>0.65</v>
      </c>
      <c r="P232" s="77">
        <v>93.8</v>
      </c>
      <c r="Q232" s="77">
        <v>0</v>
      </c>
      <c r="R232" s="77">
        <v>6.0970000000000002E-4</v>
      </c>
      <c r="S232" s="78">
        <v>0</v>
      </c>
      <c r="T232" s="78">
        <v>0</v>
      </c>
      <c r="U232" s="78">
        <f>R232/'סכום נכסי הקרן'!$C$42</f>
        <v>2.5849603529942924E-11</v>
      </c>
    </row>
    <row r="233" spans="2:21">
      <c r="B233" t="s">
        <v>1054</v>
      </c>
      <c r="C233" t="s">
        <v>1055</v>
      </c>
      <c r="D233" t="s">
        <v>98</v>
      </c>
      <c r="E233" t="s">
        <v>121</v>
      </c>
      <c r="F233" t="s">
        <v>1056</v>
      </c>
      <c r="G233" t="s">
        <v>110</v>
      </c>
      <c r="H233" t="s">
        <v>747</v>
      </c>
      <c r="I233" t="s">
        <v>210</v>
      </c>
      <c r="J233" t="s">
        <v>1057</v>
      </c>
      <c r="K233" s="77">
        <v>2.4</v>
      </c>
      <c r="L233" t="s">
        <v>100</v>
      </c>
      <c r="M233" s="78">
        <v>3.9E-2</v>
      </c>
      <c r="N233" s="78">
        <v>5.5599999999999997E-2</v>
      </c>
      <c r="O233" s="77">
        <v>41021</v>
      </c>
      <c r="P233" s="77">
        <v>97.29</v>
      </c>
      <c r="Q233" s="77">
        <v>0</v>
      </c>
      <c r="R233" s="77">
        <v>39.9093309</v>
      </c>
      <c r="S233" s="78">
        <v>0</v>
      </c>
      <c r="T233" s="78">
        <v>0</v>
      </c>
      <c r="U233" s="78">
        <f>R233/'סכום נכסי הקרן'!$C$42</f>
        <v>1.6920458929150405E-6</v>
      </c>
    </row>
    <row r="234" spans="2:21">
      <c r="B234" t="s">
        <v>1058</v>
      </c>
      <c r="C234" t="s">
        <v>1059</v>
      </c>
      <c r="D234" t="s">
        <v>98</v>
      </c>
      <c r="E234" t="s">
        <v>121</v>
      </c>
      <c r="F234" t="s">
        <v>1060</v>
      </c>
      <c r="G234" t="s">
        <v>125</v>
      </c>
      <c r="H234" t="s">
        <v>747</v>
      </c>
      <c r="I234" t="s">
        <v>210</v>
      </c>
      <c r="J234" t="s">
        <v>584</v>
      </c>
      <c r="K234" s="77">
        <v>1.23</v>
      </c>
      <c r="L234" t="s">
        <v>100</v>
      </c>
      <c r="M234" s="78">
        <v>2.9499999999999998E-2</v>
      </c>
      <c r="N234" s="78">
        <v>4.3200000000000002E-2</v>
      </c>
      <c r="O234" s="77">
        <v>2141701.5699999998</v>
      </c>
      <c r="P234" s="77">
        <v>98.43</v>
      </c>
      <c r="Q234" s="77">
        <v>574.91183999999998</v>
      </c>
      <c r="R234" s="77">
        <v>2682.9886953509999</v>
      </c>
      <c r="S234" s="78">
        <v>2.4E-2</v>
      </c>
      <c r="T234" s="78">
        <v>8.0000000000000004E-4</v>
      </c>
      <c r="U234" s="78">
        <f>R234/'סכום נכסי הקרן'!$C$42</f>
        <v>1.1375134336582281E-4</v>
      </c>
    </row>
    <row r="235" spans="2:21">
      <c r="B235" t="s">
        <v>1061</v>
      </c>
      <c r="C235" t="s">
        <v>1062</v>
      </c>
      <c r="D235" t="s">
        <v>98</v>
      </c>
      <c r="E235" t="s">
        <v>121</v>
      </c>
      <c r="F235" t="s">
        <v>999</v>
      </c>
      <c r="G235" t="s">
        <v>703</v>
      </c>
      <c r="H235" t="s">
        <v>747</v>
      </c>
      <c r="I235" t="s">
        <v>210</v>
      </c>
      <c r="J235" t="s">
        <v>1063</v>
      </c>
      <c r="K235" s="77">
        <v>5.85</v>
      </c>
      <c r="L235" t="s">
        <v>100</v>
      </c>
      <c r="M235" s="78">
        <v>3.4299999999999997E-2</v>
      </c>
      <c r="N235" s="78">
        <v>4.8899999999999999E-2</v>
      </c>
      <c r="O235" s="77">
        <v>9569508.5999999996</v>
      </c>
      <c r="P235" s="77">
        <v>92.24</v>
      </c>
      <c r="Q235" s="77">
        <v>164.11707000000001</v>
      </c>
      <c r="R235" s="77">
        <v>8991.03180264</v>
      </c>
      <c r="S235" s="78">
        <v>3.15E-2</v>
      </c>
      <c r="T235" s="78">
        <v>2.5000000000000001E-3</v>
      </c>
      <c r="U235" s="78">
        <f>R235/'סכום נכסי הקרן'!$C$42</f>
        <v>3.8119502611670008E-4</v>
      </c>
    </row>
    <row r="236" spans="2:21">
      <c r="B236" t="s">
        <v>1064</v>
      </c>
      <c r="C236" t="s">
        <v>1065</v>
      </c>
      <c r="D236" t="s">
        <v>98</v>
      </c>
      <c r="E236" t="s">
        <v>121</v>
      </c>
      <c r="F236" t="s">
        <v>1066</v>
      </c>
      <c r="G236" t="s">
        <v>795</v>
      </c>
      <c r="H236" t="s">
        <v>747</v>
      </c>
      <c r="I236" t="s">
        <v>210</v>
      </c>
      <c r="J236" t="s">
        <v>1067</v>
      </c>
      <c r="K236" s="77">
        <v>1.82</v>
      </c>
      <c r="L236" t="s">
        <v>100</v>
      </c>
      <c r="M236" s="78">
        <v>3.9E-2</v>
      </c>
      <c r="N236" s="78">
        <v>6.8099999999999994E-2</v>
      </c>
      <c r="O236" s="77">
        <v>0.05</v>
      </c>
      <c r="P236" s="77">
        <v>95.46</v>
      </c>
      <c r="Q236" s="77">
        <v>0</v>
      </c>
      <c r="R236" s="77">
        <v>4.7729999999999999E-5</v>
      </c>
      <c r="S236" s="78">
        <v>0</v>
      </c>
      <c r="T236" s="78">
        <v>0</v>
      </c>
      <c r="U236" s="78">
        <f>R236/'סכום נכסי הקרן'!$C$42</f>
        <v>2.0236207585438341E-12</v>
      </c>
    </row>
    <row r="237" spans="2:21">
      <c r="B237" t="s">
        <v>1068</v>
      </c>
      <c r="C237" t="s">
        <v>1069</v>
      </c>
      <c r="D237" t="s">
        <v>98</v>
      </c>
      <c r="E237" t="s">
        <v>121</v>
      </c>
      <c r="F237" t="s">
        <v>1070</v>
      </c>
      <c r="G237" t="s">
        <v>805</v>
      </c>
      <c r="H237" t="s">
        <v>796</v>
      </c>
      <c r="I237" t="s">
        <v>148</v>
      </c>
      <c r="J237" t="s">
        <v>369</v>
      </c>
      <c r="K237" s="77">
        <v>2.57</v>
      </c>
      <c r="L237" t="s">
        <v>100</v>
      </c>
      <c r="M237" s="78">
        <v>2.9499999999999998E-2</v>
      </c>
      <c r="N237" s="78">
        <v>5.1400000000000001E-2</v>
      </c>
      <c r="O237" s="77">
        <v>0.53</v>
      </c>
      <c r="P237" s="77">
        <v>94.75</v>
      </c>
      <c r="Q237" s="77">
        <v>0</v>
      </c>
      <c r="R237" s="77">
        <v>5.02175E-4</v>
      </c>
      <c r="S237" s="78">
        <v>0</v>
      </c>
      <c r="T237" s="78">
        <v>0</v>
      </c>
      <c r="U237" s="78">
        <f>R237/'סכום נכסי הקרן'!$C$42</f>
        <v>2.1290839187549757E-11</v>
      </c>
    </row>
    <row r="238" spans="2:21">
      <c r="B238" t="s">
        <v>1071</v>
      </c>
      <c r="C238" t="s">
        <v>1072</v>
      </c>
      <c r="D238" t="s">
        <v>98</v>
      </c>
      <c r="E238" t="s">
        <v>121</v>
      </c>
      <c r="F238" t="s">
        <v>1070</v>
      </c>
      <c r="G238" t="s">
        <v>805</v>
      </c>
      <c r="H238" t="s">
        <v>796</v>
      </c>
      <c r="I238" t="s">
        <v>148</v>
      </c>
      <c r="J238" t="s">
        <v>278</v>
      </c>
      <c r="K238" s="77">
        <v>3.89</v>
      </c>
      <c r="L238" t="s">
        <v>100</v>
      </c>
      <c r="M238" s="78">
        <v>2.5499999999999998E-2</v>
      </c>
      <c r="N238" s="78">
        <v>5.62E-2</v>
      </c>
      <c r="O238" s="77">
        <v>0.79</v>
      </c>
      <c r="P238" s="77">
        <v>89.16</v>
      </c>
      <c r="Q238" s="77">
        <v>0</v>
      </c>
      <c r="R238" s="77">
        <v>7.0436399999999997E-4</v>
      </c>
      <c r="S238" s="78">
        <v>0</v>
      </c>
      <c r="T238" s="78">
        <v>0</v>
      </c>
      <c r="U238" s="78">
        <f>R238/'סכום נכסי הקרן'!$C$42</f>
        <v>2.9863096835763023E-11</v>
      </c>
    </row>
    <row r="239" spans="2:21">
      <c r="B239" t="s">
        <v>1073</v>
      </c>
      <c r="C239" t="s">
        <v>1074</v>
      </c>
      <c r="D239" t="s">
        <v>98</v>
      </c>
      <c r="E239" t="s">
        <v>121</v>
      </c>
      <c r="F239" t="s">
        <v>1075</v>
      </c>
      <c r="G239" t="s">
        <v>866</v>
      </c>
      <c r="H239" t="s">
        <v>796</v>
      </c>
      <c r="I239" t="s">
        <v>148</v>
      </c>
      <c r="J239" t="s">
        <v>360</v>
      </c>
      <c r="K239" s="77">
        <v>2.85</v>
      </c>
      <c r="L239" t="s">
        <v>100</v>
      </c>
      <c r="M239" s="78">
        <v>3.4500000000000003E-2</v>
      </c>
      <c r="N239" s="78">
        <v>4.9700000000000001E-2</v>
      </c>
      <c r="O239" s="77">
        <v>5179862.42</v>
      </c>
      <c r="P239" s="77">
        <v>97.11</v>
      </c>
      <c r="Q239" s="77">
        <v>0</v>
      </c>
      <c r="R239" s="77">
        <v>5030.1643960620004</v>
      </c>
      <c r="S239" s="78">
        <v>1.18E-2</v>
      </c>
      <c r="T239" s="78">
        <v>1.4E-3</v>
      </c>
      <c r="U239" s="78">
        <f>R239/'סכום נכסי הקרן'!$C$42</f>
        <v>2.1326513913176562E-4</v>
      </c>
    </row>
    <row r="240" spans="2:21">
      <c r="B240" t="s">
        <v>1076</v>
      </c>
      <c r="C240" t="s">
        <v>1077</v>
      </c>
      <c r="D240" t="s">
        <v>98</v>
      </c>
      <c r="E240" t="s">
        <v>121</v>
      </c>
      <c r="F240" t="s">
        <v>1075</v>
      </c>
      <c r="G240" t="s">
        <v>866</v>
      </c>
      <c r="H240" t="s">
        <v>796</v>
      </c>
      <c r="I240" t="s">
        <v>148</v>
      </c>
      <c r="J240" t="s">
        <v>551</v>
      </c>
      <c r="K240" s="77">
        <v>5.54</v>
      </c>
      <c r="L240" t="s">
        <v>100</v>
      </c>
      <c r="M240" s="78">
        <v>7.4999999999999997E-3</v>
      </c>
      <c r="N240" s="78">
        <v>4.1300000000000003E-2</v>
      </c>
      <c r="O240" s="77">
        <v>11520557.16</v>
      </c>
      <c r="P240" s="77">
        <v>83.5</v>
      </c>
      <c r="Q240" s="77">
        <v>0</v>
      </c>
      <c r="R240" s="77">
        <v>9619.6652286000008</v>
      </c>
      <c r="S240" s="78">
        <v>2.1700000000000001E-2</v>
      </c>
      <c r="T240" s="78">
        <v>2.7000000000000001E-3</v>
      </c>
      <c r="U240" s="78">
        <f>R240/'סכום נכסי הקרן'!$C$42</f>
        <v>4.0784735484678989E-4</v>
      </c>
    </row>
    <row r="241" spans="2:21">
      <c r="B241" t="s">
        <v>1078</v>
      </c>
      <c r="C241" t="s">
        <v>1079</v>
      </c>
      <c r="D241" t="s">
        <v>98</v>
      </c>
      <c r="E241" t="s">
        <v>121</v>
      </c>
      <c r="F241" t="s">
        <v>1080</v>
      </c>
      <c r="G241" t="s">
        <v>866</v>
      </c>
      <c r="H241" t="s">
        <v>800</v>
      </c>
      <c r="I241" t="s">
        <v>210</v>
      </c>
      <c r="J241" t="s">
        <v>884</v>
      </c>
      <c r="K241" s="77">
        <v>4.5599999999999996</v>
      </c>
      <c r="L241" t="s">
        <v>100</v>
      </c>
      <c r="M241" s="78">
        <v>2.5000000000000001E-3</v>
      </c>
      <c r="N241" s="78">
        <v>5.9299999999999999E-2</v>
      </c>
      <c r="O241" s="77">
        <v>6793869.6299999999</v>
      </c>
      <c r="P241" s="77">
        <v>77.900000000000006</v>
      </c>
      <c r="Q241" s="77">
        <v>0</v>
      </c>
      <c r="R241" s="77">
        <v>5292.4244417700002</v>
      </c>
      <c r="S241" s="78">
        <v>1.2E-2</v>
      </c>
      <c r="T241" s="78">
        <v>1.5E-3</v>
      </c>
      <c r="U241" s="78">
        <f>R241/'סכום נכסי הקרן'!$C$42</f>
        <v>2.2438424394281451E-4</v>
      </c>
    </row>
    <row r="242" spans="2:21">
      <c r="B242" t="s">
        <v>1081</v>
      </c>
      <c r="C242" t="s">
        <v>1082</v>
      </c>
      <c r="D242" t="s">
        <v>98</v>
      </c>
      <c r="E242" t="s">
        <v>121</v>
      </c>
      <c r="F242" t="s">
        <v>1083</v>
      </c>
      <c r="G242" t="s">
        <v>805</v>
      </c>
      <c r="H242" t="s">
        <v>796</v>
      </c>
      <c r="I242" t="s">
        <v>148</v>
      </c>
      <c r="J242" t="s">
        <v>848</v>
      </c>
      <c r="K242" s="77">
        <v>3.22</v>
      </c>
      <c r="L242" t="s">
        <v>100</v>
      </c>
      <c r="M242" s="78">
        <v>2.4E-2</v>
      </c>
      <c r="N242" s="78">
        <v>5.3699999999999998E-2</v>
      </c>
      <c r="O242" s="77">
        <v>4.47</v>
      </c>
      <c r="P242" s="77">
        <v>91.51</v>
      </c>
      <c r="Q242" s="77">
        <v>0</v>
      </c>
      <c r="R242" s="77">
        <v>4.0904970000000002E-3</v>
      </c>
      <c r="S242" s="78">
        <v>0</v>
      </c>
      <c r="T242" s="78">
        <v>0</v>
      </c>
      <c r="U242" s="78">
        <f>R242/'סכום נכסי הקרן'!$C$42</f>
        <v>1.7342582530821872E-10</v>
      </c>
    </row>
    <row r="243" spans="2:21">
      <c r="B243" t="s">
        <v>1084</v>
      </c>
      <c r="C243" t="s">
        <v>1085</v>
      </c>
      <c r="D243" t="s">
        <v>98</v>
      </c>
      <c r="E243" t="s">
        <v>121</v>
      </c>
      <c r="F243" t="s">
        <v>799</v>
      </c>
      <c r="G243" t="s">
        <v>130</v>
      </c>
      <c r="H243" t="s">
        <v>800</v>
      </c>
      <c r="I243" t="s">
        <v>210</v>
      </c>
      <c r="J243" t="s">
        <v>801</v>
      </c>
      <c r="K243" s="77">
        <v>1.47</v>
      </c>
      <c r="L243" t="s">
        <v>100</v>
      </c>
      <c r="M243" s="78">
        <v>4.1399999999999999E-2</v>
      </c>
      <c r="N243" s="78">
        <v>4.7300000000000002E-2</v>
      </c>
      <c r="O243" s="77">
        <v>850136.83</v>
      </c>
      <c r="P243" s="77">
        <v>99.2</v>
      </c>
      <c r="Q243" s="77">
        <v>17.597840000000001</v>
      </c>
      <c r="R243" s="77">
        <v>860.93357535999996</v>
      </c>
      <c r="S243" s="78">
        <v>2.5000000000000001E-3</v>
      </c>
      <c r="T243" s="78">
        <v>2.0000000000000001E-4</v>
      </c>
      <c r="U243" s="78">
        <f>R243/'סכום נכסי הקרן'!$C$42</f>
        <v>3.6501216317323661E-5</v>
      </c>
    </row>
    <row r="244" spans="2:21">
      <c r="B244" t="s">
        <v>1086</v>
      </c>
      <c r="C244" t="s">
        <v>1087</v>
      </c>
      <c r="D244" t="s">
        <v>98</v>
      </c>
      <c r="E244" t="s">
        <v>121</v>
      </c>
      <c r="F244" t="s">
        <v>799</v>
      </c>
      <c r="G244" t="s">
        <v>130</v>
      </c>
      <c r="H244" t="s">
        <v>800</v>
      </c>
      <c r="I244" t="s">
        <v>210</v>
      </c>
      <c r="J244" t="s">
        <v>765</v>
      </c>
      <c r="K244" s="77">
        <v>2.02</v>
      </c>
      <c r="L244" t="s">
        <v>100</v>
      </c>
      <c r="M244" s="78">
        <v>3.5499999999999997E-2</v>
      </c>
      <c r="N244" s="78">
        <v>4.7E-2</v>
      </c>
      <c r="O244" s="77">
        <v>4992364.3</v>
      </c>
      <c r="P244" s="77">
        <v>99.54</v>
      </c>
      <c r="Q244" s="77">
        <v>0</v>
      </c>
      <c r="R244" s="77">
        <v>4969.3994242199997</v>
      </c>
      <c r="S244" s="78">
        <v>0.01</v>
      </c>
      <c r="T244" s="78">
        <v>1.4E-3</v>
      </c>
      <c r="U244" s="78">
        <f>R244/'סכום נכסי הקרן'!$C$42</f>
        <v>2.1068887140891199E-4</v>
      </c>
    </row>
    <row r="245" spans="2:21">
      <c r="B245" t="s">
        <v>1088</v>
      </c>
      <c r="C245" t="s">
        <v>1089</v>
      </c>
      <c r="D245" t="s">
        <v>98</v>
      </c>
      <c r="E245" t="s">
        <v>121</v>
      </c>
      <c r="F245" t="s">
        <v>799</v>
      </c>
      <c r="G245" t="s">
        <v>130</v>
      </c>
      <c r="H245" t="s">
        <v>800</v>
      </c>
      <c r="I245" t="s">
        <v>210</v>
      </c>
      <c r="J245" t="s">
        <v>1090</v>
      </c>
      <c r="K245" s="77">
        <v>2.4900000000000002</v>
      </c>
      <c r="L245" t="s">
        <v>100</v>
      </c>
      <c r="M245" s="78">
        <v>2.5000000000000001E-2</v>
      </c>
      <c r="N245" s="78">
        <v>4.9200000000000001E-2</v>
      </c>
      <c r="O245" s="77">
        <v>21152146.710000001</v>
      </c>
      <c r="P245" s="77">
        <v>96.6</v>
      </c>
      <c r="Q245" s="77">
        <v>0</v>
      </c>
      <c r="R245" s="77">
        <v>20432.973721859998</v>
      </c>
      <c r="S245" s="78">
        <v>1.5900000000000001E-2</v>
      </c>
      <c r="T245" s="78">
        <v>5.7999999999999996E-3</v>
      </c>
      <c r="U245" s="78">
        <f>R245/'סכום נכסי הקרן'!$C$42</f>
        <v>8.6630190199741381E-4</v>
      </c>
    </row>
    <row r="246" spans="2:21">
      <c r="B246" t="s">
        <v>1091</v>
      </c>
      <c r="C246" t="s">
        <v>1092</v>
      </c>
      <c r="D246" t="s">
        <v>98</v>
      </c>
      <c r="E246" t="s">
        <v>121</v>
      </c>
      <c r="F246" t="s">
        <v>799</v>
      </c>
      <c r="G246" t="s">
        <v>130</v>
      </c>
      <c r="H246" t="s">
        <v>800</v>
      </c>
      <c r="I246" t="s">
        <v>210</v>
      </c>
      <c r="J246" t="s">
        <v>689</v>
      </c>
      <c r="K246" s="77">
        <v>4.66</v>
      </c>
      <c r="L246" t="s">
        <v>100</v>
      </c>
      <c r="M246" s="78">
        <v>4.7300000000000002E-2</v>
      </c>
      <c r="N246" s="78">
        <v>5.21E-2</v>
      </c>
      <c r="O246" s="77">
        <v>7809983.5499999998</v>
      </c>
      <c r="P246" s="77">
        <v>99.59</v>
      </c>
      <c r="Q246" s="77">
        <v>0</v>
      </c>
      <c r="R246" s="77">
        <v>7777.9626174450004</v>
      </c>
      <c r="S246" s="78">
        <v>1.9800000000000002E-2</v>
      </c>
      <c r="T246" s="78">
        <v>2.2000000000000001E-3</v>
      </c>
      <c r="U246" s="78">
        <f>R246/'סכום נכסי הקרן'!$C$42</f>
        <v>3.2976422819693354E-4</v>
      </c>
    </row>
    <row r="247" spans="2:21">
      <c r="B247" t="s">
        <v>1093</v>
      </c>
      <c r="C247" t="s">
        <v>1094</v>
      </c>
      <c r="D247" t="s">
        <v>98</v>
      </c>
      <c r="E247" t="s">
        <v>121</v>
      </c>
      <c r="F247" t="s">
        <v>1095</v>
      </c>
      <c r="G247" t="s">
        <v>703</v>
      </c>
      <c r="H247" t="s">
        <v>796</v>
      </c>
      <c r="I247" t="s">
        <v>148</v>
      </c>
      <c r="J247" t="s">
        <v>366</v>
      </c>
      <c r="K247" s="77">
        <v>2.78</v>
      </c>
      <c r="L247" t="s">
        <v>100</v>
      </c>
      <c r="M247" s="78">
        <v>3.27E-2</v>
      </c>
      <c r="N247" s="78">
        <v>4.8099999999999997E-2</v>
      </c>
      <c r="O247" s="77">
        <v>4114249.09</v>
      </c>
      <c r="P247" s="77">
        <v>96.46</v>
      </c>
      <c r="Q247" s="77">
        <v>0</v>
      </c>
      <c r="R247" s="77">
        <v>3968.6046722139999</v>
      </c>
      <c r="S247" s="78">
        <v>1.2999999999999999E-2</v>
      </c>
      <c r="T247" s="78">
        <v>1.1000000000000001E-3</v>
      </c>
      <c r="U247" s="78">
        <f>R247/'סכום נכסי הקרן'!$C$42</f>
        <v>1.6825792577302115E-4</v>
      </c>
    </row>
    <row r="248" spans="2:21">
      <c r="B248" t="s">
        <v>1096</v>
      </c>
      <c r="C248" t="s">
        <v>1097</v>
      </c>
      <c r="D248" t="s">
        <v>98</v>
      </c>
      <c r="E248" t="s">
        <v>121</v>
      </c>
      <c r="F248" t="s">
        <v>809</v>
      </c>
      <c r="G248" t="s">
        <v>125</v>
      </c>
      <c r="H248" t="s">
        <v>800</v>
      </c>
      <c r="I248" t="s">
        <v>210</v>
      </c>
      <c r="J248" t="s">
        <v>303</v>
      </c>
      <c r="K248" s="77">
        <v>2.8</v>
      </c>
      <c r="L248" t="s">
        <v>100</v>
      </c>
      <c r="M248" s="78">
        <v>5.7000000000000002E-2</v>
      </c>
      <c r="N248" s="78">
        <v>6.0600000000000001E-2</v>
      </c>
      <c r="O248" s="77">
        <v>8221820.5199999996</v>
      </c>
      <c r="P248" s="77">
        <v>99.65</v>
      </c>
      <c r="Q248" s="77">
        <v>0</v>
      </c>
      <c r="R248" s="77">
        <v>8193.0441481800008</v>
      </c>
      <c r="S248" s="78">
        <v>3.8300000000000001E-2</v>
      </c>
      <c r="T248" s="78">
        <v>2.3E-3</v>
      </c>
      <c r="U248" s="78">
        <f>R248/'סכום נכסי הקרן'!$C$42</f>
        <v>3.4736254376541246E-4</v>
      </c>
    </row>
    <row r="249" spans="2:21">
      <c r="B249" t="s">
        <v>1098</v>
      </c>
      <c r="C249" t="s">
        <v>1099</v>
      </c>
      <c r="D249" t="s">
        <v>98</v>
      </c>
      <c r="E249" t="s">
        <v>121</v>
      </c>
      <c r="F249" t="s">
        <v>768</v>
      </c>
      <c r="G249" t="s">
        <v>125</v>
      </c>
      <c r="H249" t="s">
        <v>800</v>
      </c>
      <c r="I249" t="s">
        <v>210</v>
      </c>
      <c r="J249" t="s">
        <v>603</v>
      </c>
      <c r="K249" s="77">
        <v>2.38</v>
      </c>
      <c r="L249" t="s">
        <v>100</v>
      </c>
      <c r="M249" s="78">
        <v>2.8000000000000001E-2</v>
      </c>
      <c r="N249" s="78">
        <v>5.4399999999999997E-2</v>
      </c>
      <c r="O249" s="77">
        <v>4548389.9800000004</v>
      </c>
      <c r="P249" s="77">
        <v>94.15</v>
      </c>
      <c r="Q249" s="77">
        <v>1218.7136</v>
      </c>
      <c r="R249" s="77">
        <v>5501.0227661700001</v>
      </c>
      <c r="S249" s="78">
        <v>1.0500000000000001E-2</v>
      </c>
      <c r="T249" s="78">
        <v>1.6000000000000001E-3</v>
      </c>
      <c r="U249" s="78">
        <f>R249/'סכום נכסי הקרן'!$C$42</f>
        <v>2.3322823932210007E-4</v>
      </c>
    </row>
    <row r="250" spans="2:21">
      <c r="B250" t="s">
        <v>1100</v>
      </c>
      <c r="C250" t="s">
        <v>1101</v>
      </c>
      <c r="D250" t="s">
        <v>98</v>
      </c>
      <c r="E250" t="s">
        <v>121</v>
      </c>
      <c r="F250" t="s">
        <v>819</v>
      </c>
      <c r="G250" t="s">
        <v>805</v>
      </c>
      <c r="H250" t="s">
        <v>800</v>
      </c>
      <c r="I250" t="s">
        <v>210</v>
      </c>
      <c r="J250" t="s">
        <v>964</v>
      </c>
      <c r="K250" s="77">
        <v>1.31</v>
      </c>
      <c r="L250" t="s">
        <v>100</v>
      </c>
      <c r="M250" s="78">
        <v>4.2000000000000003E-2</v>
      </c>
      <c r="N250" s="78">
        <v>4.6699999999999998E-2</v>
      </c>
      <c r="O250" s="77">
        <v>18097.5</v>
      </c>
      <c r="P250" s="77">
        <v>100.06</v>
      </c>
      <c r="Q250" s="77">
        <v>0</v>
      </c>
      <c r="R250" s="77">
        <v>18.108358500000001</v>
      </c>
      <c r="S250" s="78">
        <v>0</v>
      </c>
      <c r="T250" s="78">
        <v>0</v>
      </c>
      <c r="U250" s="78">
        <f>R250/'סכום נכסי הקרן'!$C$42</f>
        <v>7.677446085010201E-7</v>
      </c>
    </row>
    <row r="251" spans="2:21">
      <c r="B251" t="s">
        <v>1102</v>
      </c>
      <c r="C251" t="s">
        <v>1103</v>
      </c>
      <c r="D251" t="s">
        <v>98</v>
      </c>
      <c r="E251" t="s">
        <v>121</v>
      </c>
      <c r="F251" t="s">
        <v>1104</v>
      </c>
      <c r="G251" t="s">
        <v>465</v>
      </c>
      <c r="H251" t="s">
        <v>800</v>
      </c>
      <c r="I251" t="s">
        <v>210</v>
      </c>
      <c r="J251" t="s">
        <v>1105</v>
      </c>
      <c r="K251" s="77">
        <v>0.98</v>
      </c>
      <c r="L251" t="s">
        <v>100</v>
      </c>
      <c r="M251" s="78">
        <v>5.8999999999999997E-2</v>
      </c>
      <c r="N251" s="78">
        <v>4.7699999999999999E-2</v>
      </c>
      <c r="O251" s="77">
        <v>371763.47</v>
      </c>
      <c r="P251" s="77">
        <v>101.16</v>
      </c>
      <c r="Q251" s="77">
        <v>10.96702</v>
      </c>
      <c r="R251" s="77">
        <v>387.04294625199998</v>
      </c>
      <c r="S251" s="78">
        <v>6.9999999999999999E-4</v>
      </c>
      <c r="T251" s="78">
        <v>1E-4</v>
      </c>
      <c r="U251" s="78">
        <f>R251/'סכום נכסי הקרן'!$C$42</f>
        <v>1.6409556683082184E-5</v>
      </c>
    </row>
    <row r="252" spans="2:21">
      <c r="B252" t="s">
        <v>1106</v>
      </c>
      <c r="C252" t="s">
        <v>1107</v>
      </c>
      <c r="D252" t="s">
        <v>98</v>
      </c>
      <c r="E252" t="s">
        <v>121</v>
      </c>
      <c r="F252" t="s">
        <v>1104</v>
      </c>
      <c r="G252" t="s">
        <v>465</v>
      </c>
      <c r="H252" t="s">
        <v>800</v>
      </c>
      <c r="I252" t="s">
        <v>210</v>
      </c>
      <c r="J252" t="s">
        <v>360</v>
      </c>
      <c r="K252" s="77">
        <v>3.54</v>
      </c>
      <c r="L252" t="s">
        <v>100</v>
      </c>
      <c r="M252" s="78">
        <v>2.7E-2</v>
      </c>
      <c r="N252" s="78">
        <v>5.4600000000000003E-2</v>
      </c>
      <c r="O252" s="77">
        <v>3.22</v>
      </c>
      <c r="P252" s="77">
        <v>91.59</v>
      </c>
      <c r="Q252" s="77">
        <v>0</v>
      </c>
      <c r="R252" s="77">
        <v>2.9491980000000001E-3</v>
      </c>
      <c r="S252" s="78">
        <v>0</v>
      </c>
      <c r="T252" s="78">
        <v>0</v>
      </c>
      <c r="U252" s="78">
        <f>R252/'סכום נכסי הקרן'!$C$42</f>
        <v>1.250378858968355E-10</v>
      </c>
    </row>
    <row r="253" spans="2:21">
      <c r="B253" t="s">
        <v>1108</v>
      </c>
      <c r="C253" t="s">
        <v>1109</v>
      </c>
      <c r="D253" t="s">
        <v>98</v>
      </c>
      <c r="E253" t="s">
        <v>121</v>
      </c>
      <c r="F253" t="s">
        <v>1110</v>
      </c>
      <c r="G253" t="s">
        <v>110</v>
      </c>
      <c r="H253" t="s">
        <v>800</v>
      </c>
      <c r="I253" t="s">
        <v>210</v>
      </c>
      <c r="J253" t="s">
        <v>960</v>
      </c>
      <c r="K253" s="77">
        <v>5.13</v>
      </c>
      <c r="L253" t="s">
        <v>100</v>
      </c>
      <c r="M253" s="78">
        <v>2.7400000000000001E-2</v>
      </c>
      <c r="N253" s="78">
        <v>5.1200000000000002E-2</v>
      </c>
      <c r="O253" s="77">
        <v>92814</v>
      </c>
      <c r="P253" s="77">
        <v>89.96</v>
      </c>
      <c r="Q253" s="77">
        <v>0</v>
      </c>
      <c r="R253" s="77">
        <v>83.495474400000006</v>
      </c>
      <c r="S253" s="78">
        <v>1E-4</v>
      </c>
      <c r="T253" s="78">
        <v>0</v>
      </c>
      <c r="U253" s="78">
        <f>R253/'סכום נכסי הקרן'!$C$42</f>
        <v>3.5399785300713454E-6</v>
      </c>
    </row>
    <row r="254" spans="2:21">
      <c r="B254" t="s">
        <v>1111</v>
      </c>
      <c r="C254" t="s">
        <v>1112</v>
      </c>
      <c r="D254" t="s">
        <v>98</v>
      </c>
      <c r="E254" t="s">
        <v>121</v>
      </c>
      <c r="F254" t="s">
        <v>1113</v>
      </c>
      <c r="G254" t="s">
        <v>785</v>
      </c>
      <c r="H254" t="s">
        <v>800</v>
      </c>
      <c r="I254" t="s">
        <v>210</v>
      </c>
      <c r="J254" t="s">
        <v>1035</v>
      </c>
      <c r="K254" s="77">
        <v>0.42</v>
      </c>
      <c r="L254" t="s">
        <v>100</v>
      </c>
      <c r="M254" s="78">
        <v>1.34E-2</v>
      </c>
      <c r="N254" s="78">
        <v>5.7599999999999998E-2</v>
      </c>
      <c r="O254" s="77">
        <v>124218</v>
      </c>
      <c r="P254" s="77">
        <v>98.37</v>
      </c>
      <c r="Q254" s="77">
        <v>0</v>
      </c>
      <c r="R254" s="77">
        <v>122.19324659999999</v>
      </c>
      <c r="S254" s="78">
        <v>5.9999999999999995E-4</v>
      </c>
      <c r="T254" s="78">
        <v>0</v>
      </c>
      <c r="U254" s="78">
        <f>R254/'סכום נכסי הקרן'!$C$42</f>
        <v>5.1806576654855602E-6</v>
      </c>
    </row>
    <row r="255" spans="2:21">
      <c r="B255" t="s">
        <v>1114</v>
      </c>
      <c r="C255" t="s">
        <v>1115</v>
      </c>
      <c r="D255" t="s">
        <v>98</v>
      </c>
      <c r="E255" t="s">
        <v>121</v>
      </c>
      <c r="F255" t="s">
        <v>1116</v>
      </c>
      <c r="G255" t="s">
        <v>443</v>
      </c>
      <c r="H255" t="s">
        <v>796</v>
      </c>
      <c r="I255" t="s">
        <v>148</v>
      </c>
      <c r="J255" t="s">
        <v>1117</v>
      </c>
      <c r="K255" s="77">
        <v>4.1900000000000004</v>
      </c>
      <c r="L255" t="s">
        <v>100</v>
      </c>
      <c r="M255" s="78">
        <v>3.95E-2</v>
      </c>
      <c r="N255" s="78">
        <v>7.0300000000000001E-2</v>
      </c>
      <c r="O255" s="77">
        <v>1.87</v>
      </c>
      <c r="P255" s="77">
        <v>88.55</v>
      </c>
      <c r="Q255" s="77">
        <v>3.0000000000000001E-5</v>
      </c>
      <c r="R255" s="77">
        <v>1.685885E-3</v>
      </c>
      <c r="S255" s="78">
        <v>0</v>
      </c>
      <c r="T255" s="78">
        <v>0</v>
      </c>
      <c r="U255" s="78">
        <f>R255/'סכום נכסי הקרן'!$C$42</f>
        <v>7.1476888382938865E-11</v>
      </c>
    </row>
    <row r="256" spans="2:21">
      <c r="B256" t="s">
        <v>1118</v>
      </c>
      <c r="C256" t="s">
        <v>1119</v>
      </c>
      <c r="D256" t="s">
        <v>98</v>
      </c>
      <c r="E256" t="s">
        <v>121</v>
      </c>
      <c r="F256" t="s">
        <v>1120</v>
      </c>
      <c r="G256" t="s">
        <v>795</v>
      </c>
      <c r="H256" t="s">
        <v>796</v>
      </c>
      <c r="I256" t="s">
        <v>148</v>
      </c>
      <c r="J256" t="s">
        <v>848</v>
      </c>
      <c r="K256" s="77">
        <v>2.42</v>
      </c>
      <c r="L256" t="s">
        <v>100</v>
      </c>
      <c r="M256" s="78">
        <v>5.2400000000000002E-2</v>
      </c>
      <c r="N256" s="78">
        <v>5.2699999999999997E-2</v>
      </c>
      <c r="O256" s="77">
        <v>2873165.02</v>
      </c>
      <c r="P256" s="77">
        <v>100.76</v>
      </c>
      <c r="Q256" s="77">
        <v>0</v>
      </c>
      <c r="R256" s="77">
        <v>2895.001074152</v>
      </c>
      <c r="S256" s="78">
        <v>1.24E-2</v>
      </c>
      <c r="T256" s="78">
        <v>8.0000000000000004E-4</v>
      </c>
      <c r="U256" s="78">
        <f>R256/'סכום נכסי הקרן'!$C$42</f>
        <v>1.2274008526420879E-4</v>
      </c>
    </row>
    <row r="257" spans="2:21">
      <c r="B257" t="s">
        <v>1121</v>
      </c>
      <c r="C257" t="s">
        <v>1122</v>
      </c>
      <c r="D257" t="s">
        <v>98</v>
      </c>
      <c r="E257" t="s">
        <v>121</v>
      </c>
      <c r="F257" t="s">
        <v>1120</v>
      </c>
      <c r="G257" t="s">
        <v>795</v>
      </c>
      <c r="H257" t="s">
        <v>796</v>
      </c>
      <c r="I257" t="s">
        <v>148</v>
      </c>
      <c r="J257" t="s">
        <v>1123</v>
      </c>
      <c r="K257" s="77">
        <v>1.32</v>
      </c>
      <c r="L257" t="s">
        <v>100</v>
      </c>
      <c r="M257" s="78">
        <v>3.5000000000000003E-2</v>
      </c>
      <c r="N257" s="78">
        <v>4.99E-2</v>
      </c>
      <c r="O257" s="77">
        <v>5462893.5899999999</v>
      </c>
      <c r="P257" s="77">
        <v>99.47</v>
      </c>
      <c r="Q257" s="77">
        <v>0</v>
      </c>
      <c r="R257" s="77">
        <v>5433.9402539729999</v>
      </c>
      <c r="S257" s="78">
        <v>3.2599999999999997E-2</v>
      </c>
      <c r="T257" s="78">
        <v>1.5E-3</v>
      </c>
      <c r="U257" s="78">
        <f>R257/'סכום נכסי הקרן'!$C$42</f>
        <v>2.3038412525930687E-4</v>
      </c>
    </row>
    <row r="258" spans="2:21">
      <c r="B258" t="s">
        <v>1124</v>
      </c>
      <c r="C258" t="s">
        <v>1125</v>
      </c>
      <c r="D258" t="s">
        <v>98</v>
      </c>
      <c r="E258" t="s">
        <v>121</v>
      </c>
      <c r="F258" t="s">
        <v>828</v>
      </c>
      <c r="G258" t="s">
        <v>465</v>
      </c>
      <c r="H258" t="s">
        <v>829</v>
      </c>
      <c r="I258" t="s">
        <v>210</v>
      </c>
      <c r="J258" t="s">
        <v>1126</v>
      </c>
      <c r="K258" s="77">
        <v>4.42</v>
      </c>
      <c r="L258" t="s">
        <v>100</v>
      </c>
      <c r="M258" s="78">
        <v>2.5000000000000001E-2</v>
      </c>
      <c r="N258" s="78">
        <v>5.5899999999999998E-2</v>
      </c>
      <c r="O258" s="77">
        <v>10000</v>
      </c>
      <c r="P258" s="77">
        <v>88.32</v>
      </c>
      <c r="Q258" s="77">
        <v>0</v>
      </c>
      <c r="R258" s="77">
        <v>8.8320000000000007</v>
      </c>
      <c r="S258" s="78">
        <v>0</v>
      </c>
      <c r="T258" s="78">
        <v>0</v>
      </c>
      <c r="U258" s="78">
        <f>R258/'סכום נכסי הקרן'!$C$42</f>
        <v>3.7445251496876485E-7</v>
      </c>
    </row>
    <row r="259" spans="2:21">
      <c r="B259" t="s">
        <v>1127</v>
      </c>
      <c r="C259" t="s">
        <v>1128</v>
      </c>
      <c r="D259" t="s">
        <v>98</v>
      </c>
      <c r="E259" t="s">
        <v>121</v>
      </c>
      <c r="F259" t="s">
        <v>832</v>
      </c>
      <c r="G259" t="s">
        <v>1129</v>
      </c>
      <c r="H259" t="s">
        <v>833</v>
      </c>
      <c r="I259" t="s">
        <v>148</v>
      </c>
      <c r="J259" t="s">
        <v>360</v>
      </c>
      <c r="K259" s="77">
        <v>2.13</v>
      </c>
      <c r="L259" t="s">
        <v>100</v>
      </c>
      <c r="M259" s="78">
        <v>4.2500000000000003E-2</v>
      </c>
      <c r="N259" s="78">
        <v>6.3799999999999996E-2</v>
      </c>
      <c r="O259" s="77">
        <v>3213233.33</v>
      </c>
      <c r="P259" s="77">
        <v>94.87</v>
      </c>
      <c r="Q259" s="77">
        <v>474.79327999999998</v>
      </c>
      <c r="R259" s="77">
        <v>3523.1877401709999</v>
      </c>
      <c r="S259" s="78">
        <v>1.0500000000000001E-2</v>
      </c>
      <c r="T259" s="78">
        <v>1E-3</v>
      </c>
      <c r="U259" s="78">
        <f>R259/'סכום נכסי הקרן'!$C$42</f>
        <v>1.4937347260123981E-4</v>
      </c>
    </row>
    <row r="260" spans="2:21">
      <c r="B260" t="s">
        <v>1130</v>
      </c>
      <c r="C260" t="s">
        <v>1131</v>
      </c>
      <c r="D260" t="s">
        <v>98</v>
      </c>
      <c r="E260" t="s">
        <v>121</v>
      </c>
      <c r="F260" t="s">
        <v>832</v>
      </c>
      <c r="G260" t="s">
        <v>1129</v>
      </c>
      <c r="H260" t="s">
        <v>833</v>
      </c>
      <c r="I260" t="s">
        <v>148</v>
      </c>
      <c r="J260" t="s">
        <v>603</v>
      </c>
      <c r="K260" s="77">
        <v>3.85</v>
      </c>
      <c r="L260" t="s">
        <v>100</v>
      </c>
      <c r="M260" s="78">
        <v>2.9100000000000001E-2</v>
      </c>
      <c r="N260" s="78">
        <v>7.0400000000000004E-2</v>
      </c>
      <c r="O260" s="77">
        <v>22208546.670000002</v>
      </c>
      <c r="P260" s="77">
        <v>85.5</v>
      </c>
      <c r="Q260" s="77">
        <v>0</v>
      </c>
      <c r="R260" s="77">
        <v>18988.307402850001</v>
      </c>
      <c r="S260" s="78">
        <v>2.5499999999999998E-2</v>
      </c>
      <c r="T260" s="78">
        <v>5.4000000000000003E-3</v>
      </c>
      <c r="U260" s="78">
        <f>R260/'סכום נכסי הקרן'!$C$42</f>
        <v>8.0505202241816097E-4</v>
      </c>
    </row>
    <row r="261" spans="2:21">
      <c r="B261" t="s">
        <v>1132</v>
      </c>
      <c r="C261" t="s">
        <v>1133</v>
      </c>
      <c r="D261" t="s">
        <v>98</v>
      </c>
      <c r="E261" t="s">
        <v>121</v>
      </c>
      <c r="F261" t="s">
        <v>832</v>
      </c>
      <c r="G261" t="s">
        <v>1129</v>
      </c>
      <c r="H261" t="s">
        <v>833</v>
      </c>
      <c r="I261" t="s">
        <v>148</v>
      </c>
      <c r="J261" t="s">
        <v>884</v>
      </c>
      <c r="K261" s="77">
        <v>3.22</v>
      </c>
      <c r="L261" t="s">
        <v>100</v>
      </c>
      <c r="M261" s="78">
        <v>0.04</v>
      </c>
      <c r="N261" s="78">
        <v>3.7499999999999999E-2</v>
      </c>
      <c r="O261" s="77">
        <v>3076282.5</v>
      </c>
      <c r="P261" s="77">
        <v>101.4</v>
      </c>
      <c r="Q261" s="77">
        <v>0</v>
      </c>
      <c r="R261" s="77">
        <v>3119.3504549999998</v>
      </c>
      <c r="S261" s="78">
        <v>2.7099999999999999E-2</v>
      </c>
      <c r="T261" s="78">
        <v>8.9999999999999998E-4</v>
      </c>
      <c r="U261" s="78">
        <f>R261/'סכום נכסי הקרן'!$C$42</f>
        <v>1.3225188212677885E-4</v>
      </c>
    </row>
    <row r="262" spans="2:21">
      <c r="B262" t="s">
        <v>1134</v>
      </c>
      <c r="C262" t="s">
        <v>1135</v>
      </c>
      <c r="D262" t="s">
        <v>98</v>
      </c>
      <c r="E262" t="s">
        <v>121</v>
      </c>
      <c r="F262" t="s">
        <v>1136</v>
      </c>
      <c r="G262" t="s">
        <v>805</v>
      </c>
      <c r="H262" t="s">
        <v>833</v>
      </c>
      <c r="I262" t="s">
        <v>148</v>
      </c>
      <c r="J262" t="s">
        <v>479</v>
      </c>
      <c r="K262" s="77">
        <v>3.8</v>
      </c>
      <c r="L262" t="s">
        <v>100</v>
      </c>
      <c r="M262" s="78">
        <v>1.72E-2</v>
      </c>
      <c r="N262" s="78">
        <v>6.0299999999999999E-2</v>
      </c>
      <c r="O262" s="77">
        <v>13172520.810000001</v>
      </c>
      <c r="P262" s="77">
        <v>94.9</v>
      </c>
      <c r="Q262" s="77">
        <v>227.24223000000001</v>
      </c>
      <c r="R262" s="77">
        <v>12727.964478690001</v>
      </c>
      <c r="S262" s="78">
        <v>2.63E-2</v>
      </c>
      <c r="T262" s="78">
        <v>3.5999999999999999E-3</v>
      </c>
      <c r="U262" s="78">
        <f>R262/'סכום נכסי הקרן'!$C$42</f>
        <v>5.396306962724835E-4</v>
      </c>
    </row>
    <row r="263" spans="2:21">
      <c r="B263" t="s">
        <v>1137</v>
      </c>
      <c r="C263" t="s">
        <v>1138</v>
      </c>
      <c r="D263" t="s">
        <v>98</v>
      </c>
      <c r="E263" t="s">
        <v>121</v>
      </c>
      <c r="F263" t="s">
        <v>1139</v>
      </c>
      <c r="G263" t="s">
        <v>795</v>
      </c>
      <c r="H263" t="s">
        <v>829</v>
      </c>
      <c r="I263" t="s">
        <v>210</v>
      </c>
      <c r="J263" t="s">
        <v>1140</v>
      </c>
      <c r="K263" s="77">
        <v>1.72</v>
      </c>
      <c r="L263" t="s">
        <v>100</v>
      </c>
      <c r="M263" s="78">
        <v>6.9000000000000006E-2</v>
      </c>
      <c r="N263" s="78">
        <v>8.4199999999999997E-2</v>
      </c>
      <c r="O263" s="77">
        <v>16000</v>
      </c>
      <c r="P263" s="77">
        <v>98.65</v>
      </c>
      <c r="Q263" s="77">
        <v>0</v>
      </c>
      <c r="R263" s="77">
        <v>15.784000000000001</v>
      </c>
      <c r="S263" s="78">
        <v>0</v>
      </c>
      <c r="T263" s="78">
        <v>0</v>
      </c>
      <c r="U263" s="78">
        <f>R263/'סכום נכסי הקרן'!$C$42</f>
        <v>6.691981993055915E-7</v>
      </c>
    </row>
    <row r="264" spans="2:21">
      <c r="B264" t="s">
        <v>1141</v>
      </c>
      <c r="C264" t="s">
        <v>1142</v>
      </c>
      <c r="D264" t="s">
        <v>98</v>
      </c>
      <c r="E264" t="s">
        <v>121</v>
      </c>
      <c r="F264" t="s">
        <v>1143</v>
      </c>
      <c r="G264" t="s">
        <v>805</v>
      </c>
      <c r="H264" t="s">
        <v>829</v>
      </c>
      <c r="I264" t="s">
        <v>210</v>
      </c>
      <c r="J264" t="s">
        <v>689</v>
      </c>
      <c r="K264" s="77">
        <v>4.29</v>
      </c>
      <c r="L264" t="s">
        <v>100</v>
      </c>
      <c r="M264" s="78">
        <v>5.3400000000000003E-2</v>
      </c>
      <c r="N264" s="78">
        <v>5.91E-2</v>
      </c>
      <c r="O264" s="77">
        <v>7736319.1100000003</v>
      </c>
      <c r="P264" s="77">
        <v>99.3</v>
      </c>
      <c r="Q264" s="77">
        <v>0</v>
      </c>
      <c r="R264" s="77">
        <v>7682.1648762300001</v>
      </c>
      <c r="S264" s="78">
        <v>3.09E-2</v>
      </c>
      <c r="T264" s="78">
        <v>2.2000000000000001E-3</v>
      </c>
      <c r="U264" s="78">
        <f>R264/'סכום נכסי הקרן'!$C$42</f>
        <v>3.2570266738100466E-4</v>
      </c>
    </row>
    <row r="265" spans="2:21">
      <c r="B265" t="s">
        <v>1144</v>
      </c>
      <c r="C265" t="s">
        <v>1145</v>
      </c>
      <c r="D265" t="s">
        <v>98</v>
      </c>
      <c r="E265" t="s">
        <v>121</v>
      </c>
      <c r="F265" t="s">
        <v>1146</v>
      </c>
      <c r="G265" t="s">
        <v>795</v>
      </c>
      <c r="H265" t="s">
        <v>1147</v>
      </c>
      <c r="I265" t="s">
        <v>148</v>
      </c>
      <c r="J265" t="s">
        <v>1148</v>
      </c>
      <c r="K265" s="77">
        <v>0.74</v>
      </c>
      <c r="L265" t="s">
        <v>100</v>
      </c>
      <c r="M265" s="78">
        <v>4.5999999999999999E-2</v>
      </c>
      <c r="N265" s="78">
        <v>7.1599999999999997E-2</v>
      </c>
      <c r="O265" s="77">
        <v>0.28000000000000003</v>
      </c>
      <c r="P265" s="77">
        <v>99.56</v>
      </c>
      <c r="Q265" s="77">
        <v>0</v>
      </c>
      <c r="R265" s="77">
        <v>2.7876799999999998E-4</v>
      </c>
      <c r="S265" s="78">
        <v>0</v>
      </c>
      <c r="T265" s="78">
        <v>0</v>
      </c>
      <c r="U265" s="78">
        <f>R265/'סכום נכסי הקרן'!$C$42</f>
        <v>1.1818996681704327E-11</v>
      </c>
    </row>
    <row r="266" spans="2:21">
      <c r="B266" t="s">
        <v>1149</v>
      </c>
      <c r="C266" t="s">
        <v>1150</v>
      </c>
      <c r="D266" t="s">
        <v>98</v>
      </c>
      <c r="E266" t="s">
        <v>121</v>
      </c>
      <c r="F266" t="s">
        <v>1075</v>
      </c>
      <c r="G266" t="s">
        <v>866</v>
      </c>
      <c r="H266" t="s">
        <v>215</v>
      </c>
      <c r="I266" t="s">
        <v>216</v>
      </c>
      <c r="J266" t="s">
        <v>360</v>
      </c>
      <c r="K266" s="77">
        <v>1.84</v>
      </c>
      <c r="L266" t="s">
        <v>100</v>
      </c>
      <c r="M266" s="78">
        <v>4.2500000000000003E-2</v>
      </c>
      <c r="N266" s="78">
        <v>4.8399999999999999E-2</v>
      </c>
      <c r="O266" s="77">
        <v>690949.46</v>
      </c>
      <c r="P266" s="77">
        <v>100.44</v>
      </c>
      <c r="Q266" s="77">
        <v>0</v>
      </c>
      <c r="R266" s="77">
        <v>693.98963762400001</v>
      </c>
      <c r="S266" s="78">
        <v>7.1000000000000004E-3</v>
      </c>
      <c r="T266" s="78">
        <v>2.0000000000000001E-4</v>
      </c>
      <c r="U266" s="78">
        <f>R266/'סכום נכסי הקרן'!$C$42</f>
        <v>2.9423252397029952E-5</v>
      </c>
    </row>
    <row r="267" spans="2:21">
      <c r="B267" t="s">
        <v>1151</v>
      </c>
      <c r="C267" t="s">
        <v>1152</v>
      </c>
      <c r="D267" t="s">
        <v>98</v>
      </c>
      <c r="E267" t="s">
        <v>121</v>
      </c>
      <c r="F267" t="s">
        <v>1153</v>
      </c>
      <c r="G267" t="s">
        <v>795</v>
      </c>
      <c r="H267" t="s">
        <v>215</v>
      </c>
      <c r="I267" t="s">
        <v>216</v>
      </c>
      <c r="J267" t="s">
        <v>1154</v>
      </c>
      <c r="K267" s="77">
        <v>1.08</v>
      </c>
      <c r="L267" t="s">
        <v>100</v>
      </c>
      <c r="M267" s="78">
        <v>3.95E-2</v>
      </c>
      <c r="N267" s="78">
        <v>0</v>
      </c>
      <c r="O267" s="77">
        <v>7403075.04</v>
      </c>
      <c r="P267" s="77">
        <v>62.1</v>
      </c>
      <c r="Q267" s="77">
        <v>0</v>
      </c>
      <c r="R267" s="77">
        <v>4597.3095998400004</v>
      </c>
      <c r="S267" s="78">
        <v>1.2800000000000001E-2</v>
      </c>
      <c r="T267" s="78">
        <v>1.2999999999999999E-3</v>
      </c>
      <c r="U267" s="78">
        <f>R267/'סכום נכסי הקרן'!$C$42</f>
        <v>1.9491328597714378E-4</v>
      </c>
    </row>
    <row r="268" spans="2:21">
      <c r="B268" t="s">
        <v>1155</v>
      </c>
      <c r="C268" t="s">
        <v>1156</v>
      </c>
      <c r="D268" t="s">
        <v>98</v>
      </c>
      <c r="E268" t="s">
        <v>121</v>
      </c>
      <c r="F268" t="s">
        <v>1153</v>
      </c>
      <c r="G268" t="s">
        <v>795</v>
      </c>
      <c r="H268" t="s">
        <v>215</v>
      </c>
      <c r="I268" t="s">
        <v>216</v>
      </c>
      <c r="J268" t="s">
        <v>1157</v>
      </c>
      <c r="K268" s="77">
        <v>1.59</v>
      </c>
      <c r="L268" t="s">
        <v>100</v>
      </c>
      <c r="M268" s="78">
        <v>0.03</v>
      </c>
      <c r="N268" s="78">
        <v>1E-4</v>
      </c>
      <c r="O268" s="77">
        <v>1269513.3</v>
      </c>
      <c r="P268" s="77">
        <v>1</v>
      </c>
      <c r="Q268" s="77">
        <v>0</v>
      </c>
      <c r="R268" s="77">
        <v>12.695133</v>
      </c>
      <c r="S268" s="78">
        <v>1.55E-2</v>
      </c>
      <c r="T268" s="78">
        <v>0</v>
      </c>
      <c r="U268" s="78">
        <f>R268/'סכום נכסי הקרן'!$C$42</f>
        <v>5.3823873185155799E-7</v>
      </c>
    </row>
    <row r="269" spans="2:21">
      <c r="B269" t="s">
        <v>1158</v>
      </c>
      <c r="C269" t="s">
        <v>1159</v>
      </c>
      <c r="D269" t="s">
        <v>98</v>
      </c>
      <c r="E269" t="s">
        <v>121</v>
      </c>
      <c r="F269" t="s">
        <v>1160</v>
      </c>
      <c r="G269" t="s">
        <v>805</v>
      </c>
      <c r="H269" t="s">
        <v>215</v>
      </c>
      <c r="I269" t="s">
        <v>216</v>
      </c>
      <c r="J269" t="s">
        <v>1161</v>
      </c>
      <c r="K269" s="77">
        <v>4.01</v>
      </c>
      <c r="L269" t="s">
        <v>100</v>
      </c>
      <c r="M269" s="78">
        <v>0.01</v>
      </c>
      <c r="N269" s="78">
        <v>1E-4</v>
      </c>
      <c r="O269" s="77">
        <v>5281.56</v>
      </c>
      <c r="P269" s="77">
        <v>5.2</v>
      </c>
      <c r="Q269" s="77">
        <v>0</v>
      </c>
      <c r="R269" s="77">
        <v>0.27464112000000002</v>
      </c>
      <c r="S269" s="78">
        <v>1E-4</v>
      </c>
      <c r="T269" s="78">
        <v>0</v>
      </c>
      <c r="U269" s="78">
        <f>R269/'סכום נכסי הקרן'!$C$42</f>
        <v>1.1644028317237131E-8</v>
      </c>
    </row>
    <row r="270" spans="2:21">
      <c r="B270" t="s">
        <v>1162</v>
      </c>
      <c r="C270" t="s">
        <v>1163</v>
      </c>
      <c r="D270" t="s">
        <v>98</v>
      </c>
      <c r="E270" t="s">
        <v>121</v>
      </c>
      <c r="F270" t="s">
        <v>1160</v>
      </c>
      <c r="G270" t="s">
        <v>805</v>
      </c>
      <c r="H270" t="s">
        <v>215</v>
      </c>
      <c r="I270" t="s">
        <v>216</v>
      </c>
      <c r="J270" t="s">
        <v>1161</v>
      </c>
      <c r="K270" s="77">
        <v>0.74</v>
      </c>
      <c r="L270" t="s">
        <v>100</v>
      </c>
      <c r="M270" s="78">
        <v>0.01</v>
      </c>
      <c r="N270" s="78">
        <v>1E-4</v>
      </c>
      <c r="O270" s="77">
        <v>16409.89</v>
      </c>
      <c r="P270" s="77">
        <v>60.37</v>
      </c>
      <c r="Q270" s="77">
        <v>3.79495</v>
      </c>
      <c r="R270" s="77">
        <v>13.701600593</v>
      </c>
      <c r="S270" s="78">
        <v>2.0000000000000001E-4</v>
      </c>
      <c r="T270" s="78">
        <v>0</v>
      </c>
      <c r="U270" s="78">
        <f>R270/'סכום נכסי הקרן'!$C$42</f>
        <v>5.8091019034718857E-7</v>
      </c>
    </row>
    <row r="271" spans="2:21">
      <c r="B271" t="s">
        <v>1164</v>
      </c>
      <c r="C271" t="s">
        <v>1165</v>
      </c>
      <c r="D271" t="s">
        <v>98</v>
      </c>
      <c r="E271" t="s">
        <v>121</v>
      </c>
      <c r="F271" t="s">
        <v>1166</v>
      </c>
      <c r="G271" t="s">
        <v>443</v>
      </c>
      <c r="H271" t="s">
        <v>215</v>
      </c>
      <c r="I271" t="s">
        <v>216</v>
      </c>
      <c r="J271" t="s">
        <v>315</v>
      </c>
      <c r="K271" s="77">
        <v>2.97</v>
      </c>
      <c r="L271" t="s">
        <v>100</v>
      </c>
      <c r="M271" s="78">
        <v>0.01</v>
      </c>
      <c r="N271" s="78">
        <v>5.6599999999999998E-2</v>
      </c>
      <c r="O271" s="77">
        <v>2179472.4700000002</v>
      </c>
      <c r="P271" s="77">
        <v>87.5</v>
      </c>
      <c r="Q271" s="77">
        <v>10.897360000000001</v>
      </c>
      <c r="R271" s="77">
        <v>1917.93577125</v>
      </c>
      <c r="S271" s="78">
        <v>1.21E-2</v>
      </c>
      <c r="T271" s="78">
        <v>5.0000000000000001E-4</v>
      </c>
      <c r="U271" s="78">
        <f>R271/'סכום נכסי הקרן'!$C$42</f>
        <v>8.1315203022318849E-5</v>
      </c>
    </row>
    <row r="272" spans="2:21">
      <c r="B272" s="79" t="s">
        <v>401</v>
      </c>
      <c r="C272" s="16"/>
      <c r="D272" s="16"/>
      <c r="E272" s="16"/>
      <c r="F272" s="16"/>
      <c r="K272" s="81">
        <v>3.84</v>
      </c>
      <c r="N272" s="80">
        <v>7.9100000000000004E-2</v>
      </c>
      <c r="O272" s="81">
        <v>67065947.770000003</v>
      </c>
      <c r="Q272" s="81">
        <v>98.784360000000007</v>
      </c>
      <c r="R272" s="81">
        <v>61071.684205149002</v>
      </c>
      <c r="T272" s="80">
        <v>1.7299999999999999E-2</v>
      </c>
      <c r="U272" s="80">
        <f>R272/'סכום נכסי הקרן'!$C$42</f>
        <v>2.5892714836952256E-3</v>
      </c>
    </row>
    <row r="273" spans="2:21">
      <c r="B273" t="s">
        <v>1167</v>
      </c>
      <c r="C273" t="s">
        <v>1168</v>
      </c>
      <c r="D273" t="s">
        <v>98</v>
      </c>
      <c r="E273" t="s">
        <v>121</v>
      </c>
      <c r="F273" t="s">
        <v>930</v>
      </c>
      <c r="G273" t="s">
        <v>931</v>
      </c>
      <c r="H273" t="s">
        <v>506</v>
      </c>
      <c r="I273" t="s">
        <v>210</v>
      </c>
      <c r="J273" t="s">
        <v>884</v>
      </c>
      <c r="K273" s="77">
        <v>4.12</v>
      </c>
      <c r="L273" t="s">
        <v>100</v>
      </c>
      <c r="M273" s="78">
        <v>3.7699999999999997E-2</v>
      </c>
      <c r="N273" s="78">
        <v>6.6699999999999995E-2</v>
      </c>
      <c r="O273" s="77">
        <v>0.43</v>
      </c>
      <c r="P273" s="77">
        <v>92.89</v>
      </c>
      <c r="Q273" s="77">
        <v>0</v>
      </c>
      <c r="R273" s="77">
        <v>3.99427E-4</v>
      </c>
      <c r="S273" s="78">
        <v>0</v>
      </c>
      <c r="T273" s="78">
        <v>0</v>
      </c>
      <c r="U273" s="78">
        <f>R273/'סכום נכסי הקרן'!$C$42</f>
        <v>1.693460651001232E-11</v>
      </c>
    </row>
    <row r="274" spans="2:21">
      <c r="B274" t="s">
        <v>1169</v>
      </c>
      <c r="C274" t="s">
        <v>1170</v>
      </c>
      <c r="D274" t="s">
        <v>98</v>
      </c>
      <c r="E274" t="s">
        <v>121</v>
      </c>
      <c r="F274" t="s">
        <v>930</v>
      </c>
      <c r="G274" t="s">
        <v>931</v>
      </c>
      <c r="H274" t="s">
        <v>506</v>
      </c>
      <c r="I274" t="s">
        <v>210</v>
      </c>
      <c r="J274" t="s">
        <v>1171</v>
      </c>
      <c r="K274" s="77">
        <v>1.46</v>
      </c>
      <c r="L274" t="s">
        <v>100</v>
      </c>
      <c r="M274" s="78">
        <v>3.49E-2</v>
      </c>
      <c r="N274" s="78">
        <v>6.8500000000000005E-2</v>
      </c>
      <c r="O274" s="77">
        <v>0.42</v>
      </c>
      <c r="P274" s="77">
        <v>93.84</v>
      </c>
      <c r="Q274" s="77">
        <v>0</v>
      </c>
      <c r="R274" s="77">
        <v>3.9412799999999999E-4</v>
      </c>
      <c r="S274" s="78">
        <v>0</v>
      </c>
      <c r="T274" s="78">
        <v>0</v>
      </c>
      <c r="U274" s="78">
        <f>R274/'סכום נכסי הקרן'!$C$42</f>
        <v>1.6709943480481128E-11</v>
      </c>
    </row>
    <row r="275" spans="2:21">
      <c r="B275" t="s">
        <v>1172</v>
      </c>
      <c r="C275" t="s">
        <v>1173</v>
      </c>
      <c r="D275" t="s">
        <v>98</v>
      </c>
      <c r="E275" t="s">
        <v>121</v>
      </c>
      <c r="F275" t="s">
        <v>1174</v>
      </c>
      <c r="G275" t="s">
        <v>920</v>
      </c>
      <c r="H275" t="s">
        <v>506</v>
      </c>
      <c r="I275" t="s">
        <v>210</v>
      </c>
      <c r="J275" t="s">
        <v>476</v>
      </c>
      <c r="K275" s="77">
        <v>3.22</v>
      </c>
      <c r="L275" t="s">
        <v>100</v>
      </c>
      <c r="M275" s="78">
        <v>2.12E-2</v>
      </c>
      <c r="N275" s="78">
        <v>5.7500000000000002E-2</v>
      </c>
      <c r="O275" s="77">
        <v>6563127.5899999999</v>
      </c>
      <c r="P275" s="77">
        <v>95.95</v>
      </c>
      <c r="Q275" s="77">
        <v>74.245360000000005</v>
      </c>
      <c r="R275" s="77">
        <v>6371.5662826050002</v>
      </c>
      <c r="S275" s="78">
        <v>3.7499999999999999E-2</v>
      </c>
      <c r="T275" s="78">
        <v>1.8E-3</v>
      </c>
      <c r="U275" s="78">
        <f>R275/'סכום נכסי הקרן'!$C$42</f>
        <v>2.7013689071689605E-4</v>
      </c>
    </row>
    <row r="276" spans="2:21">
      <c r="B276" t="s">
        <v>1175</v>
      </c>
      <c r="C276" t="s">
        <v>1176</v>
      </c>
      <c r="D276" t="s">
        <v>98</v>
      </c>
      <c r="E276" t="s">
        <v>121</v>
      </c>
      <c r="F276" t="s">
        <v>1177</v>
      </c>
      <c r="G276" t="s">
        <v>920</v>
      </c>
      <c r="H276" t="s">
        <v>506</v>
      </c>
      <c r="I276" t="s">
        <v>210</v>
      </c>
      <c r="J276" t="s">
        <v>476</v>
      </c>
      <c r="K276" s="77">
        <v>5.42</v>
      </c>
      <c r="L276" t="s">
        <v>100</v>
      </c>
      <c r="M276" s="78">
        <v>2.6700000000000002E-2</v>
      </c>
      <c r="N276" s="78">
        <v>6.2300000000000001E-2</v>
      </c>
      <c r="O276" s="77">
        <v>1257984.26</v>
      </c>
      <c r="P276" s="77">
        <v>88.88</v>
      </c>
      <c r="Q276" s="77">
        <v>17.922940000000001</v>
      </c>
      <c r="R276" s="77">
        <v>1136.0193502879999</v>
      </c>
      <c r="S276" s="78">
        <v>6.7999999999999996E-3</v>
      </c>
      <c r="T276" s="78">
        <v>2.9999999999999997E-4</v>
      </c>
      <c r="U276" s="78">
        <f>R276/'סכום נכסי הקרן'!$C$42</f>
        <v>4.8164096780856402E-5</v>
      </c>
    </row>
    <row r="277" spans="2:21">
      <c r="B277" t="s">
        <v>1178</v>
      </c>
      <c r="C277" t="s">
        <v>1179</v>
      </c>
      <c r="D277" t="s">
        <v>98</v>
      </c>
      <c r="E277" t="s">
        <v>121</v>
      </c>
      <c r="F277" t="s">
        <v>1180</v>
      </c>
      <c r="G277" t="s">
        <v>1181</v>
      </c>
      <c r="H277" t="s">
        <v>747</v>
      </c>
      <c r="I277" t="s">
        <v>210</v>
      </c>
      <c r="J277" t="s">
        <v>1182</v>
      </c>
      <c r="K277" s="77">
        <v>1.92</v>
      </c>
      <c r="L277" t="s">
        <v>100</v>
      </c>
      <c r="M277" s="78">
        <v>3.9E-2</v>
      </c>
      <c r="N277" s="78">
        <v>7.3099999999999998E-2</v>
      </c>
      <c r="O277" s="77">
        <v>19167</v>
      </c>
      <c r="P277" s="77">
        <v>90.57</v>
      </c>
      <c r="Q277" s="77">
        <v>6.6160600000000001</v>
      </c>
      <c r="R277" s="77">
        <v>23.975611900000001</v>
      </c>
      <c r="S277" s="78">
        <v>1E-4</v>
      </c>
      <c r="T277" s="78">
        <v>0</v>
      </c>
      <c r="U277" s="78">
        <f>R277/'סכום נכסי הקרן'!$C$42</f>
        <v>1.0165000196863729E-6</v>
      </c>
    </row>
    <row r="278" spans="2:21">
      <c r="B278" t="s">
        <v>1183</v>
      </c>
      <c r="C278" t="s">
        <v>1184</v>
      </c>
      <c r="D278" t="s">
        <v>98</v>
      </c>
      <c r="E278" t="s">
        <v>121</v>
      </c>
      <c r="F278" t="s">
        <v>1185</v>
      </c>
      <c r="G278" t="s">
        <v>931</v>
      </c>
      <c r="H278" t="s">
        <v>775</v>
      </c>
      <c r="I278" t="s">
        <v>148</v>
      </c>
      <c r="J278" t="s">
        <v>1186</v>
      </c>
      <c r="K278" s="77">
        <v>3.92</v>
      </c>
      <c r="L278" t="s">
        <v>100</v>
      </c>
      <c r="M278" s="78">
        <v>4.6899999999999997E-2</v>
      </c>
      <c r="N278" s="78">
        <v>8.1500000000000003E-2</v>
      </c>
      <c r="O278" s="77">
        <v>39268601.68</v>
      </c>
      <c r="P278" s="77">
        <v>91</v>
      </c>
      <c r="Q278" s="77">
        <v>0</v>
      </c>
      <c r="R278" s="77">
        <v>35734.427528799999</v>
      </c>
      <c r="S278" s="78">
        <v>2.9399999999999999E-2</v>
      </c>
      <c r="T278" s="78">
        <v>1.01E-2</v>
      </c>
      <c r="U278" s="78">
        <f>R278/'סכום נכסי הקרן'!$C$42</f>
        <v>1.5150414695570904E-3</v>
      </c>
    </row>
    <row r="279" spans="2:21">
      <c r="B279" t="s">
        <v>1187</v>
      </c>
      <c r="C279" t="s">
        <v>1188</v>
      </c>
      <c r="D279" t="s">
        <v>98</v>
      </c>
      <c r="E279" t="s">
        <v>121</v>
      </c>
      <c r="F279" t="s">
        <v>1185</v>
      </c>
      <c r="G279" t="s">
        <v>931</v>
      </c>
      <c r="H279" t="s">
        <v>775</v>
      </c>
      <c r="I279" t="s">
        <v>148</v>
      </c>
      <c r="J279" t="s">
        <v>1189</v>
      </c>
      <c r="K279" s="77">
        <v>3.81</v>
      </c>
      <c r="L279" t="s">
        <v>100</v>
      </c>
      <c r="M279" s="78">
        <v>4.6899999999999997E-2</v>
      </c>
      <c r="N279" s="78">
        <v>8.3000000000000004E-2</v>
      </c>
      <c r="O279" s="77">
        <v>19957066.18</v>
      </c>
      <c r="P279" s="77">
        <v>89.22</v>
      </c>
      <c r="Q279" s="77">
        <v>0</v>
      </c>
      <c r="R279" s="77">
        <v>17805.694445796002</v>
      </c>
      <c r="S279" s="78">
        <v>1.2699999999999999E-2</v>
      </c>
      <c r="T279" s="78">
        <v>5.0000000000000001E-3</v>
      </c>
      <c r="U279" s="78">
        <f>R279/'סכום נכסי הקרן'!$C$42</f>
        <v>7.549124848271829E-4</v>
      </c>
    </row>
    <row r="280" spans="2:21">
      <c r="B280" t="s">
        <v>1190</v>
      </c>
      <c r="C280" t="s">
        <v>1191</v>
      </c>
      <c r="D280" t="s">
        <v>98</v>
      </c>
      <c r="E280" t="s">
        <v>121</v>
      </c>
      <c r="F280" t="s">
        <v>1104</v>
      </c>
      <c r="G280" t="s">
        <v>465</v>
      </c>
      <c r="H280" t="s">
        <v>800</v>
      </c>
      <c r="I280" t="s">
        <v>210</v>
      </c>
      <c r="J280" t="s">
        <v>507</v>
      </c>
      <c r="K280" s="77">
        <v>1.79</v>
      </c>
      <c r="L280" t="s">
        <v>100</v>
      </c>
      <c r="M280" s="78">
        <v>4.7E-2</v>
      </c>
      <c r="N280" s="78">
        <v>7.0599999999999996E-2</v>
      </c>
      <c r="O280" s="77">
        <v>0.04</v>
      </c>
      <c r="P280" s="77">
        <v>93.89</v>
      </c>
      <c r="Q280" s="77">
        <v>0</v>
      </c>
      <c r="R280" s="77">
        <v>3.7555999999999998E-5</v>
      </c>
      <c r="S280" s="78">
        <v>0</v>
      </c>
      <c r="T280" s="78">
        <v>0</v>
      </c>
      <c r="U280" s="78">
        <f>R280/'סכום נכסי הקרן'!$C$42</f>
        <v>1.5922711336239731E-12</v>
      </c>
    </row>
    <row r="281" spans="2:21">
      <c r="B281" t="s">
        <v>1192</v>
      </c>
      <c r="C281" t="s">
        <v>1193</v>
      </c>
      <c r="D281" t="s">
        <v>98</v>
      </c>
      <c r="E281" t="s">
        <v>121</v>
      </c>
      <c r="F281" t="s">
        <v>1104</v>
      </c>
      <c r="G281" t="s">
        <v>465</v>
      </c>
      <c r="H281" t="s">
        <v>800</v>
      </c>
      <c r="I281" t="s">
        <v>210</v>
      </c>
      <c r="J281" t="s">
        <v>1194</v>
      </c>
      <c r="K281" s="77">
        <v>0.5</v>
      </c>
      <c r="L281" t="s">
        <v>100</v>
      </c>
      <c r="M281" s="78">
        <v>6.7000000000000004E-2</v>
      </c>
      <c r="N281" s="78">
        <v>6.5600000000000006E-2</v>
      </c>
      <c r="O281" s="77">
        <v>0.17</v>
      </c>
      <c r="P281" s="77">
        <v>90.97</v>
      </c>
      <c r="Q281" s="77">
        <v>0</v>
      </c>
      <c r="R281" s="77">
        <v>1.54649E-4</v>
      </c>
      <c r="S281" s="78">
        <v>0</v>
      </c>
      <c r="T281" s="78">
        <v>0</v>
      </c>
      <c r="U281" s="78">
        <f>R281/'סכום נכסי הקרן'!$C$42</f>
        <v>6.5566923672333005E-12</v>
      </c>
    </row>
    <row r="282" spans="2:21">
      <c r="B282" s="79" t="s">
        <v>1195</v>
      </c>
      <c r="C282" s="16"/>
      <c r="D282" s="16"/>
      <c r="E282" s="16"/>
      <c r="F282" s="16"/>
      <c r="K282" s="81">
        <v>0</v>
      </c>
      <c r="N282" s="80">
        <v>0</v>
      </c>
      <c r="O282" s="81">
        <v>0</v>
      </c>
      <c r="Q282" s="81">
        <v>0</v>
      </c>
      <c r="R282" s="81">
        <v>0</v>
      </c>
      <c r="T282" s="80">
        <v>0</v>
      </c>
      <c r="U282" s="80">
        <f>R282/'סכום נכסי הקרן'!$C$42</f>
        <v>0</v>
      </c>
    </row>
    <row r="283" spans="2:21">
      <c r="B283" t="s">
        <v>215</v>
      </c>
      <c r="C283" t="s">
        <v>215</v>
      </c>
      <c r="D283" s="16"/>
      <c r="E283" s="16"/>
      <c r="F283" s="16"/>
      <c r="G283" t="s">
        <v>215</v>
      </c>
      <c r="H283" t="s">
        <v>215</v>
      </c>
      <c r="K283" s="77">
        <v>0</v>
      </c>
      <c r="L283" t="s">
        <v>215</v>
      </c>
      <c r="M283" s="78">
        <v>0</v>
      </c>
      <c r="N283" s="78">
        <v>0</v>
      </c>
      <c r="O283" s="77">
        <v>0</v>
      </c>
      <c r="P283" s="77">
        <v>0</v>
      </c>
      <c r="R283" s="77">
        <v>0</v>
      </c>
      <c r="S283" s="78">
        <v>0</v>
      </c>
      <c r="T283" s="78">
        <v>0</v>
      </c>
      <c r="U283" s="78">
        <f>R283/'סכום נכסי הקרן'!$C$42</f>
        <v>0</v>
      </c>
    </row>
    <row r="284" spans="2:21">
      <c r="B284" s="79" t="s">
        <v>252</v>
      </c>
      <c r="C284" s="16"/>
      <c r="D284" s="16"/>
      <c r="E284" s="16"/>
      <c r="F284" s="16"/>
      <c r="K284" s="81">
        <v>5.43</v>
      </c>
      <c r="N284" s="80">
        <v>6.6799999999999998E-2</v>
      </c>
      <c r="O284" s="81">
        <v>308427642.75999999</v>
      </c>
      <c r="Q284" s="81">
        <v>0</v>
      </c>
      <c r="R284" s="81">
        <v>1015844.2614487369</v>
      </c>
      <c r="T284" s="80">
        <v>0.28760000000000002</v>
      </c>
      <c r="U284" s="80">
        <f>R284/'סכום נכסי הקרן'!$C$42</f>
        <v>4.3069003455170625E-2</v>
      </c>
    </row>
    <row r="285" spans="2:21">
      <c r="B285" s="79" t="s">
        <v>402</v>
      </c>
      <c r="C285" s="16"/>
      <c r="D285" s="16"/>
      <c r="E285" s="16"/>
      <c r="F285" s="16"/>
      <c r="K285" s="81">
        <v>5.48</v>
      </c>
      <c r="N285" s="80">
        <v>5.62E-2</v>
      </c>
      <c r="O285" s="81">
        <v>42150483.420000002</v>
      </c>
      <c r="Q285" s="81">
        <v>0</v>
      </c>
      <c r="R285" s="81">
        <v>139832.74371709672</v>
      </c>
      <c r="T285" s="80">
        <v>3.9600000000000003E-2</v>
      </c>
      <c r="U285" s="80">
        <f>R285/'סכום נכסי הקרן'!$C$42</f>
        <v>5.9285238405626826E-3</v>
      </c>
    </row>
    <row r="286" spans="2:21">
      <c r="B286" t="s">
        <v>1196</v>
      </c>
      <c r="C286" t="s">
        <v>1197</v>
      </c>
      <c r="D286" t="s">
        <v>121</v>
      </c>
      <c r="E286" t="s">
        <v>1198</v>
      </c>
      <c r="F286" t="s">
        <v>449</v>
      </c>
      <c r="G286" t="s">
        <v>407</v>
      </c>
      <c r="H286" t="s">
        <v>209</v>
      </c>
      <c r="I286" t="s">
        <v>210</v>
      </c>
      <c r="J286" t="s">
        <v>363</v>
      </c>
      <c r="K286" s="77">
        <v>3.74</v>
      </c>
      <c r="L286" t="s">
        <v>104</v>
      </c>
      <c r="M286" s="78">
        <v>3.2599999999999997E-2</v>
      </c>
      <c r="N286" s="78">
        <v>7.17E-2</v>
      </c>
      <c r="O286" s="77">
        <v>4909938.05</v>
      </c>
      <c r="P286" s="77">
        <v>87.452583313144146</v>
      </c>
      <c r="Q286" s="77">
        <v>0</v>
      </c>
      <c r="R286" s="77">
        <v>15161.646724521799</v>
      </c>
      <c r="S286" s="78">
        <v>4.8999999999999998E-3</v>
      </c>
      <c r="T286" s="78">
        <v>4.3E-3</v>
      </c>
      <c r="U286" s="78">
        <f>R286/'סכום נכסי הקרן'!$C$42</f>
        <v>6.4281213168762715E-4</v>
      </c>
    </row>
    <row r="287" spans="2:21">
      <c r="B287" t="s">
        <v>1199</v>
      </c>
      <c r="C287" t="s">
        <v>1200</v>
      </c>
      <c r="D287" t="s">
        <v>121</v>
      </c>
      <c r="E287" t="s">
        <v>1198</v>
      </c>
      <c r="F287" t="s">
        <v>1201</v>
      </c>
      <c r="G287" t="s">
        <v>407</v>
      </c>
      <c r="H287" t="s">
        <v>209</v>
      </c>
      <c r="I287" t="s">
        <v>210</v>
      </c>
      <c r="J287" t="s">
        <v>654</v>
      </c>
      <c r="K287" s="77">
        <v>3.09</v>
      </c>
      <c r="L287" t="s">
        <v>104</v>
      </c>
      <c r="M287" s="78">
        <v>3.0800000000000001E-2</v>
      </c>
      <c r="N287" s="78">
        <v>7.2700000000000001E-2</v>
      </c>
      <c r="O287" s="77">
        <v>3754117.76</v>
      </c>
      <c r="P287" s="77">
        <v>88.293872295850719</v>
      </c>
      <c r="Q287" s="77">
        <v>0</v>
      </c>
      <c r="R287" s="77">
        <v>11704.0501171374</v>
      </c>
      <c r="S287" s="78">
        <v>6.3E-3</v>
      </c>
      <c r="T287" s="78">
        <v>3.3E-3</v>
      </c>
      <c r="U287" s="78">
        <f>R287/'סכום נכסי הקרן'!$C$42</f>
        <v>4.9621954276297161E-4</v>
      </c>
    </row>
    <row r="288" spans="2:21">
      <c r="B288" t="s">
        <v>1202</v>
      </c>
      <c r="C288" t="s">
        <v>1203</v>
      </c>
      <c r="D288" t="s">
        <v>121</v>
      </c>
      <c r="E288" t="s">
        <v>1198</v>
      </c>
      <c r="F288" t="s">
        <v>1204</v>
      </c>
      <c r="G288" t="s">
        <v>1205</v>
      </c>
      <c r="H288" t="s">
        <v>1206</v>
      </c>
      <c r="I288" t="s">
        <v>221</v>
      </c>
      <c r="J288" t="s">
        <v>290</v>
      </c>
      <c r="K288" s="77">
        <v>3.27</v>
      </c>
      <c r="L288" t="s">
        <v>104</v>
      </c>
      <c r="M288" s="78">
        <v>2.5000000000000001E-3</v>
      </c>
      <c r="N288" s="78">
        <v>4.4200000000000003E-2</v>
      </c>
      <c r="O288" s="77">
        <v>910573.36</v>
      </c>
      <c r="P288" s="77">
        <v>86.869389163616376</v>
      </c>
      <c r="Q288" s="77">
        <v>0</v>
      </c>
      <c r="R288" s="77">
        <v>2793.0545917617301</v>
      </c>
      <c r="S288" s="78">
        <v>2.8999999999999998E-3</v>
      </c>
      <c r="T288" s="78">
        <v>8.0000000000000004E-4</v>
      </c>
      <c r="U288" s="78">
        <f>R288/'סכום נכסי הקרן'!$C$42</f>
        <v>1.1841783472941989E-4</v>
      </c>
    </row>
    <row r="289" spans="2:21">
      <c r="B289" t="s">
        <v>1207</v>
      </c>
      <c r="C289" t="s">
        <v>1208</v>
      </c>
      <c r="D289" t="s">
        <v>121</v>
      </c>
      <c r="E289" t="s">
        <v>1198</v>
      </c>
      <c r="F289" t="s">
        <v>1209</v>
      </c>
      <c r="G289" t="s">
        <v>1210</v>
      </c>
      <c r="H289" t="s">
        <v>829</v>
      </c>
      <c r="I289" t="s">
        <v>210</v>
      </c>
      <c r="J289" t="s">
        <v>413</v>
      </c>
      <c r="K289" s="77">
        <v>6.2</v>
      </c>
      <c r="L289" t="s">
        <v>108</v>
      </c>
      <c r="M289" s="78">
        <v>4.3799999999999999E-2</v>
      </c>
      <c r="N289" s="78">
        <v>7.4200000000000002E-2</v>
      </c>
      <c r="O289" s="77">
        <v>4596537.74</v>
      </c>
      <c r="P289" s="77">
        <v>82.857638862115294</v>
      </c>
      <c r="Q289" s="77">
        <v>0</v>
      </c>
      <c r="R289" s="77">
        <v>14307.702411765</v>
      </c>
      <c r="S289" s="78">
        <v>3.0999999999999999E-3</v>
      </c>
      <c r="T289" s="78">
        <v>4.1000000000000003E-3</v>
      </c>
      <c r="U289" s="78">
        <f>R289/'סכום נכסי הקרן'!$C$42</f>
        <v>6.0660724088655636E-4</v>
      </c>
    </row>
    <row r="290" spans="2:21">
      <c r="B290" t="s">
        <v>1211</v>
      </c>
      <c r="C290" t="s">
        <v>1212</v>
      </c>
      <c r="D290" t="s">
        <v>394</v>
      </c>
      <c r="E290" t="s">
        <v>1198</v>
      </c>
      <c r="F290" t="s">
        <v>1209</v>
      </c>
      <c r="G290" t="s">
        <v>1213</v>
      </c>
      <c r="H290" t="s">
        <v>829</v>
      </c>
      <c r="I290" t="s">
        <v>210</v>
      </c>
      <c r="J290" t="s">
        <v>518</v>
      </c>
      <c r="K290" s="77">
        <v>1.94</v>
      </c>
      <c r="L290" t="s">
        <v>108</v>
      </c>
      <c r="M290" s="78">
        <v>0.06</v>
      </c>
      <c r="N290" s="78">
        <v>6.6199999999999995E-2</v>
      </c>
      <c r="O290" s="77">
        <v>2528095.75</v>
      </c>
      <c r="P290" s="77">
        <v>100.46133339985381</v>
      </c>
      <c r="Q290" s="77">
        <v>0</v>
      </c>
      <c r="R290" s="77">
        <v>9541.1115024107803</v>
      </c>
      <c r="S290" s="78">
        <v>2.5000000000000001E-3</v>
      </c>
      <c r="T290" s="78">
        <v>2.7000000000000001E-3</v>
      </c>
      <c r="U290" s="78">
        <f>R290/'סכום נכסי הקרן'!$C$42</f>
        <v>4.0451689285270909E-4</v>
      </c>
    </row>
    <row r="291" spans="2:21">
      <c r="B291" t="s">
        <v>1214</v>
      </c>
      <c r="C291" t="s">
        <v>1215</v>
      </c>
      <c r="D291" t="s">
        <v>121</v>
      </c>
      <c r="E291" t="s">
        <v>1198</v>
      </c>
      <c r="F291" t="s">
        <v>464</v>
      </c>
      <c r="G291" t="s">
        <v>465</v>
      </c>
      <c r="H291" t="s">
        <v>1216</v>
      </c>
      <c r="I291" t="s">
        <v>221</v>
      </c>
      <c r="J291" t="s">
        <v>340</v>
      </c>
      <c r="K291" s="77">
        <v>7.59</v>
      </c>
      <c r="L291" t="s">
        <v>104</v>
      </c>
      <c r="M291" s="78">
        <v>3.7499999999999999E-2</v>
      </c>
      <c r="N291" s="78">
        <v>5.4899999999999997E-2</v>
      </c>
      <c r="O291" s="77">
        <v>3828706.99</v>
      </c>
      <c r="P291" s="77">
        <v>88.476916674800776</v>
      </c>
      <c r="Q291" s="77">
        <v>0</v>
      </c>
      <c r="R291" s="77">
        <v>11961.3398044111</v>
      </c>
      <c r="S291" s="78">
        <v>7.7000000000000002E-3</v>
      </c>
      <c r="T291" s="78">
        <v>3.3999999999999998E-3</v>
      </c>
      <c r="U291" s="78">
        <f>R291/'סכום נכסי הקרן'!$C$42</f>
        <v>5.0712791804322121E-4</v>
      </c>
    </row>
    <row r="292" spans="2:21">
      <c r="B292" t="s">
        <v>1217</v>
      </c>
      <c r="C292" t="s">
        <v>1218</v>
      </c>
      <c r="D292" t="s">
        <v>121</v>
      </c>
      <c r="E292" t="s">
        <v>1198</v>
      </c>
      <c r="F292" t="s">
        <v>416</v>
      </c>
      <c r="G292" t="s">
        <v>407</v>
      </c>
      <c r="H292" t="s">
        <v>1216</v>
      </c>
      <c r="I292" t="s">
        <v>221</v>
      </c>
      <c r="J292" t="s">
        <v>507</v>
      </c>
      <c r="K292" s="77">
        <v>2.89</v>
      </c>
      <c r="L292" t="s">
        <v>104</v>
      </c>
      <c r="M292" s="78">
        <v>3.2800000000000003E-2</v>
      </c>
      <c r="N292" s="78">
        <v>7.3999999999999996E-2</v>
      </c>
      <c r="O292" s="77">
        <v>6949965.0599999996</v>
      </c>
      <c r="P292" s="77">
        <v>89.776583354057834</v>
      </c>
      <c r="Q292" s="77">
        <v>0</v>
      </c>
      <c r="R292" s="77">
        <v>22031.4667837952</v>
      </c>
      <c r="S292" s="78">
        <v>9.2999999999999992E-3</v>
      </c>
      <c r="T292" s="78">
        <v>6.1999999999999998E-3</v>
      </c>
      <c r="U292" s="78">
        <f>R292/'סכום נכסי הקרן'!$C$42</f>
        <v>9.3407361250485922E-4</v>
      </c>
    </row>
    <row r="293" spans="2:21">
      <c r="B293" t="s">
        <v>1219</v>
      </c>
      <c r="C293" t="s">
        <v>1220</v>
      </c>
      <c r="D293" t="s">
        <v>121</v>
      </c>
      <c r="E293" t="s">
        <v>1198</v>
      </c>
      <c r="F293" t="s">
        <v>924</v>
      </c>
      <c r="G293" t="s">
        <v>658</v>
      </c>
      <c r="H293" t="s">
        <v>1221</v>
      </c>
      <c r="I293" t="s">
        <v>221</v>
      </c>
      <c r="J293" t="s">
        <v>769</v>
      </c>
      <c r="K293" s="77">
        <v>9.9600000000000009</v>
      </c>
      <c r="L293" t="s">
        <v>104</v>
      </c>
      <c r="M293" s="78">
        <v>6.3799999999999996E-2</v>
      </c>
      <c r="N293" s="78">
        <v>6.4199999999999993E-2</v>
      </c>
      <c r="O293" s="77">
        <v>9934789.5600000005</v>
      </c>
      <c r="P293" s="77">
        <v>99.729541705136654</v>
      </c>
      <c r="Q293" s="77">
        <v>0</v>
      </c>
      <c r="R293" s="77">
        <v>34984.8658517363</v>
      </c>
      <c r="S293" s="78">
        <v>1.43E-2</v>
      </c>
      <c r="T293" s="78">
        <v>9.9000000000000008E-3</v>
      </c>
      <c r="U293" s="78">
        <f>R293/'סכום נכסי הקרן'!$C$42</f>
        <v>1.4832621154922459E-3</v>
      </c>
    </row>
    <row r="294" spans="2:21">
      <c r="B294" t="s">
        <v>1222</v>
      </c>
      <c r="C294" t="s">
        <v>1223</v>
      </c>
      <c r="D294" t="s">
        <v>121</v>
      </c>
      <c r="E294" t="s">
        <v>121</v>
      </c>
      <c r="F294" t="s">
        <v>1224</v>
      </c>
      <c r="G294" t="s">
        <v>1225</v>
      </c>
      <c r="H294" t="s">
        <v>215</v>
      </c>
      <c r="I294" t="s">
        <v>216</v>
      </c>
      <c r="J294" t="s">
        <v>413</v>
      </c>
      <c r="K294" s="77">
        <v>3.91</v>
      </c>
      <c r="L294" t="s">
        <v>104</v>
      </c>
      <c r="M294" s="78">
        <v>0</v>
      </c>
      <c r="N294" s="78">
        <v>6.9800000000000001E-2</v>
      </c>
      <c r="O294" s="77">
        <v>1127376.53</v>
      </c>
      <c r="P294" s="77">
        <v>76.484999999999673</v>
      </c>
      <c r="Q294" s="77">
        <v>0</v>
      </c>
      <c r="R294" s="77">
        <v>3044.6892785048299</v>
      </c>
      <c r="S294" s="78">
        <v>5.5999999999999999E-3</v>
      </c>
      <c r="T294" s="78">
        <v>8.9999999999999998E-4</v>
      </c>
      <c r="U294" s="78">
        <f>R294/'סכום נכסי הקרן'!$C$42</f>
        <v>1.2908645353652259E-4</v>
      </c>
    </row>
    <row r="295" spans="2:21">
      <c r="B295" t="s">
        <v>1226</v>
      </c>
      <c r="C295" t="s">
        <v>1227</v>
      </c>
      <c r="D295" t="s">
        <v>1228</v>
      </c>
      <c r="E295" t="s">
        <v>121</v>
      </c>
      <c r="F295" t="s">
        <v>1229</v>
      </c>
      <c r="G295" t="s">
        <v>1205</v>
      </c>
      <c r="H295" t="s">
        <v>215</v>
      </c>
      <c r="I295" t="s">
        <v>216</v>
      </c>
      <c r="J295" t="s">
        <v>518</v>
      </c>
      <c r="K295" s="77">
        <v>1.86</v>
      </c>
      <c r="L295" t="s">
        <v>104</v>
      </c>
      <c r="M295" s="78">
        <v>0</v>
      </c>
      <c r="N295" s="78">
        <v>-3.2099999999999997E-2</v>
      </c>
      <c r="O295" s="77">
        <v>433606.42</v>
      </c>
      <c r="P295" s="77">
        <v>106.121</v>
      </c>
      <c r="Q295" s="77">
        <v>0</v>
      </c>
      <c r="R295" s="77">
        <v>1624.7807129267301</v>
      </c>
      <c r="S295" s="78">
        <v>8.0000000000000004E-4</v>
      </c>
      <c r="T295" s="78">
        <v>5.0000000000000001E-4</v>
      </c>
      <c r="U295" s="78">
        <f>R295/'סכום נכסי הקרן'!$C$42</f>
        <v>6.8886234627282234E-5</v>
      </c>
    </row>
    <row r="296" spans="2:21">
      <c r="B296" t="s">
        <v>1230</v>
      </c>
      <c r="C296" t="s">
        <v>1231</v>
      </c>
      <c r="D296" t="s">
        <v>1228</v>
      </c>
      <c r="E296" t="s">
        <v>121</v>
      </c>
      <c r="F296" t="s">
        <v>1232</v>
      </c>
      <c r="G296" t="s">
        <v>127</v>
      </c>
      <c r="H296" t="s">
        <v>215</v>
      </c>
      <c r="I296" t="s">
        <v>216</v>
      </c>
      <c r="J296" t="s">
        <v>848</v>
      </c>
      <c r="K296" s="77">
        <v>2.69</v>
      </c>
      <c r="L296" t="s">
        <v>104</v>
      </c>
      <c r="M296" s="78">
        <v>0</v>
      </c>
      <c r="N296" s="78">
        <v>2.1499999999999998E-2</v>
      </c>
      <c r="O296" s="77">
        <v>271613.59999999998</v>
      </c>
      <c r="P296" s="77">
        <v>93.798000000000002</v>
      </c>
      <c r="Q296" s="77">
        <v>0</v>
      </c>
      <c r="R296" s="77">
        <v>899.58624770836798</v>
      </c>
      <c r="S296" s="78">
        <v>5.9999999999999995E-4</v>
      </c>
      <c r="T296" s="78">
        <v>2.9999999999999997E-4</v>
      </c>
      <c r="U296" s="78">
        <f>R296/'סכום נכסי הקרן'!$C$42</f>
        <v>3.8139983343038116E-5</v>
      </c>
    </row>
    <row r="297" spans="2:21">
      <c r="B297" t="s">
        <v>1233</v>
      </c>
      <c r="C297" t="s">
        <v>1234</v>
      </c>
      <c r="D297" t="s">
        <v>121</v>
      </c>
      <c r="E297" t="s">
        <v>1198</v>
      </c>
      <c r="F297" t="s">
        <v>1235</v>
      </c>
      <c r="G297" t="s">
        <v>1225</v>
      </c>
      <c r="H297" t="s">
        <v>215</v>
      </c>
      <c r="I297" t="s">
        <v>216</v>
      </c>
      <c r="J297" t="s">
        <v>654</v>
      </c>
      <c r="K297" s="77">
        <v>3.3</v>
      </c>
      <c r="L297" t="s">
        <v>104</v>
      </c>
      <c r="M297" s="78">
        <v>0</v>
      </c>
      <c r="N297" s="78">
        <v>-6.7000000000000004E-2</v>
      </c>
      <c r="O297" s="77">
        <v>346885.07</v>
      </c>
      <c r="P297" s="77">
        <v>121.327</v>
      </c>
      <c r="Q297" s="77">
        <v>0</v>
      </c>
      <c r="R297" s="77">
        <v>1486.0751937913999</v>
      </c>
      <c r="S297" s="78">
        <v>1.6999999999999999E-3</v>
      </c>
      <c r="T297" s="78">
        <v>4.0000000000000002E-4</v>
      </c>
      <c r="U297" s="78">
        <f>R297/'סכום נכסי הקרן'!$C$42</f>
        <v>6.3005502009497757E-5</v>
      </c>
    </row>
    <row r="298" spans="2:21">
      <c r="B298" t="s">
        <v>1236</v>
      </c>
      <c r="C298" t="s">
        <v>1237</v>
      </c>
      <c r="D298" t="s">
        <v>121</v>
      </c>
      <c r="E298" t="s">
        <v>1198</v>
      </c>
      <c r="F298" t="s">
        <v>1238</v>
      </c>
      <c r="G298" t="s">
        <v>1225</v>
      </c>
      <c r="H298" t="s">
        <v>215</v>
      </c>
      <c r="I298" t="s">
        <v>216</v>
      </c>
      <c r="J298" t="s">
        <v>278</v>
      </c>
      <c r="K298" s="77">
        <v>3.24</v>
      </c>
      <c r="L298" t="s">
        <v>104</v>
      </c>
      <c r="M298" s="78">
        <v>0</v>
      </c>
      <c r="N298" s="78">
        <v>-7.3099999999999998E-2</v>
      </c>
      <c r="O298" s="77">
        <v>1951228.61</v>
      </c>
      <c r="P298" s="77">
        <v>123.27500000000001</v>
      </c>
      <c r="Q298" s="77">
        <v>0</v>
      </c>
      <c r="R298" s="77">
        <v>8493.3864305595707</v>
      </c>
      <c r="S298" s="78">
        <v>3.0999999999999999E-3</v>
      </c>
      <c r="T298" s="78">
        <v>2.3999999999999998E-3</v>
      </c>
      <c r="U298" s="78">
        <f>R298/'סכום נכסי הקרן'!$C$42</f>
        <v>3.600962306979859E-4</v>
      </c>
    </row>
    <row r="299" spans="2:21">
      <c r="B299" t="s">
        <v>1239</v>
      </c>
      <c r="C299" t="s">
        <v>1240</v>
      </c>
      <c r="D299" t="s">
        <v>121</v>
      </c>
      <c r="E299" t="s">
        <v>1198</v>
      </c>
      <c r="F299" t="s">
        <v>1241</v>
      </c>
      <c r="G299" t="s">
        <v>1205</v>
      </c>
      <c r="H299" t="s">
        <v>215</v>
      </c>
      <c r="I299" t="s">
        <v>216</v>
      </c>
      <c r="J299" t="s">
        <v>551</v>
      </c>
      <c r="K299" s="77">
        <v>2.61</v>
      </c>
      <c r="L299" t="s">
        <v>104</v>
      </c>
      <c r="M299" s="78">
        <v>0</v>
      </c>
      <c r="N299" s="78">
        <v>6.5199999999999994E-2</v>
      </c>
      <c r="O299" s="77">
        <v>607048.92000000004</v>
      </c>
      <c r="P299" s="77">
        <v>83.927999999999997</v>
      </c>
      <c r="Q299" s="77">
        <v>0</v>
      </c>
      <c r="R299" s="77">
        <v>1798.9880660665101</v>
      </c>
      <c r="S299" s="78">
        <v>1.1000000000000001E-3</v>
      </c>
      <c r="T299" s="78">
        <v>5.0000000000000001E-4</v>
      </c>
      <c r="U299" s="78">
        <f>R299/'סכום נכסי הקרן'!$C$42</f>
        <v>7.6272147388745378E-5</v>
      </c>
    </row>
    <row r="300" spans="2:21">
      <c r="B300" s="79" t="s">
        <v>403</v>
      </c>
      <c r="C300" s="16"/>
      <c r="D300" s="16"/>
      <c r="E300" s="16"/>
      <c r="F300" s="16"/>
      <c r="K300" s="81">
        <v>5.42</v>
      </c>
      <c r="N300" s="80">
        <v>6.8500000000000005E-2</v>
      </c>
      <c r="O300" s="81">
        <v>266277159.34</v>
      </c>
      <c r="Q300" s="81">
        <v>0</v>
      </c>
      <c r="R300" s="81">
        <v>876011.51773164014</v>
      </c>
      <c r="T300" s="80">
        <v>0.248</v>
      </c>
      <c r="U300" s="80">
        <f>R300/'סכום נכסי הקרן'!$C$42</f>
        <v>3.7140479614607945E-2</v>
      </c>
    </row>
    <row r="301" spans="2:21">
      <c r="B301" t="s">
        <v>1242</v>
      </c>
      <c r="C301" t="s">
        <v>1243</v>
      </c>
      <c r="D301" t="s">
        <v>121</v>
      </c>
      <c r="E301" t="s">
        <v>1198</v>
      </c>
      <c r="F301" t="s">
        <v>1244</v>
      </c>
      <c r="G301" t="s">
        <v>1245</v>
      </c>
      <c r="H301" t="s">
        <v>220</v>
      </c>
      <c r="I301" t="s">
        <v>221</v>
      </c>
      <c r="J301" t="s">
        <v>689</v>
      </c>
      <c r="K301" s="77">
        <v>7.42</v>
      </c>
      <c r="L301" t="s">
        <v>104</v>
      </c>
      <c r="M301" s="78">
        <v>5.7200000000000001E-2</v>
      </c>
      <c r="N301" s="78">
        <v>5.96E-2</v>
      </c>
      <c r="O301" s="77">
        <v>3134003.01</v>
      </c>
      <c r="P301" s="77">
        <v>99.984458330337347</v>
      </c>
      <c r="Q301" s="77">
        <v>0</v>
      </c>
      <c r="R301" s="77">
        <v>11064.444762042</v>
      </c>
      <c r="S301" s="78">
        <v>8.9999999999999998E-4</v>
      </c>
      <c r="T301" s="78">
        <v>3.0999999999999999E-3</v>
      </c>
      <c r="U301" s="78">
        <f>R301/'סכום נכסי הקרן'!$C$42</f>
        <v>4.6910203440665797E-4</v>
      </c>
    </row>
    <row r="302" spans="2:21">
      <c r="B302" t="s">
        <v>1246</v>
      </c>
      <c r="C302" t="s">
        <v>1247</v>
      </c>
      <c r="D302" t="s">
        <v>121</v>
      </c>
      <c r="E302" t="s">
        <v>1198</v>
      </c>
      <c r="F302" t="s">
        <v>1248</v>
      </c>
      <c r="G302" t="s">
        <v>1249</v>
      </c>
      <c r="H302" t="s">
        <v>220</v>
      </c>
      <c r="I302" t="s">
        <v>221</v>
      </c>
      <c r="J302" t="s">
        <v>689</v>
      </c>
      <c r="K302" s="77">
        <v>4.37</v>
      </c>
      <c r="L302" t="s">
        <v>104</v>
      </c>
      <c r="M302" s="78">
        <v>5.6300000000000003E-2</v>
      </c>
      <c r="N302" s="78">
        <v>5.7700000000000001E-2</v>
      </c>
      <c r="O302" s="77">
        <v>2089335.34</v>
      </c>
      <c r="P302" s="77">
        <v>100.95687508550277</v>
      </c>
      <c r="Q302" s="77">
        <v>0</v>
      </c>
      <c r="R302" s="77">
        <v>7448.03599436268</v>
      </c>
      <c r="S302" s="78">
        <v>3.8E-3</v>
      </c>
      <c r="T302" s="78">
        <v>2.0999999999999999E-3</v>
      </c>
      <c r="U302" s="78">
        <f>R302/'סכום נכסי הקרן'!$C$42</f>
        <v>3.1577624656555598E-4</v>
      </c>
    </row>
    <row r="303" spans="2:21">
      <c r="B303" t="s">
        <v>1250</v>
      </c>
      <c r="C303" t="s">
        <v>1251</v>
      </c>
      <c r="D303" t="s">
        <v>121</v>
      </c>
      <c r="E303" t="s">
        <v>1198</v>
      </c>
      <c r="F303" t="s">
        <v>1252</v>
      </c>
      <c r="G303" t="s">
        <v>1253</v>
      </c>
      <c r="H303" t="s">
        <v>1206</v>
      </c>
      <c r="I303" t="s">
        <v>221</v>
      </c>
      <c r="J303" t="s">
        <v>275</v>
      </c>
      <c r="K303" s="77">
        <v>4.87</v>
      </c>
      <c r="L303" t="s">
        <v>104</v>
      </c>
      <c r="M303" s="78">
        <v>0.04</v>
      </c>
      <c r="N303" s="78">
        <v>6.7900000000000002E-2</v>
      </c>
      <c r="O303" s="77">
        <v>1567001.56</v>
      </c>
      <c r="P303" s="77">
        <v>88.279222076297486</v>
      </c>
      <c r="Q303" s="77">
        <v>0</v>
      </c>
      <c r="R303" s="77">
        <v>4884.5622027683103</v>
      </c>
      <c r="S303" s="78">
        <v>8.0000000000000004E-4</v>
      </c>
      <c r="T303" s="78">
        <v>1.4E-3</v>
      </c>
      <c r="U303" s="78">
        <f>R303/'סכום נכסי הקרן'!$C$42</f>
        <v>2.0709200649320238E-4</v>
      </c>
    </row>
    <row r="304" spans="2:21">
      <c r="B304" t="s">
        <v>1254</v>
      </c>
      <c r="C304" t="s">
        <v>1255</v>
      </c>
      <c r="D304" t="s">
        <v>121</v>
      </c>
      <c r="E304" t="s">
        <v>1198</v>
      </c>
      <c r="F304" t="s">
        <v>1256</v>
      </c>
      <c r="G304" t="s">
        <v>1257</v>
      </c>
      <c r="H304" t="s">
        <v>599</v>
      </c>
      <c r="I304" t="s">
        <v>221</v>
      </c>
      <c r="J304" t="s">
        <v>309</v>
      </c>
      <c r="K304" s="77">
        <v>7.83</v>
      </c>
      <c r="L304" t="s">
        <v>108</v>
      </c>
      <c r="M304" s="78">
        <v>4.2500000000000003E-2</v>
      </c>
      <c r="N304" s="78">
        <v>5.4800000000000001E-2</v>
      </c>
      <c r="O304" s="77">
        <v>4178670.68</v>
      </c>
      <c r="P304" s="77">
        <v>93.952493115453052</v>
      </c>
      <c r="Q304" s="77">
        <v>0</v>
      </c>
      <c r="R304" s="77">
        <v>14748.673783496701</v>
      </c>
      <c r="S304" s="78">
        <v>3.3E-3</v>
      </c>
      <c r="T304" s="78">
        <v>4.1999999999999997E-3</v>
      </c>
      <c r="U304" s="78">
        <f>R304/'סכום נכסי הקרן'!$C$42</f>
        <v>6.2530321452493516E-4</v>
      </c>
    </row>
    <row r="305" spans="2:21">
      <c r="B305" t="s">
        <v>1258</v>
      </c>
      <c r="C305" t="s">
        <v>1259</v>
      </c>
      <c r="D305" t="s">
        <v>121</v>
      </c>
      <c r="E305" t="s">
        <v>1198</v>
      </c>
      <c r="F305" t="s">
        <v>1260</v>
      </c>
      <c r="G305" t="s">
        <v>1245</v>
      </c>
      <c r="H305" t="s">
        <v>1261</v>
      </c>
      <c r="I305" t="s">
        <v>382</v>
      </c>
      <c r="J305" t="s">
        <v>373</v>
      </c>
      <c r="K305" s="77">
        <v>3.59</v>
      </c>
      <c r="L305" t="s">
        <v>111</v>
      </c>
      <c r="M305" s="78">
        <v>6.1800000000000001E-2</v>
      </c>
      <c r="N305" s="78">
        <v>6.0499999999999998E-2</v>
      </c>
      <c r="O305" s="77">
        <v>2710912.59</v>
      </c>
      <c r="P305" s="77">
        <v>100.5665442836841</v>
      </c>
      <c r="Q305" s="77">
        <v>0</v>
      </c>
      <c r="R305" s="77">
        <v>11576.0197805316</v>
      </c>
      <c r="S305" s="78">
        <v>4.1999999999999997E-3</v>
      </c>
      <c r="T305" s="78">
        <v>3.3E-3</v>
      </c>
      <c r="U305" s="78">
        <f>R305/'סכום נכסי הקרן'!$C$42</f>
        <v>4.9079140853127562E-4</v>
      </c>
    </row>
    <row r="306" spans="2:21">
      <c r="B306" t="s">
        <v>1262</v>
      </c>
      <c r="C306" t="s">
        <v>1263</v>
      </c>
      <c r="D306" t="s">
        <v>121</v>
      </c>
      <c r="E306" t="s">
        <v>1198</v>
      </c>
      <c r="F306" t="s">
        <v>1264</v>
      </c>
      <c r="G306" t="s">
        <v>1265</v>
      </c>
      <c r="H306" t="s">
        <v>1266</v>
      </c>
      <c r="I306" t="s">
        <v>221</v>
      </c>
      <c r="J306" t="s">
        <v>884</v>
      </c>
      <c r="K306" s="77">
        <v>3.95</v>
      </c>
      <c r="L306" t="s">
        <v>104</v>
      </c>
      <c r="M306" s="78">
        <v>4.2500000000000003E-2</v>
      </c>
      <c r="N306" s="78">
        <v>6.59E-2</v>
      </c>
      <c r="O306" s="77">
        <v>1571352.72</v>
      </c>
      <c r="P306" s="77">
        <v>91.512328787322417</v>
      </c>
      <c r="Q306" s="77">
        <v>0</v>
      </c>
      <c r="R306" s="77">
        <v>5077.5125603301003</v>
      </c>
      <c r="S306" s="78">
        <v>3.8E-3</v>
      </c>
      <c r="T306" s="78">
        <v>1.4E-3</v>
      </c>
      <c r="U306" s="78">
        <f>R306/'סכום נכסי הקרן'!$C$42</f>
        <v>2.1527257110519682E-4</v>
      </c>
    </row>
    <row r="307" spans="2:21">
      <c r="B307" t="s">
        <v>1267</v>
      </c>
      <c r="C307" t="s">
        <v>1268</v>
      </c>
      <c r="D307" t="s">
        <v>1269</v>
      </c>
      <c r="E307" t="s">
        <v>1198</v>
      </c>
      <c r="F307" t="s">
        <v>1270</v>
      </c>
      <c r="G307" t="s">
        <v>1271</v>
      </c>
      <c r="H307" t="s">
        <v>1272</v>
      </c>
      <c r="I307" t="s">
        <v>382</v>
      </c>
      <c r="J307" t="s">
        <v>1273</v>
      </c>
      <c r="K307" s="77">
        <v>1.64</v>
      </c>
      <c r="L307" t="s">
        <v>104</v>
      </c>
      <c r="M307" s="78">
        <v>4.4999999999999998E-2</v>
      </c>
      <c r="N307" s="78">
        <v>7.8100000000000003E-2</v>
      </c>
      <c r="O307" s="77">
        <v>1358.06</v>
      </c>
      <c r="P307" s="77">
        <v>93.081162790697675</v>
      </c>
      <c r="Q307" s="77">
        <v>0</v>
      </c>
      <c r="R307" s="77">
        <v>4.4634743823780001</v>
      </c>
      <c r="S307" s="78">
        <v>0</v>
      </c>
      <c r="T307" s="78">
        <v>0</v>
      </c>
      <c r="U307" s="78">
        <f>R307/'סכום נכסי הקרן'!$C$42</f>
        <v>1.8923904075861597E-7</v>
      </c>
    </row>
    <row r="308" spans="2:21">
      <c r="B308" t="s">
        <v>1274</v>
      </c>
      <c r="C308" t="s">
        <v>1275</v>
      </c>
      <c r="D308" t="s">
        <v>1269</v>
      </c>
      <c r="E308" t="s">
        <v>1198</v>
      </c>
      <c r="F308" t="s">
        <v>1276</v>
      </c>
      <c r="G308" t="s">
        <v>1277</v>
      </c>
      <c r="H308" t="s">
        <v>1266</v>
      </c>
      <c r="I308" t="s">
        <v>221</v>
      </c>
      <c r="J308" t="s">
        <v>278</v>
      </c>
      <c r="K308" s="77">
        <v>7.13</v>
      </c>
      <c r="L308" t="s">
        <v>104</v>
      </c>
      <c r="M308" s="78">
        <v>0.03</v>
      </c>
      <c r="N308" s="78">
        <v>6.7500000000000004E-2</v>
      </c>
      <c r="O308" s="77">
        <v>3865270.38</v>
      </c>
      <c r="P308" s="77">
        <v>78.351333537418128</v>
      </c>
      <c r="Q308" s="77">
        <v>0</v>
      </c>
      <c r="R308" s="77">
        <v>10693.601296638801</v>
      </c>
      <c r="S308" s="78">
        <v>2.2000000000000001E-3</v>
      </c>
      <c r="T308" s="78">
        <v>3.0000000000000001E-3</v>
      </c>
      <c r="U308" s="78">
        <f>R308/'סכום נכסי הקרן'!$C$42</f>
        <v>4.5337929116843784E-4</v>
      </c>
    </row>
    <row r="309" spans="2:21">
      <c r="B309" t="s">
        <v>1278</v>
      </c>
      <c r="C309" t="s">
        <v>1279</v>
      </c>
      <c r="D309" t="s">
        <v>121</v>
      </c>
      <c r="E309" t="s">
        <v>1198</v>
      </c>
      <c r="F309" t="s">
        <v>1280</v>
      </c>
      <c r="G309" t="s">
        <v>1281</v>
      </c>
      <c r="H309" t="s">
        <v>1282</v>
      </c>
      <c r="I309" t="s">
        <v>221</v>
      </c>
      <c r="J309" t="s">
        <v>689</v>
      </c>
      <c r="K309" s="77">
        <v>4.1399999999999997</v>
      </c>
      <c r="L309" t="s">
        <v>111</v>
      </c>
      <c r="M309" s="78">
        <v>4.6300000000000001E-2</v>
      </c>
      <c r="N309" s="78">
        <v>6.2700000000000006E-2</v>
      </c>
      <c r="O309" s="77">
        <v>2089335.34</v>
      </c>
      <c r="P309" s="77">
        <v>94.872750087197687</v>
      </c>
      <c r="Q309" s="77">
        <v>0</v>
      </c>
      <c r="R309" s="77">
        <v>8416.6614307588497</v>
      </c>
      <c r="S309" s="78">
        <v>4.1999999999999997E-3</v>
      </c>
      <c r="T309" s="78">
        <v>2.3999999999999998E-3</v>
      </c>
      <c r="U309" s="78">
        <f>R309/'סכום נכסי הקרן'!$C$42</f>
        <v>3.5684330167439464E-4</v>
      </c>
    </row>
    <row r="310" spans="2:21">
      <c r="B310" t="s">
        <v>1283</v>
      </c>
      <c r="C310" t="s">
        <v>1284</v>
      </c>
      <c r="D310" t="s">
        <v>121</v>
      </c>
      <c r="E310" t="s">
        <v>1198</v>
      </c>
      <c r="F310" t="s">
        <v>1285</v>
      </c>
      <c r="G310" t="s">
        <v>1286</v>
      </c>
      <c r="H310" t="s">
        <v>1287</v>
      </c>
      <c r="I310" t="s">
        <v>382</v>
      </c>
      <c r="J310" t="s">
        <v>558</v>
      </c>
      <c r="K310" s="77">
        <v>2.39</v>
      </c>
      <c r="L310" t="s">
        <v>104</v>
      </c>
      <c r="M310" s="78">
        <v>5.8799999999999998E-2</v>
      </c>
      <c r="N310" s="78">
        <v>6.3899999999999998E-2</v>
      </c>
      <c r="O310" s="77">
        <v>3220182.8</v>
      </c>
      <c r="P310" s="77">
        <v>99.644638919675074</v>
      </c>
      <c r="Q310" s="77">
        <v>0</v>
      </c>
      <c r="R310" s="77">
        <v>11330.0592540746</v>
      </c>
      <c r="S310" s="78">
        <v>1.4E-3</v>
      </c>
      <c r="T310" s="78">
        <v>3.2000000000000002E-3</v>
      </c>
      <c r="U310" s="78">
        <f>R310/'סכום נכסי הקרן'!$C$42</f>
        <v>4.8036335851827007E-4</v>
      </c>
    </row>
    <row r="311" spans="2:21">
      <c r="B311" t="s">
        <v>1288</v>
      </c>
      <c r="C311" t="s">
        <v>1289</v>
      </c>
      <c r="D311" t="s">
        <v>121</v>
      </c>
      <c r="E311" t="s">
        <v>1198</v>
      </c>
      <c r="F311" t="s">
        <v>1290</v>
      </c>
      <c r="G311" t="s">
        <v>1257</v>
      </c>
      <c r="H311" t="s">
        <v>1291</v>
      </c>
      <c r="I311" t="s">
        <v>382</v>
      </c>
      <c r="J311" t="s">
        <v>1292</v>
      </c>
      <c r="K311" s="77">
        <v>4.37</v>
      </c>
      <c r="L311" t="s">
        <v>104</v>
      </c>
      <c r="M311" s="78">
        <v>3.2000000000000001E-2</v>
      </c>
      <c r="N311" s="78">
        <v>9.9900000000000003E-2</v>
      </c>
      <c r="O311" s="77">
        <v>3342936.54</v>
      </c>
      <c r="P311" s="77">
        <v>76.431444509806525</v>
      </c>
      <c r="Q311" s="77">
        <v>0</v>
      </c>
      <c r="R311" s="77">
        <v>9021.8980908911108</v>
      </c>
      <c r="S311" s="78">
        <v>2.7000000000000001E-3</v>
      </c>
      <c r="T311" s="78">
        <v>2.5999999999999999E-3</v>
      </c>
      <c r="U311" s="78">
        <f>R311/'סכום נכסי הקרן'!$C$42</f>
        <v>3.8250367186662979E-4</v>
      </c>
    </row>
    <row r="312" spans="2:21">
      <c r="B312" t="s">
        <v>1293</v>
      </c>
      <c r="C312" t="s">
        <v>1294</v>
      </c>
      <c r="D312" t="s">
        <v>121</v>
      </c>
      <c r="E312" t="s">
        <v>1198</v>
      </c>
      <c r="F312" t="s">
        <v>1295</v>
      </c>
      <c r="G312" t="s">
        <v>1245</v>
      </c>
      <c r="H312" t="s">
        <v>1296</v>
      </c>
      <c r="I312" t="s">
        <v>221</v>
      </c>
      <c r="J312" t="s">
        <v>575</v>
      </c>
      <c r="K312" s="77">
        <v>5.67</v>
      </c>
      <c r="L312" t="s">
        <v>104</v>
      </c>
      <c r="M312" s="78">
        <v>3.9300000000000002E-2</v>
      </c>
      <c r="N312" s="78">
        <v>6.88E-2</v>
      </c>
      <c r="O312" s="77">
        <v>3254139.8</v>
      </c>
      <c r="P312" s="77">
        <v>85.932974777514247</v>
      </c>
      <c r="Q312" s="77">
        <v>0</v>
      </c>
      <c r="R312" s="77">
        <v>9874.0147459741293</v>
      </c>
      <c r="S312" s="78">
        <v>2.2000000000000001E-3</v>
      </c>
      <c r="T312" s="78">
        <v>2.8E-3</v>
      </c>
      <c r="U312" s="78">
        <f>R312/'סכום נכסי הקרן'!$C$42</f>
        <v>4.186310750077765E-4</v>
      </c>
    </row>
    <row r="313" spans="2:21">
      <c r="B313" t="s">
        <v>1297</v>
      </c>
      <c r="C313" t="s">
        <v>1298</v>
      </c>
      <c r="D313" t="s">
        <v>121</v>
      </c>
      <c r="E313" t="s">
        <v>1198</v>
      </c>
      <c r="F313" t="s">
        <v>1299</v>
      </c>
      <c r="G313" t="s">
        <v>1257</v>
      </c>
      <c r="H313" t="s">
        <v>1296</v>
      </c>
      <c r="I313" t="s">
        <v>221</v>
      </c>
      <c r="J313" t="s">
        <v>479</v>
      </c>
      <c r="K313" s="77">
        <v>7.12</v>
      </c>
      <c r="L313" t="s">
        <v>104</v>
      </c>
      <c r="M313" s="78">
        <v>0.06</v>
      </c>
      <c r="N313" s="78">
        <v>6.4299999999999996E-2</v>
      </c>
      <c r="O313" s="77">
        <v>2611669.23</v>
      </c>
      <c r="P313" s="77">
        <v>98.569000000000315</v>
      </c>
      <c r="Q313" s="77">
        <v>0</v>
      </c>
      <c r="R313" s="77">
        <v>9089.8400367119793</v>
      </c>
      <c r="S313" s="78">
        <v>2.2000000000000001E-3</v>
      </c>
      <c r="T313" s="78">
        <v>2.5999999999999999E-3</v>
      </c>
      <c r="U313" s="78">
        <f>R313/'סכום נכסי הקרן'!$C$42</f>
        <v>3.8538422355192145E-4</v>
      </c>
    </row>
    <row r="314" spans="2:21">
      <c r="B314" t="s">
        <v>1300</v>
      </c>
      <c r="C314" t="s">
        <v>1301</v>
      </c>
      <c r="D314" t="s">
        <v>121</v>
      </c>
      <c r="E314" t="s">
        <v>1198</v>
      </c>
      <c r="F314" t="s">
        <v>1302</v>
      </c>
      <c r="G314" t="s">
        <v>1277</v>
      </c>
      <c r="H314" t="s">
        <v>1296</v>
      </c>
      <c r="I314" t="s">
        <v>221</v>
      </c>
      <c r="J314" t="s">
        <v>278</v>
      </c>
      <c r="K314" s="77">
        <v>3.39</v>
      </c>
      <c r="L314" t="s">
        <v>104</v>
      </c>
      <c r="M314" s="78">
        <v>4.7500000000000001E-2</v>
      </c>
      <c r="N314" s="78">
        <v>7.8700000000000006E-2</v>
      </c>
      <c r="O314" s="77">
        <v>2402735.66</v>
      </c>
      <c r="P314" s="77">
        <v>90.835472536852819</v>
      </c>
      <c r="Q314" s="77">
        <v>0</v>
      </c>
      <c r="R314" s="77">
        <v>7706.5356147122602</v>
      </c>
      <c r="S314" s="78">
        <v>1.6000000000000001E-3</v>
      </c>
      <c r="T314" s="78">
        <v>2.2000000000000001E-3</v>
      </c>
      <c r="U314" s="78">
        <f>R314/'סכום נכסי הקרן'!$C$42</f>
        <v>3.2673591968131362E-4</v>
      </c>
    </row>
    <row r="315" spans="2:21">
      <c r="B315" t="s">
        <v>1303</v>
      </c>
      <c r="C315" t="s">
        <v>1304</v>
      </c>
      <c r="D315" t="s">
        <v>121</v>
      </c>
      <c r="E315" t="s">
        <v>1198</v>
      </c>
      <c r="F315" t="s">
        <v>1302</v>
      </c>
      <c r="G315" t="s">
        <v>1277</v>
      </c>
      <c r="H315" t="s">
        <v>1296</v>
      </c>
      <c r="I315" t="s">
        <v>221</v>
      </c>
      <c r="J315" t="s">
        <v>278</v>
      </c>
      <c r="K315" s="77">
        <v>6.23</v>
      </c>
      <c r="L315" t="s">
        <v>104</v>
      </c>
      <c r="M315" s="78">
        <v>5.1299999999999998E-2</v>
      </c>
      <c r="N315" s="78">
        <v>7.9899999999999999E-2</v>
      </c>
      <c r="O315" s="77">
        <v>1718478.32</v>
      </c>
      <c r="P315" s="77">
        <v>84.655431052844179</v>
      </c>
      <c r="Q315" s="77">
        <v>0</v>
      </c>
      <c r="R315" s="77">
        <v>5136.8466146786805</v>
      </c>
      <c r="S315" s="78">
        <v>1.1000000000000001E-3</v>
      </c>
      <c r="T315" s="78">
        <v>1.5E-3</v>
      </c>
      <c r="U315" s="78">
        <f>R315/'סכום נכסי הקרן'!$C$42</f>
        <v>2.1778817186087154E-4</v>
      </c>
    </row>
    <row r="316" spans="2:21">
      <c r="B316" t="s">
        <v>1305</v>
      </c>
      <c r="C316" t="s">
        <v>1306</v>
      </c>
      <c r="D316" t="s">
        <v>121</v>
      </c>
      <c r="E316" t="s">
        <v>1198</v>
      </c>
      <c r="F316" t="s">
        <v>1307</v>
      </c>
      <c r="G316" t="s">
        <v>1257</v>
      </c>
      <c r="H316" t="s">
        <v>1296</v>
      </c>
      <c r="I316" t="s">
        <v>221</v>
      </c>
      <c r="J316" t="s">
        <v>1308</v>
      </c>
      <c r="K316" s="77">
        <v>2.4500000000000002</v>
      </c>
      <c r="L316" t="s">
        <v>104</v>
      </c>
      <c r="M316" s="78">
        <v>5.7500000000000002E-2</v>
      </c>
      <c r="N316" s="78">
        <v>7.7399999999999997E-2</v>
      </c>
      <c r="O316" s="77">
        <v>885355.88</v>
      </c>
      <c r="P316" s="77">
        <v>96.952277845783428</v>
      </c>
      <c r="Q316" s="77">
        <v>0</v>
      </c>
      <c r="R316" s="77">
        <v>3030.9139759661098</v>
      </c>
      <c r="S316" s="78">
        <v>1.2999999999999999E-3</v>
      </c>
      <c r="T316" s="78">
        <v>8.9999999999999998E-4</v>
      </c>
      <c r="U316" s="78">
        <f>R316/'סכום נכסי הקרן'!$C$42</f>
        <v>1.2850241858633244E-4</v>
      </c>
    </row>
    <row r="317" spans="2:21">
      <c r="B317" t="s">
        <v>1309</v>
      </c>
      <c r="C317" t="s">
        <v>1310</v>
      </c>
      <c r="D317" t="s">
        <v>121</v>
      </c>
      <c r="E317" t="s">
        <v>1198</v>
      </c>
      <c r="F317" t="s">
        <v>1311</v>
      </c>
      <c r="G317" t="s">
        <v>1271</v>
      </c>
      <c r="H317" t="s">
        <v>1296</v>
      </c>
      <c r="I317" t="s">
        <v>221</v>
      </c>
      <c r="J317" t="s">
        <v>373</v>
      </c>
      <c r="K317" s="77">
        <v>6.39</v>
      </c>
      <c r="L317" t="s">
        <v>108</v>
      </c>
      <c r="M317" s="78">
        <v>4.3799999999999999E-2</v>
      </c>
      <c r="N317" s="78">
        <v>4.8899999999999999E-2</v>
      </c>
      <c r="O317" s="77">
        <v>2287822.2000000002</v>
      </c>
      <c r="P317" s="77">
        <v>97.952397257961948</v>
      </c>
      <c r="Q317" s="77">
        <v>0</v>
      </c>
      <c r="R317" s="77">
        <v>8418.6771307595009</v>
      </c>
      <c r="S317" s="78">
        <v>3.0999999999999999E-3</v>
      </c>
      <c r="T317" s="78">
        <v>2.3999999999999998E-3</v>
      </c>
      <c r="U317" s="78">
        <f>R317/'סכום נכסי הקרן'!$C$42</f>
        <v>3.569287618119248E-4</v>
      </c>
    </row>
    <row r="318" spans="2:21">
      <c r="B318" t="s">
        <v>1312</v>
      </c>
      <c r="C318" t="s">
        <v>1313</v>
      </c>
      <c r="D318" t="s">
        <v>121</v>
      </c>
      <c r="E318" t="s">
        <v>1198</v>
      </c>
      <c r="F318" t="s">
        <v>1314</v>
      </c>
      <c r="G318" t="s">
        <v>1245</v>
      </c>
      <c r="H318" t="s">
        <v>1296</v>
      </c>
      <c r="I318" t="s">
        <v>221</v>
      </c>
      <c r="J318" t="s">
        <v>479</v>
      </c>
      <c r="K318" s="77">
        <v>7.37</v>
      </c>
      <c r="L318" t="s">
        <v>104</v>
      </c>
      <c r="M318" s="78">
        <v>5.4100000000000002E-2</v>
      </c>
      <c r="N318" s="78">
        <v>6.25E-2</v>
      </c>
      <c r="O318" s="77">
        <v>2820602.71</v>
      </c>
      <c r="P318" s="77">
        <v>95.631930506869423</v>
      </c>
      <c r="Q318" s="77">
        <v>0</v>
      </c>
      <c r="R318" s="77">
        <v>9524.5081886141907</v>
      </c>
      <c r="S318" s="78">
        <v>2.8E-3</v>
      </c>
      <c r="T318" s="78">
        <v>2.7000000000000001E-3</v>
      </c>
      <c r="U318" s="78">
        <f>R318/'סכום נכסי הקרן'!$C$42</f>
        <v>4.0381295800126564E-4</v>
      </c>
    </row>
    <row r="319" spans="2:21">
      <c r="B319" t="s">
        <v>1315</v>
      </c>
      <c r="C319" t="s">
        <v>1316</v>
      </c>
      <c r="D319" t="s">
        <v>121</v>
      </c>
      <c r="E319" t="s">
        <v>1198</v>
      </c>
      <c r="F319" t="s">
        <v>1317</v>
      </c>
      <c r="G319" t="s">
        <v>1318</v>
      </c>
      <c r="H319" t="s">
        <v>1216</v>
      </c>
      <c r="I319" t="s">
        <v>221</v>
      </c>
      <c r="J319" t="s">
        <v>295</v>
      </c>
      <c r="K319" s="77">
        <v>7.59</v>
      </c>
      <c r="L319" t="s">
        <v>104</v>
      </c>
      <c r="M319" s="78">
        <v>3.3000000000000002E-2</v>
      </c>
      <c r="N319" s="78">
        <v>6.5299999999999997E-2</v>
      </c>
      <c r="O319" s="77">
        <v>3134003.01</v>
      </c>
      <c r="P319" s="77">
        <v>79.492833279375276</v>
      </c>
      <c r="Q319" s="77">
        <v>0</v>
      </c>
      <c r="R319" s="77">
        <v>8796.8078040984401</v>
      </c>
      <c r="S319" s="78">
        <v>8.0000000000000004E-4</v>
      </c>
      <c r="T319" s="78">
        <v>2.5000000000000001E-3</v>
      </c>
      <c r="U319" s="78">
        <f>R319/'סכום נכסי הקרן'!$C$42</f>
        <v>3.7296046262924799E-4</v>
      </c>
    </row>
    <row r="320" spans="2:21">
      <c r="B320" t="s">
        <v>1319</v>
      </c>
      <c r="C320" t="s">
        <v>1320</v>
      </c>
      <c r="D320" t="s">
        <v>121</v>
      </c>
      <c r="E320" t="s">
        <v>1198</v>
      </c>
      <c r="F320" t="s">
        <v>1321</v>
      </c>
      <c r="G320" t="s">
        <v>1318</v>
      </c>
      <c r="H320" t="s">
        <v>1216</v>
      </c>
      <c r="I320" t="s">
        <v>221</v>
      </c>
      <c r="J320" t="s">
        <v>373</v>
      </c>
      <c r="K320" s="77">
        <v>4.29</v>
      </c>
      <c r="L320" t="s">
        <v>104</v>
      </c>
      <c r="M320" s="78">
        <v>5.8500000000000003E-2</v>
      </c>
      <c r="N320" s="78">
        <v>5.7500000000000002E-2</v>
      </c>
      <c r="O320" s="77">
        <v>2820602.71</v>
      </c>
      <c r="P320" s="77">
        <v>100.90124997101717</v>
      </c>
      <c r="Q320" s="77">
        <v>0</v>
      </c>
      <c r="R320" s="77">
        <v>10049.308596497</v>
      </c>
      <c r="S320" s="78">
        <v>4.0000000000000001E-3</v>
      </c>
      <c r="T320" s="78">
        <v>2.8E-3</v>
      </c>
      <c r="U320" s="78">
        <f>R320/'סכום נכסי הקרן'!$C$42</f>
        <v>4.2606305227078006E-4</v>
      </c>
    </row>
    <row r="321" spans="2:21">
      <c r="B321" t="s">
        <v>1322</v>
      </c>
      <c r="C321" t="s">
        <v>1323</v>
      </c>
      <c r="D321" t="s">
        <v>121</v>
      </c>
      <c r="E321" t="s">
        <v>1198</v>
      </c>
      <c r="F321" t="s">
        <v>1324</v>
      </c>
      <c r="G321" t="s">
        <v>1318</v>
      </c>
      <c r="H321" t="s">
        <v>1216</v>
      </c>
      <c r="I321" t="s">
        <v>221</v>
      </c>
      <c r="J321" t="s">
        <v>748</v>
      </c>
      <c r="K321" s="77">
        <v>7.51</v>
      </c>
      <c r="L321" t="s">
        <v>104</v>
      </c>
      <c r="M321" s="78">
        <v>5.4100000000000002E-2</v>
      </c>
      <c r="N321" s="78">
        <v>5.8099999999999999E-2</v>
      </c>
      <c r="O321" s="77">
        <v>1880401.81</v>
      </c>
      <c r="P321" s="77">
        <v>99.691560554900164</v>
      </c>
      <c r="Q321" s="77">
        <v>0</v>
      </c>
      <c r="R321" s="77">
        <v>6619.2193346473296</v>
      </c>
      <c r="S321" s="78">
        <v>3.0999999999999999E-3</v>
      </c>
      <c r="T321" s="78">
        <v>1.9E-3</v>
      </c>
      <c r="U321" s="78">
        <f>R321/'סכום נכסי הקרן'!$C$42</f>
        <v>2.8063669916084311E-4</v>
      </c>
    </row>
    <row r="322" spans="2:21">
      <c r="B322" t="s">
        <v>1325</v>
      </c>
      <c r="C322" t="s">
        <v>1326</v>
      </c>
      <c r="D322" t="s">
        <v>121</v>
      </c>
      <c r="E322" t="s">
        <v>1198</v>
      </c>
      <c r="F322" t="s">
        <v>1327</v>
      </c>
      <c r="G322" t="s">
        <v>1271</v>
      </c>
      <c r="H322" t="s">
        <v>1216</v>
      </c>
      <c r="I322" t="s">
        <v>221</v>
      </c>
      <c r="J322" t="s">
        <v>309</v>
      </c>
      <c r="K322" s="77">
        <v>7.38</v>
      </c>
      <c r="L322" t="s">
        <v>104</v>
      </c>
      <c r="M322" s="78">
        <v>4.99E-2</v>
      </c>
      <c r="N322" s="78">
        <v>5.4699999999999999E-2</v>
      </c>
      <c r="O322" s="77">
        <v>2486309.0499999998</v>
      </c>
      <c r="P322" s="77">
        <v>97.021324979009563</v>
      </c>
      <c r="Q322" s="77">
        <v>0</v>
      </c>
      <c r="R322" s="77">
        <v>8517.6546929460801</v>
      </c>
      <c r="S322" s="78">
        <v>3.3E-3</v>
      </c>
      <c r="T322" s="78">
        <v>2.3999999999999998E-3</v>
      </c>
      <c r="U322" s="78">
        <f>R322/'סכום נכסי הקרן'!$C$42</f>
        <v>3.6112513829360981E-4</v>
      </c>
    </row>
    <row r="323" spans="2:21">
      <c r="B323" t="s">
        <v>1328</v>
      </c>
      <c r="C323" t="s">
        <v>1329</v>
      </c>
      <c r="D323" t="s">
        <v>121</v>
      </c>
      <c r="E323" t="s">
        <v>1198</v>
      </c>
      <c r="F323" t="s">
        <v>1330</v>
      </c>
      <c r="G323" t="s">
        <v>1271</v>
      </c>
      <c r="H323" t="s">
        <v>1216</v>
      </c>
      <c r="I323" t="s">
        <v>221</v>
      </c>
      <c r="J323" t="s">
        <v>1331</v>
      </c>
      <c r="K323" s="77">
        <v>0.57999999999999996</v>
      </c>
      <c r="L323" t="s">
        <v>104</v>
      </c>
      <c r="M323" s="78">
        <v>6.5000000000000002E-2</v>
      </c>
      <c r="N323" s="78">
        <v>0.11509999999999999</v>
      </c>
      <c r="O323" s="77">
        <v>4909.95</v>
      </c>
      <c r="P323" s="77">
        <v>99.655748749632238</v>
      </c>
      <c r="Q323" s="77">
        <v>0</v>
      </c>
      <c r="R323" s="77">
        <v>17.277365005395001</v>
      </c>
      <c r="S323" s="78">
        <v>0</v>
      </c>
      <c r="T323" s="78">
        <v>0</v>
      </c>
      <c r="U323" s="78">
        <f>R323/'סכום נכסי הקרן'!$C$42</f>
        <v>7.3251276928255042E-7</v>
      </c>
    </row>
    <row r="324" spans="2:21">
      <c r="B324" t="s">
        <v>1332</v>
      </c>
      <c r="C324" t="s">
        <v>1333</v>
      </c>
      <c r="D324" t="s">
        <v>1334</v>
      </c>
      <c r="E324" t="s">
        <v>121</v>
      </c>
      <c r="F324" t="s">
        <v>1335</v>
      </c>
      <c r="G324" t="s">
        <v>1205</v>
      </c>
      <c r="H324" t="s">
        <v>1216</v>
      </c>
      <c r="I324" t="s">
        <v>221</v>
      </c>
      <c r="J324" t="s">
        <v>1336</v>
      </c>
      <c r="K324" s="77">
        <v>7.44</v>
      </c>
      <c r="L324" t="s">
        <v>104</v>
      </c>
      <c r="M324" s="78">
        <v>5.0999999999999997E-2</v>
      </c>
      <c r="N324" s="78">
        <v>5.57E-2</v>
      </c>
      <c r="O324" s="77">
        <v>940200.91</v>
      </c>
      <c r="P324" s="77">
        <v>99.067666552156254</v>
      </c>
      <c r="Q324" s="77">
        <v>0</v>
      </c>
      <c r="R324" s="77">
        <v>3288.8973491011898</v>
      </c>
      <c r="S324" s="78">
        <v>1.2999999999999999E-3</v>
      </c>
      <c r="T324" s="78">
        <v>8.9999999999999998E-4</v>
      </c>
      <c r="U324" s="78">
        <f>R324/'סכום נכסי הקרן'!$C$42</f>
        <v>1.3944020423970155E-4</v>
      </c>
    </row>
    <row r="325" spans="2:21">
      <c r="B325" t="s">
        <v>1337</v>
      </c>
      <c r="C325" t="s">
        <v>1338</v>
      </c>
      <c r="D325" t="s">
        <v>121</v>
      </c>
      <c r="E325" t="s">
        <v>1198</v>
      </c>
      <c r="F325" t="s">
        <v>1339</v>
      </c>
      <c r="G325" t="s">
        <v>1249</v>
      </c>
      <c r="H325" t="s">
        <v>1216</v>
      </c>
      <c r="I325" t="s">
        <v>221</v>
      </c>
      <c r="J325" t="s">
        <v>373</v>
      </c>
      <c r="K325" s="77">
        <v>5.67</v>
      </c>
      <c r="L325" t="s">
        <v>104</v>
      </c>
      <c r="M325" s="78">
        <v>5.3999999999999999E-2</v>
      </c>
      <c r="N325" s="78">
        <v>6.2E-2</v>
      </c>
      <c r="O325" s="77">
        <v>4517560.88</v>
      </c>
      <c r="P325" s="77">
        <v>96.969999994209289</v>
      </c>
      <c r="Q325" s="77">
        <v>0</v>
      </c>
      <c r="R325" s="77">
        <v>15468.1767914875</v>
      </c>
      <c r="S325" s="78">
        <v>4.4999999999999997E-3</v>
      </c>
      <c r="T325" s="78">
        <v>4.4000000000000003E-3</v>
      </c>
      <c r="U325" s="78">
        <f>R325/'סכום נכסי הקרן'!$C$42</f>
        <v>6.5580816367232485E-4</v>
      </c>
    </row>
    <row r="326" spans="2:21">
      <c r="B326" t="s">
        <v>1340</v>
      </c>
      <c r="C326" t="s">
        <v>1341</v>
      </c>
      <c r="D326" t="s">
        <v>121</v>
      </c>
      <c r="E326" t="s">
        <v>1198</v>
      </c>
      <c r="F326" t="s">
        <v>1342</v>
      </c>
      <c r="G326" t="s">
        <v>1343</v>
      </c>
      <c r="H326" t="s">
        <v>1216</v>
      </c>
      <c r="I326" t="s">
        <v>221</v>
      </c>
      <c r="J326" t="s">
        <v>748</v>
      </c>
      <c r="K326" s="77">
        <v>7.53</v>
      </c>
      <c r="L326" t="s">
        <v>104</v>
      </c>
      <c r="M326" s="78">
        <v>5.5E-2</v>
      </c>
      <c r="N326" s="78">
        <v>6.3E-2</v>
      </c>
      <c r="O326" s="77">
        <v>4178670.68</v>
      </c>
      <c r="P326" s="77">
        <v>97.143583334154087</v>
      </c>
      <c r="Q326" s="77">
        <v>0</v>
      </c>
      <c r="R326" s="77">
        <v>14333.4251435924</v>
      </c>
      <c r="S326" s="78">
        <v>3.8E-3</v>
      </c>
      <c r="T326" s="78">
        <v>4.1000000000000003E-3</v>
      </c>
      <c r="U326" s="78">
        <f>R326/'סכום נכסי הקרן'!$C$42</f>
        <v>6.0769781398717197E-4</v>
      </c>
    </row>
    <row r="327" spans="2:21">
      <c r="B327" t="s">
        <v>1344</v>
      </c>
      <c r="C327" t="s">
        <v>1345</v>
      </c>
      <c r="D327" t="s">
        <v>121</v>
      </c>
      <c r="E327" t="s">
        <v>1198</v>
      </c>
      <c r="F327" t="s">
        <v>1346</v>
      </c>
      <c r="G327" t="s">
        <v>1245</v>
      </c>
      <c r="H327" t="s">
        <v>1216</v>
      </c>
      <c r="I327" t="s">
        <v>221</v>
      </c>
      <c r="J327" t="s">
        <v>373</v>
      </c>
      <c r="K327" s="77">
        <v>4.8499999999999996</v>
      </c>
      <c r="L327" t="s">
        <v>108</v>
      </c>
      <c r="M327" s="78">
        <v>4.1300000000000003E-2</v>
      </c>
      <c r="N327" s="78">
        <v>5.4300000000000001E-2</v>
      </c>
      <c r="O327" s="77">
        <v>2580329.13</v>
      </c>
      <c r="P327" s="77">
        <v>95.739274033808655</v>
      </c>
      <c r="Q327" s="77">
        <v>0</v>
      </c>
      <c r="R327" s="77">
        <v>9280.5080093212</v>
      </c>
      <c r="S327" s="78">
        <v>2.5999999999999999E-3</v>
      </c>
      <c r="T327" s="78">
        <v>2.5999999999999999E-3</v>
      </c>
      <c r="U327" s="78">
        <f>R327/'סכום נכסי הקרן'!$C$42</f>
        <v>3.9346802131771832E-4</v>
      </c>
    </row>
    <row r="328" spans="2:21">
      <c r="B328" t="s">
        <v>1347</v>
      </c>
      <c r="C328" t="s">
        <v>1348</v>
      </c>
      <c r="D328" t="s">
        <v>121</v>
      </c>
      <c r="E328" t="s">
        <v>1198</v>
      </c>
      <c r="F328" t="s">
        <v>1349</v>
      </c>
      <c r="G328" t="s">
        <v>1225</v>
      </c>
      <c r="H328" t="s">
        <v>1216</v>
      </c>
      <c r="I328" t="s">
        <v>221</v>
      </c>
      <c r="J328" t="s">
        <v>309</v>
      </c>
      <c r="K328" s="77">
        <v>7.68</v>
      </c>
      <c r="L328" t="s">
        <v>104</v>
      </c>
      <c r="M328" s="78">
        <v>0.05</v>
      </c>
      <c r="N328" s="78">
        <v>5.7599999999999998E-2</v>
      </c>
      <c r="O328" s="77">
        <v>4701004.57</v>
      </c>
      <c r="P328" s="77">
        <v>97.640152786113887</v>
      </c>
      <c r="Q328" s="77">
        <v>0</v>
      </c>
      <c r="R328" s="77">
        <v>16207.5302655871</v>
      </c>
      <c r="S328" s="78">
        <v>4.7000000000000002E-3</v>
      </c>
      <c r="T328" s="78">
        <v>4.5999999999999999E-3</v>
      </c>
      <c r="U328" s="78">
        <f>R328/'סכום נכסי הקרן'!$C$42</f>
        <v>6.8715471800061842E-4</v>
      </c>
    </row>
    <row r="329" spans="2:21">
      <c r="B329" t="s">
        <v>1350</v>
      </c>
      <c r="C329" t="s">
        <v>1351</v>
      </c>
      <c r="D329" t="s">
        <v>121</v>
      </c>
      <c r="E329" t="s">
        <v>1198</v>
      </c>
      <c r="F329" t="s">
        <v>1352</v>
      </c>
      <c r="G329" t="s">
        <v>1353</v>
      </c>
      <c r="H329" t="s">
        <v>1216</v>
      </c>
      <c r="I329" t="s">
        <v>221</v>
      </c>
      <c r="J329" t="s">
        <v>309</v>
      </c>
      <c r="K329" s="77">
        <v>7.57</v>
      </c>
      <c r="L329" t="s">
        <v>104</v>
      </c>
      <c r="M329" s="78">
        <v>4.7E-2</v>
      </c>
      <c r="N329" s="78">
        <v>5.4399999999999997E-2</v>
      </c>
      <c r="O329" s="77">
        <v>1044667.67</v>
      </c>
      <c r="P329" s="77">
        <v>95.107499941868355</v>
      </c>
      <c r="Q329" s="77">
        <v>0</v>
      </c>
      <c r="R329" s="77">
        <v>3508.25084107369</v>
      </c>
      <c r="S329" s="78">
        <v>3.5000000000000001E-3</v>
      </c>
      <c r="T329" s="78">
        <v>1E-3</v>
      </c>
      <c r="U329" s="78">
        <f>R329/'סכום נכסי הקרן'!$C$42</f>
        <v>1.4874018915096555E-4</v>
      </c>
    </row>
    <row r="330" spans="2:21">
      <c r="B330" t="s">
        <v>1354</v>
      </c>
      <c r="C330" t="s">
        <v>1355</v>
      </c>
      <c r="D330" t="s">
        <v>121</v>
      </c>
      <c r="E330" t="s">
        <v>1198</v>
      </c>
      <c r="F330" t="s">
        <v>1356</v>
      </c>
      <c r="G330" t="s">
        <v>1318</v>
      </c>
      <c r="H330" t="s">
        <v>1221</v>
      </c>
      <c r="I330" t="s">
        <v>221</v>
      </c>
      <c r="J330" t="s">
        <v>479</v>
      </c>
      <c r="K330" s="77">
        <v>7.37</v>
      </c>
      <c r="L330" t="s">
        <v>104</v>
      </c>
      <c r="M330" s="78">
        <v>5.5E-2</v>
      </c>
      <c r="N330" s="78">
        <v>6.0600000000000001E-2</v>
      </c>
      <c r="O330" s="77">
        <v>987210.94</v>
      </c>
      <c r="P330" s="77">
        <v>98.023333458797694</v>
      </c>
      <c r="Q330" s="77">
        <v>0</v>
      </c>
      <c r="R330" s="77">
        <v>3416.9383559390199</v>
      </c>
      <c r="S330" s="78">
        <v>1.2999999999999999E-3</v>
      </c>
      <c r="T330" s="78">
        <v>1E-3</v>
      </c>
      <c r="U330" s="78">
        <f>R330/'סכום נכסי הקרן'!$C$42</f>
        <v>1.4486879085989611E-4</v>
      </c>
    </row>
    <row r="331" spans="2:21">
      <c r="B331" t="s">
        <v>1357</v>
      </c>
      <c r="C331" t="s">
        <v>1358</v>
      </c>
      <c r="D331" t="s">
        <v>1359</v>
      </c>
      <c r="E331" t="s">
        <v>1198</v>
      </c>
      <c r="F331" t="s">
        <v>1356</v>
      </c>
      <c r="G331" t="s">
        <v>1277</v>
      </c>
      <c r="H331" t="s">
        <v>1221</v>
      </c>
      <c r="I331" t="s">
        <v>221</v>
      </c>
      <c r="J331" t="s">
        <v>592</v>
      </c>
      <c r="K331" s="77">
        <v>5.9</v>
      </c>
      <c r="L331" t="s">
        <v>104</v>
      </c>
      <c r="M331" s="78">
        <v>4.2500000000000003E-2</v>
      </c>
      <c r="N331" s="78">
        <v>5.91E-2</v>
      </c>
      <c r="O331" s="77">
        <v>3134003.01</v>
      </c>
      <c r="P331" s="77">
        <v>91.582721936957071</v>
      </c>
      <c r="Q331" s="77">
        <v>0</v>
      </c>
      <c r="R331" s="77">
        <v>10134.694812006201</v>
      </c>
      <c r="S331" s="78">
        <v>5.1999999999999998E-3</v>
      </c>
      <c r="T331" s="78">
        <v>2.8999999999999998E-3</v>
      </c>
      <c r="U331" s="78">
        <f>R331/'סכום נכסי הקרן'!$C$42</f>
        <v>4.2968319302497902E-4</v>
      </c>
    </row>
    <row r="332" spans="2:21">
      <c r="B332" t="s">
        <v>1360</v>
      </c>
      <c r="C332" t="s">
        <v>1361</v>
      </c>
      <c r="D332" t="s">
        <v>121</v>
      </c>
      <c r="E332" t="s">
        <v>1198</v>
      </c>
      <c r="F332" t="s">
        <v>1362</v>
      </c>
      <c r="G332" t="s">
        <v>1257</v>
      </c>
      <c r="H332" t="s">
        <v>1363</v>
      </c>
      <c r="I332" t="s">
        <v>382</v>
      </c>
      <c r="J332" t="s">
        <v>748</v>
      </c>
      <c r="K332" s="77">
        <v>7.14</v>
      </c>
      <c r="L332" t="s">
        <v>108</v>
      </c>
      <c r="M332" s="78">
        <v>5.8000000000000003E-2</v>
      </c>
      <c r="N332" s="78">
        <v>4.9099999999999998E-2</v>
      </c>
      <c r="O332" s="77">
        <v>1567001.56</v>
      </c>
      <c r="P332" s="77">
        <v>109.03271224261186</v>
      </c>
      <c r="Q332" s="77">
        <v>0</v>
      </c>
      <c r="R332" s="77">
        <v>6418.4883833866597</v>
      </c>
      <c r="S332" s="78">
        <v>3.0999999999999999E-3</v>
      </c>
      <c r="T332" s="78">
        <v>1.8E-3</v>
      </c>
      <c r="U332" s="78">
        <f>R332/'סכום נכסי הקרן'!$C$42</f>
        <v>2.7212625877003353E-4</v>
      </c>
    </row>
    <row r="333" spans="2:21">
      <c r="B333" t="s">
        <v>1364</v>
      </c>
      <c r="C333" t="s">
        <v>1365</v>
      </c>
      <c r="D333" t="s">
        <v>121</v>
      </c>
      <c r="E333" t="s">
        <v>1198</v>
      </c>
      <c r="F333" t="s">
        <v>1366</v>
      </c>
      <c r="G333" t="s">
        <v>1277</v>
      </c>
      <c r="H333" t="s">
        <v>1363</v>
      </c>
      <c r="I333" t="s">
        <v>382</v>
      </c>
      <c r="J333" t="s">
        <v>278</v>
      </c>
      <c r="K333" s="77">
        <v>4.3600000000000003</v>
      </c>
      <c r="L333" t="s">
        <v>108</v>
      </c>
      <c r="M333" s="78">
        <v>2.63E-2</v>
      </c>
      <c r="N333" s="78">
        <v>0.1132</v>
      </c>
      <c r="O333" s="77">
        <v>1885625.14</v>
      </c>
      <c r="P333" s="77">
        <v>68.821054701873521</v>
      </c>
      <c r="Q333" s="77">
        <v>0</v>
      </c>
      <c r="R333" s="77">
        <v>4875.0963027351399</v>
      </c>
      <c r="S333" s="78">
        <v>6.3E-3</v>
      </c>
      <c r="T333" s="78">
        <v>1.4E-3</v>
      </c>
      <c r="U333" s="78">
        <f>R333/'סכום נכסי הקרן'!$C$42</f>
        <v>2.0669067835983921E-4</v>
      </c>
    </row>
    <row r="334" spans="2:21">
      <c r="B334" t="s">
        <v>1367</v>
      </c>
      <c r="C334" t="s">
        <v>1368</v>
      </c>
      <c r="D334" t="s">
        <v>121</v>
      </c>
      <c r="E334" t="s">
        <v>1198</v>
      </c>
      <c r="F334" t="s">
        <v>1369</v>
      </c>
      <c r="G334" t="s">
        <v>1225</v>
      </c>
      <c r="H334" t="s">
        <v>1221</v>
      </c>
      <c r="I334" t="s">
        <v>221</v>
      </c>
      <c r="J334" t="s">
        <v>295</v>
      </c>
      <c r="K334" s="77">
        <v>6.68</v>
      </c>
      <c r="L334" t="s">
        <v>104</v>
      </c>
      <c r="M334" s="78">
        <v>4.1500000000000002E-2</v>
      </c>
      <c r="N334" s="78">
        <v>5.8000000000000003E-2</v>
      </c>
      <c r="O334" s="77">
        <v>3134003.01</v>
      </c>
      <c r="P334" s="77">
        <v>90.397222180268855</v>
      </c>
      <c r="Q334" s="77">
        <v>0</v>
      </c>
      <c r="R334" s="77">
        <v>10003.5054304886</v>
      </c>
      <c r="S334" s="78">
        <v>1.6999999999999999E-3</v>
      </c>
      <c r="T334" s="78">
        <v>2.8E-3</v>
      </c>
      <c r="U334" s="78">
        <f>R334/'סכום נכסי הקרן'!$C$42</f>
        <v>4.241211239753343E-4</v>
      </c>
    </row>
    <row r="335" spans="2:21">
      <c r="B335" t="s">
        <v>1370</v>
      </c>
      <c r="C335" t="s">
        <v>1371</v>
      </c>
      <c r="D335" t="s">
        <v>121</v>
      </c>
      <c r="E335" t="s">
        <v>1198</v>
      </c>
      <c r="F335" t="s">
        <v>1372</v>
      </c>
      <c r="G335" t="s">
        <v>1271</v>
      </c>
      <c r="H335" t="s">
        <v>1221</v>
      </c>
      <c r="I335" t="s">
        <v>221</v>
      </c>
      <c r="J335" t="s">
        <v>373</v>
      </c>
      <c r="K335" s="77">
        <v>2.4900000000000002</v>
      </c>
      <c r="L335" t="s">
        <v>104</v>
      </c>
      <c r="M335" s="78">
        <v>7.0499999999999993E-2</v>
      </c>
      <c r="N335" s="78">
        <v>7.3499999999999996E-2</v>
      </c>
      <c r="O335" s="77">
        <v>1044667.67</v>
      </c>
      <c r="P335" s="77">
        <v>100.96866693480338</v>
      </c>
      <c r="Q335" s="77">
        <v>0</v>
      </c>
      <c r="R335" s="77">
        <v>3724.4529595301301</v>
      </c>
      <c r="S335" s="78">
        <v>1.2999999999999999E-3</v>
      </c>
      <c r="T335" s="78">
        <v>1.1000000000000001E-3</v>
      </c>
      <c r="U335" s="78">
        <f>R335/'סכום נכסי הקרן'!$C$42</f>
        <v>1.5790656449036645E-4</v>
      </c>
    </row>
    <row r="336" spans="2:21">
      <c r="B336" t="s">
        <v>1373</v>
      </c>
      <c r="C336" t="s">
        <v>1374</v>
      </c>
      <c r="D336" t="s">
        <v>1375</v>
      </c>
      <c r="E336" t="s">
        <v>1198</v>
      </c>
      <c r="F336" t="s">
        <v>1376</v>
      </c>
      <c r="G336" t="s">
        <v>1245</v>
      </c>
      <c r="H336" t="s">
        <v>1221</v>
      </c>
      <c r="I336" t="s">
        <v>221</v>
      </c>
      <c r="J336" t="s">
        <v>479</v>
      </c>
      <c r="K336" s="77">
        <v>5.5</v>
      </c>
      <c r="L336" t="s">
        <v>108</v>
      </c>
      <c r="M336" s="78">
        <v>6.88E-2</v>
      </c>
      <c r="N336" s="78">
        <v>7.0199999999999999E-2</v>
      </c>
      <c r="O336" s="77">
        <v>3405616.61</v>
      </c>
      <c r="P336" s="77">
        <v>100.91526022436672</v>
      </c>
      <c r="Q336" s="77">
        <v>0</v>
      </c>
      <c r="R336" s="77">
        <v>12910.9772189943</v>
      </c>
      <c r="S336" s="78">
        <v>3.3999999999999998E-3</v>
      </c>
      <c r="T336" s="78">
        <v>3.7000000000000002E-3</v>
      </c>
      <c r="U336" s="78">
        <f>R336/'סכום נכסי הקרן'!$C$42</f>
        <v>5.4738993323786731E-4</v>
      </c>
    </row>
    <row r="337" spans="2:21">
      <c r="B337" t="s">
        <v>1377</v>
      </c>
      <c r="C337" t="s">
        <v>1378</v>
      </c>
      <c r="D337" t="s">
        <v>1334</v>
      </c>
      <c r="E337" t="s">
        <v>1198</v>
      </c>
      <c r="F337" t="s">
        <v>1376</v>
      </c>
      <c r="G337" t="s">
        <v>1245</v>
      </c>
      <c r="H337" t="s">
        <v>1221</v>
      </c>
      <c r="I337" t="s">
        <v>221</v>
      </c>
      <c r="J337" t="s">
        <v>479</v>
      </c>
      <c r="K337" s="77">
        <v>5.15</v>
      </c>
      <c r="L337" t="s">
        <v>104</v>
      </c>
      <c r="M337" s="78">
        <v>7.7499999999999999E-2</v>
      </c>
      <c r="N337" s="78">
        <v>7.8100000000000003E-2</v>
      </c>
      <c r="O337" s="77">
        <v>2156925.35</v>
      </c>
      <c r="P337" s="77">
        <v>102.29119447794208</v>
      </c>
      <c r="Q337" s="77">
        <v>0</v>
      </c>
      <c r="R337" s="77">
        <v>7790.6031484045398</v>
      </c>
      <c r="S337" s="78">
        <v>1.1000000000000001E-3</v>
      </c>
      <c r="T337" s="78">
        <v>2.2000000000000001E-3</v>
      </c>
      <c r="U337" s="78">
        <f>R337/'סכום נכסי הקרן'!$C$42</f>
        <v>3.3030015195240683E-4</v>
      </c>
    </row>
    <row r="338" spans="2:21">
      <c r="B338" t="s">
        <v>1379</v>
      </c>
      <c r="C338" t="s">
        <v>1380</v>
      </c>
      <c r="D338" t="s">
        <v>121</v>
      </c>
      <c r="E338" t="s">
        <v>1198</v>
      </c>
      <c r="F338" t="s">
        <v>1381</v>
      </c>
      <c r="G338" t="s">
        <v>1343</v>
      </c>
      <c r="H338" t="s">
        <v>1221</v>
      </c>
      <c r="I338" t="s">
        <v>221</v>
      </c>
      <c r="J338" t="s">
        <v>619</v>
      </c>
      <c r="K338" s="77">
        <v>4.68</v>
      </c>
      <c r="L338" t="s">
        <v>104</v>
      </c>
      <c r="M338" s="78">
        <v>4.2500000000000003E-2</v>
      </c>
      <c r="N338" s="78">
        <v>0.06</v>
      </c>
      <c r="O338" s="77">
        <v>1710434.38</v>
      </c>
      <c r="P338" s="77">
        <v>93.125888988423227</v>
      </c>
      <c r="Q338" s="77">
        <v>0</v>
      </c>
      <c r="R338" s="77">
        <v>5624.3788445636401</v>
      </c>
      <c r="S338" s="78">
        <v>2.8999999999999998E-3</v>
      </c>
      <c r="T338" s="78">
        <v>1.6000000000000001E-3</v>
      </c>
      <c r="U338" s="78">
        <f>R338/'סכום נכסי הקרן'!$C$42</f>
        <v>2.3845819785823941E-4</v>
      </c>
    </row>
    <row r="339" spans="2:21">
      <c r="B339" t="s">
        <v>1382</v>
      </c>
      <c r="C339" t="s">
        <v>1383</v>
      </c>
      <c r="D339" t="s">
        <v>121</v>
      </c>
      <c r="E339" t="s">
        <v>1198</v>
      </c>
      <c r="F339" t="s">
        <v>1381</v>
      </c>
      <c r="G339" t="s">
        <v>1343</v>
      </c>
      <c r="H339" t="s">
        <v>1221</v>
      </c>
      <c r="I339" t="s">
        <v>221</v>
      </c>
      <c r="J339" t="s">
        <v>619</v>
      </c>
      <c r="K339" s="77">
        <v>5.46</v>
      </c>
      <c r="L339" t="s">
        <v>104</v>
      </c>
      <c r="M339" s="78">
        <v>3.2500000000000001E-2</v>
      </c>
      <c r="N339" s="78">
        <v>6.1800000000000001E-2</v>
      </c>
      <c r="O339" s="77">
        <v>1535452.55</v>
      </c>
      <c r="P339" s="77">
        <v>86.213722273604219</v>
      </c>
      <c r="Q339" s="77">
        <v>0</v>
      </c>
      <c r="R339" s="77">
        <v>4674.23468138928</v>
      </c>
      <c r="S339" s="78">
        <v>2.2000000000000001E-3</v>
      </c>
      <c r="T339" s="78">
        <v>1.2999999999999999E-3</v>
      </c>
      <c r="U339" s="78">
        <f>R339/'סכום נכסי הקרן'!$C$42</f>
        <v>1.9817469791671638E-4</v>
      </c>
    </row>
    <row r="340" spans="2:21">
      <c r="B340" t="s">
        <v>1384</v>
      </c>
      <c r="C340" t="s">
        <v>1385</v>
      </c>
      <c r="D340" t="s">
        <v>121</v>
      </c>
      <c r="E340" t="s">
        <v>1198</v>
      </c>
      <c r="F340" t="s">
        <v>1386</v>
      </c>
      <c r="G340" t="s">
        <v>1387</v>
      </c>
      <c r="H340" t="s">
        <v>1221</v>
      </c>
      <c r="I340" t="s">
        <v>221</v>
      </c>
      <c r="J340" t="s">
        <v>769</v>
      </c>
      <c r="K340" s="77">
        <v>5.35</v>
      </c>
      <c r="L340" t="s">
        <v>104</v>
      </c>
      <c r="M340" s="78">
        <v>5.2499999999999998E-2</v>
      </c>
      <c r="N340" s="78">
        <v>5.8400000000000001E-2</v>
      </c>
      <c r="O340" s="77">
        <v>3134003.01</v>
      </c>
      <c r="P340" s="77">
        <v>98.216166557199628</v>
      </c>
      <c r="Q340" s="77">
        <v>0</v>
      </c>
      <c r="R340" s="77">
        <v>10868.762695597399</v>
      </c>
      <c r="S340" s="78">
        <v>2.0999999999999999E-3</v>
      </c>
      <c r="T340" s="78">
        <v>3.0999999999999999E-3</v>
      </c>
      <c r="U340" s="78">
        <f>R340/'סכום נכסי הקרן'!$C$42</f>
        <v>4.6080565284931357E-4</v>
      </c>
    </row>
    <row r="341" spans="2:21">
      <c r="B341" t="s">
        <v>1388</v>
      </c>
      <c r="C341" t="s">
        <v>1389</v>
      </c>
      <c r="D341" t="s">
        <v>121</v>
      </c>
      <c r="E341" t="s">
        <v>1198</v>
      </c>
      <c r="F341" t="s">
        <v>1390</v>
      </c>
      <c r="G341" t="s">
        <v>1391</v>
      </c>
      <c r="H341" t="s">
        <v>1221</v>
      </c>
      <c r="I341" t="s">
        <v>221</v>
      </c>
      <c r="J341" t="s">
        <v>309</v>
      </c>
      <c r="K341" s="77">
        <v>6.24</v>
      </c>
      <c r="L341" t="s">
        <v>104</v>
      </c>
      <c r="M341" s="78">
        <v>3.2500000000000001E-2</v>
      </c>
      <c r="N341" s="78">
        <v>5.8799999999999998E-2</v>
      </c>
      <c r="O341" s="77">
        <v>3134003.01</v>
      </c>
      <c r="P341" s="77">
        <v>86.272722308864829</v>
      </c>
      <c r="Q341" s="77">
        <v>0</v>
      </c>
      <c r="R341" s="77">
        <v>9547.0814705872508</v>
      </c>
      <c r="S341" s="78">
        <v>2.5000000000000001E-3</v>
      </c>
      <c r="T341" s="78">
        <v>2.7000000000000001E-3</v>
      </c>
      <c r="U341" s="78">
        <f>R341/'סכום נכסי הקרן'!$C$42</f>
        <v>4.0477000308798569E-4</v>
      </c>
    </row>
    <row r="342" spans="2:21">
      <c r="B342" t="s">
        <v>1392</v>
      </c>
      <c r="C342" t="s">
        <v>1393</v>
      </c>
      <c r="D342" t="s">
        <v>394</v>
      </c>
      <c r="E342" t="s">
        <v>1198</v>
      </c>
      <c r="F342" t="s">
        <v>1394</v>
      </c>
      <c r="G342" t="s">
        <v>1343</v>
      </c>
      <c r="H342" t="s">
        <v>1221</v>
      </c>
      <c r="I342" t="s">
        <v>221</v>
      </c>
      <c r="J342" t="s">
        <v>632</v>
      </c>
      <c r="K342" s="77">
        <v>6.18</v>
      </c>
      <c r="L342" t="s">
        <v>104</v>
      </c>
      <c r="M342" s="78">
        <v>4.8800000000000003E-2</v>
      </c>
      <c r="N342" s="78">
        <v>5.91E-2</v>
      </c>
      <c r="O342" s="77">
        <v>2402735.66</v>
      </c>
      <c r="P342" s="77">
        <v>93.747458273062975</v>
      </c>
      <c r="Q342" s="77">
        <v>0</v>
      </c>
      <c r="R342" s="77">
        <v>7953.5902528512597</v>
      </c>
      <c r="S342" s="78">
        <v>3.7000000000000002E-3</v>
      </c>
      <c r="T342" s="78">
        <v>2.3E-3</v>
      </c>
      <c r="U342" s="78">
        <f>R342/'סכום נכסי הקרן'!$C$42</f>
        <v>3.3721035702119657E-4</v>
      </c>
    </row>
    <row r="343" spans="2:21">
      <c r="B343" t="s">
        <v>1395</v>
      </c>
      <c r="C343" t="s">
        <v>1396</v>
      </c>
      <c r="D343" t="s">
        <v>121</v>
      </c>
      <c r="E343" t="s">
        <v>1198</v>
      </c>
      <c r="F343" t="s">
        <v>1397</v>
      </c>
      <c r="G343" t="s">
        <v>1205</v>
      </c>
      <c r="H343" t="s">
        <v>1221</v>
      </c>
      <c r="I343" t="s">
        <v>221</v>
      </c>
      <c r="J343" t="s">
        <v>479</v>
      </c>
      <c r="K343" s="77">
        <v>7.42</v>
      </c>
      <c r="L343" t="s">
        <v>104</v>
      </c>
      <c r="M343" s="78">
        <v>5.3999999999999999E-2</v>
      </c>
      <c r="N343" s="78">
        <v>6.0100000000000001E-2</v>
      </c>
      <c r="O343" s="77">
        <v>3134003.01</v>
      </c>
      <c r="P343" s="77">
        <v>97.696000001788761</v>
      </c>
      <c r="Q343" s="77">
        <v>0</v>
      </c>
      <c r="R343" s="77">
        <v>10811.200195837</v>
      </c>
      <c r="S343" s="78">
        <v>4.1999999999999997E-3</v>
      </c>
      <c r="T343" s="78">
        <v>3.0999999999999999E-3</v>
      </c>
      <c r="U343" s="78">
        <f>R343/'סכום נכסי הקרן'!$C$42</f>
        <v>4.5836516113699813E-4</v>
      </c>
    </row>
    <row r="344" spans="2:21">
      <c r="B344" t="s">
        <v>1398</v>
      </c>
      <c r="C344" t="s">
        <v>1399</v>
      </c>
      <c r="D344" t="s">
        <v>121</v>
      </c>
      <c r="E344" t="s">
        <v>1198</v>
      </c>
      <c r="F344" t="s">
        <v>1400</v>
      </c>
      <c r="G344" t="s">
        <v>1205</v>
      </c>
      <c r="H344" t="s">
        <v>1221</v>
      </c>
      <c r="I344" t="s">
        <v>221</v>
      </c>
      <c r="J344" t="s">
        <v>315</v>
      </c>
      <c r="K344" s="77">
        <v>7.37</v>
      </c>
      <c r="L344" t="s">
        <v>104</v>
      </c>
      <c r="M344" s="78">
        <v>3.15E-2</v>
      </c>
      <c r="N344" s="78">
        <v>8.5199999999999998E-2</v>
      </c>
      <c r="O344" s="77">
        <v>2089335.34</v>
      </c>
      <c r="P344" s="77">
        <v>67.44150009029093</v>
      </c>
      <c r="Q344" s="77">
        <v>0</v>
      </c>
      <c r="R344" s="77">
        <v>4975.4582780878</v>
      </c>
      <c r="S344" s="78">
        <v>3.2000000000000002E-3</v>
      </c>
      <c r="T344" s="78">
        <v>1.4E-3</v>
      </c>
      <c r="U344" s="78">
        <f>R344/'סכום נכסי הקרן'!$C$42</f>
        <v>2.1094575015309519E-4</v>
      </c>
    </row>
    <row r="345" spans="2:21">
      <c r="B345" t="s">
        <v>1401</v>
      </c>
      <c r="C345" t="s">
        <v>1402</v>
      </c>
      <c r="D345" t="s">
        <v>394</v>
      </c>
      <c r="E345" t="s">
        <v>1198</v>
      </c>
      <c r="F345" t="s">
        <v>1403</v>
      </c>
      <c r="G345" t="s">
        <v>1245</v>
      </c>
      <c r="H345" t="s">
        <v>1363</v>
      </c>
      <c r="I345" t="s">
        <v>382</v>
      </c>
      <c r="J345" t="s">
        <v>632</v>
      </c>
      <c r="K345" s="77">
        <v>6.43</v>
      </c>
      <c r="L345" t="s">
        <v>104</v>
      </c>
      <c r="M345" s="78">
        <v>3.6200000000000003E-2</v>
      </c>
      <c r="N345" s="78">
        <v>6.8199999999999997E-2</v>
      </c>
      <c r="O345" s="77">
        <v>3081769.63</v>
      </c>
      <c r="P345" s="77">
        <v>81.543733188351482</v>
      </c>
      <c r="Q345" s="77">
        <v>0</v>
      </c>
      <c r="R345" s="77">
        <v>8873.3677219788497</v>
      </c>
      <c r="S345" s="78">
        <v>4.1000000000000003E-3</v>
      </c>
      <c r="T345" s="78">
        <v>2.5000000000000001E-3</v>
      </c>
      <c r="U345" s="78">
        <f>R345/'סכום נכסי הקרן'!$C$42</f>
        <v>3.7620639263333781E-4</v>
      </c>
    </row>
    <row r="346" spans="2:21">
      <c r="B346" t="s">
        <v>1404</v>
      </c>
      <c r="C346" t="s">
        <v>1405</v>
      </c>
      <c r="D346" t="s">
        <v>121</v>
      </c>
      <c r="E346" t="s">
        <v>1198</v>
      </c>
      <c r="F346" t="s">
        <v>1406</v>
      </c>
      <c r="G346" t="s">
        <v>1391</v>
      </c>
      <c r="H346" t="s">
        <v>1363</v>
      </c>
      <c r="I346" t="s">
        <v>382</v>
      </c>
      <c r="J346" t="s">
        <v>689</v>
      </c>
      <c r="K346" s="77">
        <v>6.32</v>
      </c>
      <c r="L346" t="s">
        <v>104</v>
      </c>
      <c r="M346" s="78">
        <v>4.6300000000000001E-2</v>
      </c>
      <c r="N346" s="78">
        <v>5.7099999999999998E-2</v>
      </c>
      <c r="O346" s="77">
        <v>1567001.56</v>
      </c>
      <c r="P346" s="77">
        <v>93.890397424939053</v>
      </c>
      <c r="Q346" s="77">
        <v>0</v>
      </c>
      <c r="R346" s="77">
        <v>5195.0331484174003</v>
      </c>
      <c r="S346" s="78">
        <v>1.6000000000000001E-3</v>
      </c>
      <c r="T346" s="78">
        <v>1.5E-3</v>
      </c>
      <c r="U346" s="78">
        <f>R346/'סכום נכסי הקרן'!$C$42</f>
        <v>2.2025512089798415E-4</v>
      </c>
    </row>
    <row r="347" spans="2:21">
      <c r="B347" t="s">
        <v>1407</v>
      </c>
      <c r="C347" t="s">
        <v>1408</v>
      </c>
      <c r="D347" t="s">
        <v>121</v>
      </c>
      <c r="E347" t="s">
        <v>1198</v>
      </c>
      <c r="F347" t="s">
        <v>1409</v>
      </c>
      <c r="G347" t="s">
        <v>1343</v>
      </c>
      <c r="H347" t="s">
        <v>1221</v>
      </c>
      <c r="I347" t="s">
        <v>221</v>
      </c>
      <c r="J347" t="s">
        <v>309</v>
      </c>
      <c r="K347" s="77">
        <v>7.38</v>
      </c>
      <c r="L347" t="s">
        <v>104</v>
      </c>
      <c r="M347" s="78">
        <v>5.6000000000000001E-2</v>
      </c>
      <c r="N347" s="78">
        <v>5.91E-2</v>
      </c>
      <c r="O347" s="77">
        <v>3081769.63</v>
      </c>
      <c r="P347" s="77">
        <v>98.240555507588311</v>
      </c>
      <c r="Q347" s="77">
        <v>0</v>
      </c>
      <c r="R347" s="77">
        <v>10690.270594743401</v>
      </c>
      <c r="S347" s="78">
        <v>5.1000000000000004E-3</v>
      </c>
      <c r="T347" s="78">
        <v>3.0000000000000001E-3</v>
      </c>
      <c r="U347" s="78">
        <f>R347/'סכום נכסי הקרן'!$C$42</f>
        <v>4.5323807856638356E-4</v>
      </c>
    </row>
    <row r="348" spans="2:21">
      <c r="B348" t="s">
        <v>1410</v>
      </c>
      <c r="C348" t="s">
        <v>1411</v>
      </c>
      <c r="D348" t="s">
        <v>121</v>
      </c>
      <c r="E348" t="s">
        <v>1198</v>
      </c>
      <c r="F348" t="s">
        <v>1412</v>
      </c>
      <c r="G348" t="s">
        <v>1271</v>
      </c>
      <c r="H348" t="s">
        <v>1363</v>
      </c>
      <c r="I348" t="s">
        <v>382</v>
      </c>
      <c r="J348" t="s">
        <v>278</v>
      </c>
      <c r="K348" s="77">
        <v>3.28</v>
      </c>
      <c r="L348" t="s">
        <v>104</v>
      </c>
      <c r="M348" s="78">
        <v>3.4000000000000002E-2</v>
      </c>
      <c r="N348" s="78">
        <v>7.3300000000000004E-2</v>
      </c>
      <c r="O348" s="77">
        <v>940200.91</v>
      </c>
      <c r="P348" s="77">
        <v>89.221887800032221</v>
      </c>
      <c r="Q348" s="77">
        <v>0</v>
      </c>
      <c r="R348" s="77">
        <v>2962.0323546330101</v>
      </c>
      <c r="S348" s="78">
        <v>8.9999999999999998E-4</v>
      </c>
      <c r="T348" s="78">
        <v>8.0000000000000004E-4</v>
      </c>
      <c r="U348" s="78">
        <f>R348/'סכום נכסי הקרן'!$C$42</f>
        <v>1.2558202724311399E-4</v>
      </c>
    </row>
    <row r="349" spans="2:21">
      <c r="B349" t="s">
        <v>1413</v>
      </c>
      <c r="C349" t="s">
        <v>1414</v>
      </c>
      <c r="D349" t="s">
        <v>121</v>
      </c>
      <c r="E349" t="s">
        <v>1198</v>
      </c>
      <c r="F349" t="s">
        <v>1412</v>
      </c>
      <c r="G349" t="s">
        <v>1271</v>
      </c>
      <c r="H349" t="s">
        <v>1363</v>
      </c>
      <c r="I349" t="s">
        <v>382</v>
      </c>
      <c r="J349" t="s">
        <v>603</v>
      </c>
      <c r="K349" s="77">
        <v>2.41</v>
      </c>
      <c r="L349" t="s">
        <v>104</v>
      </c>
      <c r="M349" s="78">
        <v>3.7499999999999999E-2</v>
      </c>
      <c r="N349" s="78">
        <v>6.7000000000000004E-2</v>
      </c>
      <c r="O349" s="77">
        <v>3447403.33</v>
      </c>
      <c r="P349" s="77">
        <v>94.430416561789798</v>
      </c>
      <c r="Q349" s="77">
        <v>0</v>
      </c>
      <c r="R349" s="77">
        <v>11494.8079675462</v>
      </c>
      <c r="S349" s="78">
        <v>6.8999999999999999E-3</v>
      </c>
      <c r="T349" s="78">
        <v>3.3E-3</v>
      </c>
      <c r="U349" s="78">
        <f>R349/'סכום נכסי הקרן'!$C$42</f>
        <v>4.8734825096588205E-4</v>
      </c>
    </row>
    <row r="350" spans="2:21">
      <c r="B350" t="s">
        <v>1415</v>
      </c>
      <c r="C350" t="s">
        <v>1416</v>
      </c>
      <c r="D350" t="s">
        <v>121</v>
      </c>
      <c r="E350" t="s">
        <v>1198</v>
      </c>
      <c r="F350" t="s">
        <v>1417</v>
      </c>
      <c r="G350" t="s">
        <v>1418</v>
      </c>
      <c r="H350" t="s">
        <v>1363</v>
      </c>
      <c r="I350" t="s">
        <v>382</v>
      </c>
      <c r="J350" t="s">
        <v>1419</v>
      </c>
      <c r="K350" s="77">
        <v>3.71</v>
      </c>
      <c r="L350" t="s">
        <v>104</v>
      </c>
      <c r="M350" s="78">
        <v>5.2999999999999999E-2</v>
      </c>
      <c r="N350" s="78">
        <v>9.8199999999999996E-2</v>
      </c>
      <c r="O350" s="77">
        <v>3024312.88</v>
      </c>
      <c r="P350" s="77">
        <v>85.756111053994616</v>
      </c>
      <c r="Q350" s="77">
        <v>0</v>
      </c>
      <c r="R350" s="77">
        <v>9157.7654247571809</v>
      </c>
      <c r="S350" s="78">
        <v>2E-3</v>
      </c>
      <c r="T350" s="78">
        <v>2.5999999999999999E-3</v>
      </c>
      <c r="U350" s="78">
        <f>R350/'סכום נכסי הקרן'!$C$42</f>
        <v>3.8826407323305312E-4</v>
      </c>
    </row>
    <row r="351" spans="2:21">
      <c r="B351" t="s">
        <v>1420</v>
      </c>
      <c r="C351" t="s">
        <v>1421</v>
      </c>
      <c r="D351" t="s">
        <v>121</v>
      </c>
      <c r="E351" t="s">
        <v>1198</v>
      </c>
      <c r="F351" t="s">
        <v>1422</v>
      </c>
      <c r="G351" t="s">
        <v>1318</v>
      </c>
      <c r="H351" t="s">
        <v>1221</v>
      </c>
      <c r="I351" t="s">
        <v>221</v>
      </c>
      <c r="J351" t="s">
        <v>373</v>
      </c>
      <c r="K351" s="77">
        <v>5.75</v>
      </c>
      <c r="L351" t="s">
        <v>104</v>
      </c>
      <c r="M351" s="78">
        <v>0.06</v>
      </c>
      <c r="N351" s="78">
        <v>6.08E-2</v>
      </c>
      <c r="O351" s="77">
        <v>1044667.67</v>
      </c>
      <c r="P351" s="77">
        <v>99.643333388055112</v>
      </c>
      <c r="Q351" s="77">
        <v>0</v>
      </c>
      <c r="R351" s="77">
        <v>3675.5651027008298</v>
      </c>
      <c r="S351" s="78">
        <v>6.9999999999999999E-4</v>
      </c>
      <c r="T351" s="78">
        <v>1E-3</v>
      </c>
      <c r="U351" s="78">
        <f>R351/'סכום נכסי הקרן'!$C$42</f>
        <v>1.5583385378597735E-4</v>
      </c>
    </row>
    <row r="352" spans="2:21">
      <c r="B352" t="s">
        <v>1423</v>
      </c>
      <c r="C352" t="s">
        <v>1424</v>
      </c>
      <c r="D352" t="s">
        <v>1269</v>
      </c>
      <c r="E352" t="s">
        <v>1198</v>
      </c>
      <c r="F352" t="s">
        <v>1425</v>
      </c>
      <c r="G352" t="s">
        <v>1249</v>
      </c>
      <c r="H352" t="s">
        <v>1221</v>
      </c>
      <c r="I352" t="s">
        <v>221</v>
      </c>
      <c r="J352" t="s">
        <v>1426</v>
      </c>
      <c r="K352" s="77">
        <v>4.8099999999999996</v>
      </c>
      <c r="L352" t="s">
        <v>108</v>
      </c>
      <c r="M352" s="78">
        <v>4.6300000000000001E-2</v>
      </c>
      <c r="N352" s="78">
        <v>7.1499999999999994E-2</v>
      </c>
      <c r="O352" s="77">
        <v>1995315.26</v>
      </c>
      <c r="P352" s="77">
        <v>90.805041752900195</v>
      </c>
      <c r="Q352" s="77">
        <v>0</v>
      </c>
      <c r="R352" s="77">
        <v>6806.5650737184797</v>
      </c>
      <c r="S352" s="78">
        <v>1.2999999999999999E-3</v>
      </c>
      <c r="T352" s="78">
        <v>1.9E-3</v>
      </c>
      <c r="U352" s="78">
        <f>R352/'סכום נכסי הקרן'!$C$42</f>
        <v>2.8857964335965132E-4</v>
      </c>
    </row>
    <row r="353" spans="2:21">
      <c r="B353" t="s">
        <v>1427</v>
      </c>
      <c r="C353" t="s">
        <v>1428</v>
      </c>
      <c r="D353" t="s">
        <v>121</v>
      </c>
      <c r="E353" t="s">
        <v>1198</v>
      </c>
      <c r="F353" t="s">
        <v>1429</v>
      </c>
      <c r="G353" t="s">
        <v>1418</v>
      </c>
      <c r="H353" t="s">
        <v>1430</v>
      </c>
      <c r="I353" t="s">
        <v>221</v>
      </c>
      <c r="J353" t="s">
        <v>476</v>
      </c>
      <c r="K353" s="77">
        <v>4.88</v>
      </c>
      <c r="L353" t="s">
        <v>104</v>
      </c>
      <c r="M353" s="78">
        <v>4.1300000000000003E-2</v>
      </c>
      <c r="N353" s="78">
        <v>6.6299999999999998E-2</v>
      </c>
      <c r="O353" s="77">
        <v>3739910.27</v>
      </c>
      <c r="P353" s="77">
        <v>88.674416741501503</v>
      </c>
      <c r="Q353" s="77">
        <v>0</v>
      </c>
      <c r="R353" s="77">
        <v>11710.0093073468</v>
      </c>
      <c r="S353" s="78">
        <v>9.2999999999999992E-3</v>
      </c>
      <c r="T353" s="78">
        <v>3.3E-3</v>
      </c>
      <c r="U353" s="78">
        <f>R353/'סכום נכסי הקרן'!$C$42</f>
        <v>4.9647219604208022E-4</v>
      </c>
    </row>
    <row r="354" spans="2:21">
      <c r="B354" t="s">
        <v>1431</v>
      </c>
      <c r="C354" t="s">
        <v>1432</v>
      </c>
      <c r="D354" t="s">
        <v>121</v>
      </c>
      <c r="E354" t="s">
        <v>1198</v>
      </c>
      <c r="F354" t="s">
        <v>1433</v>
      </c>
      <c r="G354" t="s">
        <v>1434</v>
      </c>
      <c r="H354" t="s">
        <v>1430</v>
      </c>
      <c r="I354" t="s">
        <v>221</v>
      </c>
      <c r="J354" t="s">
        <v>373</v>
      </c>
      <c r="K354" s="77">
        <v>3.46</v>
      </c>
      <c r="L354" t="s">
        <v>104</v>
      </c>
      <c r="M354" s="78">
        <v>6.88E-2</v>
      </c>
      <c r="N354" s="78">
        <v>5.96E-2</v>
      </c>
      <c r="O354" s="77">
        <v>940200.91</v>
      </c>
      <c r="P354" s="77">
        <v>103.45250012421293</v>
      </c>
      <c r="Q354" s="77">
        <v>0</v>
      </c>
      <c r="R354" s="77">
        <v>3434.4672150617598</v>
      </c>
      <c r="S354" s="78">
        <v>1.2999999999999999E-3</v>
      </c>
      <c r="T354" s="78">
        <v>1E-3</v>
      </c>
      <c r="U354" s="78">
        <f>R354/'סכום נכסי הקרן'!$C$42</f>
        <v>1.456119662882298E-4</v>
      </c>
    </row>
    <row r="355" spans="2:21">
      <c r="B355" t="s">
        <v>1435</v>
      </c>
      <c r="C355" t="s">
        <v>1436</v>
      </c>
      <c r="D355" t="s">
        <v>394</v>
      </c>
      <c r="E355" t="s">
        <v>1198</v>
      </c>
      <c r="F355" t="s">
        <v>1437</v>
      </c>
      <c r="G355" t="s">
        <v>1438</v>
      </c>
      <c r="H355" t="s">
        <v>1430</v>
      </c>
      <c r="I355" t="s">
        <v>221</v>
      </c>
      <c r="J355" t="s">
        <v>518</v>
      </c>
      <c r="K355" s="77">
        <v>4.53</v>
      </c>
      <c r="L355" t="s">
        <v>108</v>
      </c>
      <c r="M355" s="78">
        <v>3.1300000000000001E-2</v>
      </c>
      <c r="N355" s="78">
        <v>6.8099999999999994E-2</v>
      </c>
      <c r="O355" s="77">
        <v>3134003.01</v>
      </c>
      <c r="P355" s="77">
        <v>84.888397313566443</v>
      </c>
      <c r="Q355" s="77">
        <v>0</v>
      </c>
      <c r="R355" s="77">
        <v>9994.3431833576196</v>
      </c>
      <c r="S355" s="78">
        <v>4.1999999999999997E-3</v>
      </c>
      <c r="T355" s="78">
        <v>2.8E-3</v>
      </c>
      <c r="U355" s="78">
        <f>R355/'סכום נכסי הקרן'!$C$42</f>
        <v>4.2373266989008054E-4</v>
      </c>
    </row>
    <row r="356" spans="2:21">
      <c r="B356" t="s">
        <v>1439</v>
      </c>
      <c r="C356" t="s">
        <v>1440</v>
      </c>
      <c r="D356" t="s">
        <v>1269</v>
      </c>
      <c r="E356" t="s">
        <v>1198</v>
      </c>
      <c r="F356" t="s">
        <v>1441</v>
      </c>
      <c r="G356" t="s">
        <v>1387</v>
      </c>
      <c r="H356" t="s">
        <v>1442</v>
      </c>
      <c r="I356" t="s">
        <v>382</v>
      </c>
      <c r="J356" t="s">
        <v>1443</v>
      </c>
      <c r="K356" s="77">
        <v>3.52</v>
      </c>
      <c r="L356" t="s">
        <v>104</v>
      </c>
      <c r="M356" s="78">
        <v>0.06</v>
      </c>
      <c r="N356" s="78">
        <v>8.1199999999999994E-2</v>
      </c>
      <c r="O356" s="77">
        <v>2247080.13</v>
      </c>
      <c r="P356" s="77">
        <v>94.725205241690531</v>
      </c>
      <c r="Q356" s="77">
        <v>0</v>
      </c>
      <c r="R356" s="77">
        <v>7515.9145356906001</v>
      </c>
      <c r="S356" s="78">
        <v>3.0000000000000001E-3</v>
      </c>
      <c r="T356" s="78">
        <v>2.0999999999999999E-3</v>
      </c>
      <c r="U356" s="78">
        <f>R356/'סכום נכסי הקרן'!$C$42</f>
        <v>3.1865411007468768E-4</v>
      </c>
    </row>
    <row r="357" spans="2:21">
      <c r="B357" t="s">
        <v>1444</v>
      </c>
      <c r="C357" t="s">
        <v>1445</v>
      </c>
      <c r="D357" t="s">
        <v>121</v>
      </c>
      <c r="E357" t="s">
        <v>1198</v>
      </c>
      <c r="F357" t="s">
        <v>1446</v>
      </c>
      <c r="G357" t="s">
        <v>1434</v>
      </c>
      <c r="H357" t="s">
        <v>1430</v>
      </c>
      <c r="I357" t="s">
        <v>221</v>
      </c>
      <c r="J357" t="s">
        <v>479</v>
      </c>
      <c r="K357" s="77">
        <v>7.15</v>
      </c>
      <c r="L357" t="s">
        <v>104</v>
      </c>
      <c r="M357" s="78">
        <v>6.0999999999999999E-2</v>
      </c>
      <c r="N357" s="78">
        <v>7.1099999999999997E-2</v>
      </c>
      <c r="O357" s="77">
        <v>2611669.23</v>
      </c>
      <c r="P357" s="77">
        <v>94.938777677454524</v>
      </c>
      <c r="Q357" s="77">
        <v>0</v>
      </c>
      <c r="R357" s="77">
        <v>8755.0680554604096</v>
      </c>
      <c r="S357" s="78">
        <v>1.5E-3</v>
      </c>
      <c r="T357" s="78">
        <v>2.5000000000000001E-3</v>
      </c>
      <c r="U357" s="78">
        <f>R357/'סכום נכסי הקרן'!$C$42</f>
        <v>3.7119081205727394E-4</v>
      </c>
    </row>
    <row r="358" spans="2:21">
      <c r="B358" t="s">
        <v>1447</v>
      </c>
      <c r="C358" t="s">
        <v>1448</v>
      </c>
      <c r="D358" t="s">
        <v>121</v>
      </c>
      <c r="E358" t="s">
        <v>1198</v>
      </c>
      <c r="F358" t="s">
        <v>1449</v>
      </c>
      <c r="G358" t="s">
        <v>1249</v>
      </c>
      <c r="H358" t="s">
        <v>1430</v>
      </c>
      <c r="I358" t="s">
        <v>221</v>
      </c>
      <c r="J358" t="s">
        <v>373</v>
      </c>
      <c r="K358" s="77">
        <v>4.0599999999999996</v>
      </c>
      <c r="L358" t="s">
        <v>104</v>
      </c>
      <c r="M358" s="78">
        <v>7.3499999999999996E-2</v>
      </c>
      <c r="N358" s="78">
        <v>6.7500000000000004E-2</v>
      </c>
      <c r="O358" s="77">
        <v>1671468.28</v>
      </c>
      <c r="P358" s="77">
        <v>102.78791672509355</v>
      </c>
      <c r="Q358" s="77">
        <v>0</v>
      </c>
      <c r="R358" s="77">
        <v>6066.49607047883</v>
      </c>
      <c r="S358" s="78">
        <v>1.1000000000000001E-3</v>
      </c>
      <c r="T358" s="78">
        <v>1.6999999999999999E-3</v>
      </c>
      <c r="U358" s="78">
        <f>R358/'סכום נכסי הקרן'!$C$42</f>
        <v>2.5720275256328431E-4</v>
      </c>
    </row>
    <row r="359" spans="2:21">
      <c r="B359" t="s">
        <v>1450</v>
      </c>
      <c r="C359" t="s">
        <v>1451</v>
      </c>
      <c r="D359" t="s">
        <v>121</v>
      </c>
      <c r="E359" t="s">
        <v>1198</v>
      </c>
      <c r="F359" t="s">
        <v>1452</v>
      </c>
      <c r="G359" t="s">
        <v>1271</v>
      </c>
      <c r="H359" t="s">
        <v>1430</v>
      </c>
      <c r="I359" t="s">
        <v>221</v>
      </c>
      <c r="J359" t="s">
        <v>551</v>
      </c>
      <c r="K359" s="77">
        <v>8.67</v>
      </c>
      <c r="L359" t="s">
        <v>104</v>
      </c>
      <c r="M359" s="78">
        <v>3.2500000000000001E-2</v>
      </c>
      <c r="N359" s="78">
        <v>6.1100000000000002E-2</v>
      </c>
      <c r="O359" s="77">
        <v>835734.14</v>
      </c>
      <c r="P359" s="77">
        <v>77.536722553782951</v>
      </c>
      <c r="Q359" s="77">
        <v>0</v>
      </c>
      <c r="R359" s="77">
        <v>2288.09103220317</v>
      </c>
      <c r="S359" s="78">
        <v>1.1999999999999999E-3</v>
      </c>
      <c r="T359" s="78">
        <v>5.9999999999999995E-4</v>
      </c>
      <c r="U359" s="78">
        <f>R359/'סכום נכסי הקרן'!$C$42</f>
        <v>9.7008768284188632E-5</v>
      </c>
    </row>
    <row r="360" spans="2:21">
      <c r="B360" t="s">
        <v>1453</v>
      </c>
      <c r="C360" t="s">
        <v>1454</v>
      </c>
      <c r="D360" t="s">
        <v>1228</v>
      </c>
      <c r="E360" t="s">
        <v>1198</v>
      </c>
      <c r="F360" t="s">
        <v>1452</v>
      </c>
      <c r="G360" t="s">
        <v>1271</v>
      </c>
      <c r="H360" t="s">
        <v>1442</v>
      </c>
      <c r="I360" t="s">
        <v>382</v>
      </c>
      <c r="J360" t="s">
        <v>507</v>
      </c>
      <c r="K360" s="77">
        <v>6.55</v>
      </c>
      <c r="L360" t="s">
        <v>104</v>
      </c>
      <c r="M360" s="78">
        <v>3.6299999999999999E-2</v>
      </c>
      <c r="N360" s="78">
        <v>6.3799999999999996E-2</v>
      </c>
      <c r="O360" s="77">
        <v>4178670.68</v>
      </c>
      <c r="P360" s="77">
        <v>85.86919470453914</v>
      </c>
      <c r="Q360" s="77">
        <v>0</v>
      </c>
      <c r="R360" s="77">
        <v>12669.901897108401</v>
      </c>
      <c r="S360" s="78">
        <v>4.5999999999999999E-3</v>
      </c>
      <c r="T360" s="78">
        <v>3.5999999999999999E-3</v>
      </c>
      <c r="U360" s="78">
        <f>R360/'סכום נכסי הקרן'!$C$42</f>
        <v>5.3716900246600602E-4</v>
      </c>
    </row>
    <row r="361" spans="2:21">
      <c r="B361" t="s">
        <v>1455</v>
      </c>
      <c r="C361" t="s">
        <v>1456</v>
      </c>
      <c r="D361" t="s">
        <v>1334</v>
      </c>
      <c r="E361" t="s">
        <v>1198</v>
      </c>
      <c r="F361" t="s">
        <v>1457</v>
      </c>
      <c r="G361" t="s">
        <v>1318</v>
      </c>
      <c r="H361" t="s">
        <v>1442</v>
      </c>
      <c r="I361" t="s">
        <v>382</v>
      </c>
      <c r="J361" t="s">
        <v>619</v>
      </c>
      <c r="K361" s="77">
        <v>4.8899999999999997</v>
      </c>
      <c r="L361" t="s">
        <v>104</v>
      </c>
      <c r="M361" s="78">
        <v>4.4999999999999998E-2</v>
      </c>
      <c r="N361" s="78">
        <v>6.7799999999999999E-2</v>
      </c>
      <c r="O361" s="77">
        <v>4195071.96</v>
      </c>
      <c r="P361" s="77">
        <v>90.782000051101292</v>
      </c>
      <c r="Q361" s="77">
        <v>0</v>
      </c>
      <c r="R361" s="77">
        <v>13447.355271173999</v>
      </c>
      <c r="S361" s="78">
        <v>7.0000000000000001E-3</v>
      </c>
      <c r="T361" s="78">
        <v>3.8E-3</v>
      </c>
      <c r="U361" s="78">
        <f>R361/'סכום נכסי הקרן'!$C$42</f>
        <v>5.7013088779093979E-4</v>
      </c>
    </row>
    <row r="362" spans="2:21">
      <c r="B362" t="s">
        <v>1458</v>
      </c>
      <c r="C362" t="s">
        <v>1459</v>
      </c>
      <c r="D362" t="s">
        <v>121</v>
      </c>
      <c r="E362" t="s">
        <v>1198</v>
      </c>
      <c r="F362" t="s">
        <v>1460</v>
      </c>
      <c r="G362" t="s">
        <v>1245</v>
      </c>
      <c r="H362" t="s">
        <v>1430</v>
      </c>
      <c r="I362" t="s">
        <v>221</v>
      </c>
      <c r="J362" t="s">
        <v>373</v>
      </c>
      <c r="K362" s="77">
        <v>4.37</v>
      </c>
      <c r="L362" t="s">
        <v>111</v>
      </c>
      <c r="M362" s="78">
        <v>7.4200000000000002E-2</v>
      </c>
      <c r="N362" s="78">
        <v>7.2099999999999997E-2</v>
      </c>
      <c r="O362" s="77">
        <v>2507202.4</v>
      </c>
      <c r="P362" s="77">
        <v>101.17994500375063</v>
      </c>
      <c r="Q362" s="77">
        <v>0</v>
      </c>
      <c r="R362" s="77">
        <v>10771.4470962874</v>
      </c>
      <c r="S362" s="78">
        <v>3.8999999999999998E-3</v>
      </c>
      <c r="T362" s="78">
        <v>3.0000000000000001E-3</v>
      </c>
      <c r="U362" s="78">
        <f>R362/'סכום נכסי הקרן'!$C$42</f>
        <v>4.5667973902375634E-4</v>
      </c>
    </row>
    <row r="363" spans="2:21">
      <c r="B363" t="s">
        <v>1461</v>
      </c>
      <c r="C363" t="s">
        <v>1462</v>
      </c>
      <c r="D363" t="s">
        <v>121</v>
      </c>
      <c r="E363" t="s">
        <v>1198</v>
      </c>
      <c r="F363" t="s">
        <v>1463</v>
      </c>
      <c r="G363" t="s">
        <v>1253</v>
      </c>
      <c r="H363" t="s">
        <v>1430</v>
      </c>
      <c r="I363" t="s">
        <v>221</v>
      </c>
      <c r="J363" t="s">
        <v>340</v>
      </c>
      <c r="K363" s="77">
        <v>7.14</v>
      </c>
      <c r="L363" t="s">
        <v>104</v>
      </c>
      <c r="M363" s="78">
        <v>5.1299999999999998E-2</v>
      </c>
      <c r="N363" s="78">
        <v>6.4600000000000005E-2</v>
      </c>
      <c r="O363" s="77">
        <v>2246035.48</v>
      </c>
      <c r="P363" s="77">
        <v>91.78263880369542</v>
      </c>
      <c r="Q363" s="77">
        <v>0</v>
      </c>
      <c r="R363" s="77">
        <v>7279.05280883056</v>
      </c>
      <c r="S363" s="78">
        <v>4.4999999999999997E-3</v>
      </c>
      <c r="T363" s="78">
        <v>2.0999999999999999E-3</v>
      </c>
      <c r="U363" s="78">
        <f>R363/'סכום נכסי הקרן'!$C$42</f>
        <v>3.0861182414595274E-4</v>
      </c>
    </row>
    <row r="364" spans="2:21">
      <c r="B364" t="s">
        <v>1464</v>
      </c>
      <c r="C364" t="s">
        <v>1465</v>
      </c>
      <c r="D364" t="s">
        <v>121</v>
      </c>
      <c r="E364" t="s">
        <v>1198</v>
      </c>
      <c r="F364" t="s">
        <v>1466</v>
      </c>
      <c r="G364" t="s">
        <v>1343</v>
      </c>
      <c r="H364" t="s">
        <v>1430</v>
      </c>
      <c r="I364" t="s">
        <v>221</v>
      </c>
      <c r="J364" t="s">
        <v>334</v>
      </c>
      <c r="K364" s="77">
        <v>5.6</v>
      </c>
      <c r="L364" t="s">
        <v>104</v>
      </c>
      <c r="M364" s="78">
        <v>4.0899999999999999E-2</v>
      </c>
      <c r="N364" s="78">
        <v>7.3599999999999999E-2</v>
      </c>
      <c r="O364" s="77">
        <v>1942037.2</v>
      </c>
      <c r="P364" s="77">
        <v>83.099188973195993</v>
      </c>
      <c r="Q364" s="77">
        <v>0</v>
      </c>
      <c r="R364" s="77">
        <v>5698.3883963101998</v>
      </c>
      <c r="S364" s="78">
        <v>3.8999999999999998E-3</v>
      </c>
      <c r="T364" s="78">
        <v>1.6000000000000001E-3</v>
      </c>
      <c r="U364" s="78">
        <f>R364/'סכום נכסי הקרן'!$C$42</f>
        <v>2.4159599935090362E-4</v>
      </c>
    </row>
    <row r="365" spans="2:21">
      <c r="B365" t="s">
        <v>1467</v>
      </c>
      <c r="C365" t="s">
        <v>1468</v>
      </c>
      <c r="D365" t="s">
        <v>121</v>
      </c>
      <c r="E365" t="s">
        <v>1198</v>
      </c>
      <c r="F365" t="s">
        <v>1469</v>
      </c>
      <c r="G365" t="s">
        <v>1286</v>
      </c>
      <c r="H365" t="s">
        <v>1430</v>
      </c>
      <c r="I365" t="s">
        <v>221</v>
      </c>
      <c r="J365" t="s">
        <v>1470</v>
      </c>
      <c r="K365" s="77">
        <v>1.45</v>
      </c>
      <c r="L365" t="s">
        <v>104</v>
      </c>
      <c r="M365" s="78">
        <v>6.25E-2</v>
      </c>
      <c r="N365" s="78">
        <v>9.2100000000000001E-2</v>
      </c>
      <c r="O365" s="77">
        <v>3447403.33</v>
      </c>
      <c r="P365" s="77">
        <v>96.442055244103017</v>
      </c>
      <c r="Q365" s="77">
        <v>0</v>
      </c>
      <c r="R365" s="77">
        <v>11739.6803674849</v>
      </c>
      <c r="S365" s="78">
        <v>2.7000000000000001E-3</v>
      </c>
      <c r="T365" s="78">
        <v>3.3E-3</v>
      </c>
      <c r="U365" s="78">
        <f>R365/'סכום נכסי הקרן'!$C$42</f>
        <v>4.9773016740649388E-4</v>
      </c>
    </row>
    <row r="366" spans="2:21">
      <c r="B366" t="s">
        <v>1471</v>
      </c>
      <c r="C366" t="s">
        <v>1472</v>
      </c>
      <c r="D366" t="s">
        <v>121</v>
      </c>
      <c r="E366" t="s">
        <v>1198</v>
      </c>
      <c r="F366" t="s">
        <v>1473</v>
      </c>
      <c r="G366" t="s">
        <v>1281</v>
      </c>
      <c r="H366" t="s">
        <v>1474</v>
      </c>
      <c r="I366" t="s">
        <v>382</v>
      </c>
      <c r="J366" t="s">
        <v>290</v>
      </c>
      <c r="K366" s="77">
        <v>3.48</v>
      </c>
      <c r="L366" t="s">
        <v>108</v>
      </c>
      <c r="M366" s="78">
        <v>3.6299999999999999E-2</v>
      </c>
      <c r="N366" s="78">
        <v>0.33839999999999998</v>
      </c>
      <c r="O366" s="77">
        <v>3238469.79</v>
      </c>
      <c r="P366" s="77">
        <v>39.613232924728962</v>
      </c>
      <c r="Q366" s="77">
        <v>0</v>
      </c>
      <c r="R366" s="77">
        <v>4819.3298522547402</v>
      </c>
      <c r="S366" s="78">
        <v>9.2999999999999992E-3</v>
      </c>
      <c r="T366" s="78">
        <v>1.4E-3</v>
      </c>
      <c r="U366" s="78">
        <f>R366/'סכום נכסי הקרן'!$C$42</f>
        <v>2.0432633419846391E-4</v>
      </c>
    </row>
    <row r="367" spans="2:21">
      <c r="B367" t="s">
        <v>1475</v>
      </c>
      <c r="C367" t="s">
        <v>1476</v>
      </c>
      <c r="D367" t="s">
        <v>121</v>
      </c>
      <c r="E367" t="s">
        <v>1198</v>
      </c>
      <c r="F367" t="s">
        <v>1477</v>
      </c>
      <c r="G367" t="s">
        <v>1438</v>
      </c>
      <c r="H367" t="s">
        <v>1474</v>
      </c>
      <c r="I367" t="s">
        <v>382</v>
      </c>
      <c r="J367" t="s">
        <v>654</v>
      </c>
      <c r="K367" s="77">
        <v>6.88</v>
      </c>
      <c r="L367" t="s">
        <v>104</v>
      </c>
      <c r="M367" s="78">
        <v>0.04</v>
      </c>
      <c r="N367" s="78">
        <v>6.0400000000000002E-2</v>
      </c>
      <c r="O367" s="77">
        <v>3995853.84</v>
      </c>
      <c r="P367" s="77">
        <v>87.632555344979252</v>
      </c>
      <c r="Q367" s="77">
        <v>0</v>
      </c>
      <c r="R367" s="77">
        <v>12364.3926603285</v>
      </c>
      <c r="S367" s="78">
        <v>8.0000000000000002E-3</v>
      </c>
      <c r="T367" s="78">
        <v>3.5000000000000001E-3</v>
      </c>
      <c r="U367" s="78">
        <f>R367/'סכום נכסי הקרן'!$C$42</f>
        <v>5.2421625087424627E-4</v>
      </c>
    </row>
    <row r="368" spans="2:21">
      <c r="B368" t="s">
        <v>1478</v>
      </c>
      <c r="C368" t="s">
        <v>1479</v>
      </c>
      <c r="D368" t="s">
        <v>121</v>
      </c>
      <c r="E368" t="s">
        <v>1198</v>
      </c>
      <c r="F368" t="s">
        <v>1480</v>
      </c>
      <c r="G368" t="s">
        <v>1387</v>
      </c>
      <c r="H368" t="s">
        <v>1481</v>
      </c>
      <c r="I368" t="s">
        <v>221</v>
      </c>
      <c r="J368" t="s">
        <v>1292</v>
      </c>
      <c r="K368" s="77">
        <v>7.63</v>
      </c>
      <c r="L368" t="s">
        <v>104</v>
      </c>
      <c r="M368" s="78">
        <v>3.2500000000000001E-2</v>
      </c>
      <c r="N368" s="78">
        <v>6.1600000000000002E-2</v>
      </c>
      <c r="O368" s="77">
        <v>522333.89</v>
      </c>
      <c r="P368" s="77">
        <v>80.921138764676002</v>
      </c>
      <c r="Q368" s="77">
        <v>0</v>
      </c>
      <c r="R368" s="77">
        <v>1492.4778982800899</v>
      </c>
      <c r="S368" s="78">
        <v>4.0000000000000002E-4</v>
      </c>
      <c r="T368" s="78">
        <v>4.0000000000000002E-4</v>
      </c>
      <c r="U368" s="78">
        <f>R368/'סכום נכסי הקרן'!$C$42</f>
        <v>6.3276959074533057E-5</v>
      </c>
    </row>
    <row r="369" spans="2:21">
      <c r="B369" t="s">
        <v>1482</v>
      </c>
      <c r="C369" t="s">
        <v>1483</v>
      </c>
      <c r="D369" t="s">
        <v>121</v>
      </c>
      <c r="E369" t="s">
        <v>1198</v>
      </c>
      <c r="F369" t="s">
        <v>1480</v>
      </c>
      <c r="G369" t="s">
        <v>1387</v>
      </c>
      <c r="H369" t="s">
        <v>1474</v>
      </c>
      <c r="I369" t="s">
        <v>382</v>
      </c>
      <c r="J369" t="s">
        <v>409</v>
      </c>
      <c r="K369" s="77">
        <v>5.76</v>
      </c>
      <c r="L369" t="s">
        <v>104</v>
      </c>
      <c r="M369" s="78">
        <v>4.4999999999999998E-2</v>
      </c>
      <c r="N369" s="78">
        <v>6.2600000000000003E-2</v>
      </c>
      <c r="O369" s="77">
        <v>2831049.38</v>
      </c>
      <c r="P369" s="77">
        <v>91.337000039601506</v>
      </c>
      <c r="Q369" s="77">
        <v>0</v>
      </c>
      <c r="R369" s="77">
        <v>9130.4441662524405</v>
      </c>
      <c r="S369" s="78">
        <v>1.9E-3</v>
      </c>
      <c r="T369" s="78">
        <v>2.5999999999999999E-3</v>
      </c>
      <c r="U369" s="78">
        <f>R369/'סכום נכסי הקרן'!$C$42</f>
        <v>3.8710572699672931E-4</v>
      </c>
    </row>
    <row r="370" spans="2:21">
      <c r="B370" t="s">
        <v>1484</v>
      </c>
      <c r="C370" t="s">
        <v>1485</v>
      </c>
      <c r="D370" t="s">
        <v>121</v>
      </c>
      <c r="E370" t="s">
        <v>1198</v>
      </c>
      <c r="F370" t="s">
        <v>1486</v>
      </c>
      <c r="G370" t="s">
        <v>1205</v>
      </c>
      <c r="H370" t="s">
        <v>1481</v>
      </c>
      <c r="I370" t="s">
        <v>221</v>
      </c>
      <c r="J370" t="s">
        <v>1487</v>
      </c>
      <c r="K370" s="77">
        <v>5.78</v>
      </c>
      <c r="L370" t="s">
        <v>108</v>
      </c>
      <c r="M370" s="78">
        <v>0.03</v>
      </c>
      <c r="N370" s="78">
        <v>7.4899999999999994E-2</v>
      </c>
      <c r="O370" s="77">
        <v>731267.37</v>
      </c>
      <c r="P370" s="77">
        <v>77.836666458202714</v>
      </c>
      <c r="Q370" s="77">
        <v>0</v>
      </c>
      <c r="R370" s="77">
        <v>2138.2916461707</v>
      </c>
      <c r="S370" s="78">
        <v>2.3E-3</v>
      </c>
      <c r="T370" s="78">
        <v>5.9999999999999995E-4</v>
      </c>
      <c r="U370" s="78">
        <f>R370/'סכום נכסי הקרן'!$C$42</f>
        <v>9.065768621437033E-5</v>
      </c>
    </row>
    <row r="371" spans="2:21">
      <c r="B371" t="s">
        <v>1488</v>
      </c>
      <c r="C371" t="s">
        <v>1489</v>
      </c>
      <c r="D371" t="s">
        <v>121</v>
      </c>
      <c r="E371" t="s">
        <v>1198</v>
      </c>
      <c r="F371" t="s">
        <v>1486</v>
      </c>
      <c r="G371" t="s">
        <v>1205</v>
      </c>
      <c r="H371" t="s">
        <v>1481</v>
      </c>
      <c r="I371" t="s">
        <v>221</v>
      </c>
      <c r="J371" t="s">
        <v>1487</v>
      </c>
      <c r="K371" s="77">
        <v>6.37</v>
      </c>
      <c r="L371" t="s">
        <v>104</v>
      </c>
      <c r="M371" s="78">
        <v>4.2500000000000003E-2</v>
      </c>
      <c r="N371" s="78">
        <v>7.4999999999999997E-2</v>
      </c>
      <c r="O371" s="77">
        <v>2089335.34</v>
      </c>
      <c r="P371" s="77">
        <v>81.643055587476596</v>
      </c>
      <c r="Q371" s="77">
        <v>0</v>
      </c>
      <c r="R371" s="77">
        <v>6023.1699571609497</v>
      </c>
      <c r="S371" s="78">
        <v>5.1999999999999998E-3</v>
      </c>
      <c r="T371" s="78">
        <v>1.6999999999999999E-3</v>
      </c>
      <c r="U371" s="78">
        <f>R371/'סכום נכסי הקרן'!$C$42</f>
        <v>2.5536584449085427E-4</v>
      </c>
    </row>
    <row r="372" spans="2:21">
      <c r="B372" t="s">
        <v>1490</v>
      </c>
      <c r="C372" t="s">
        <v>1491</v>
      </c>
      <c r="D372" t="s">
        <v>121</v>
      </c>
      <c r="E372" t="s">
        <v>1198</v>
      </c>
      <c r="F372" t="s">
        <v>1441</v>
      </c>
      <c r="G372" t="s">
        <v>1387</v>
      </c>
      <c r="H372" t="s">
        <v>1492</v>
      </c>
      <c r="I372" t="s">
        <v>210</v>
      </c>
      <c r="J372" t="s">
        <v>1189</v>
      </c>
      <c r="K372" s="77">
        <v>3.93</v>
      </c>
      <c r="L372" t="s">
        <v>104</v>
      </c>
      <c r="M372" s="78">
        <v>5.5E-2</v>
      </c>
      <c r="N372" s="78">
        <v>8.4900000000000003E-2</v>
      </c>
      <c r="O372" s="77">
        <v>731267.37</v>
      </c>
      <c r="P372" s="77">
        <v>90.251555654322743</v>
      </c>
      <c r="Q372" s="77">
        <v>0</v>
      </c>
      <c r="R372" s="77">
        <v>2330.3900035047</v>
      </c>
      <c r="S372" s="78">
        <v>6.9999999999999999E-4</v>
      </c>
      <c r="T372" s="78">
        <v>6.9999999999999999E-4</v>
      </c>
      <c r="U372" s="78">
        <f>R372/'סכום נכסי הקרן'!$C$42</f>
        <v>9.8802128359420688E-5</v>
      </c>
    </row>
    <row r="373" spans="2:21">
      <c r="B373" t="s">
        <v>1493</v>
      </c>
      <c r="C373" t="s">
        <v>1494</v>
      </c>
      <c r="D373" t="s">
        <v>121</v>
      </c>
      <c r="E373" t="s">
        <v>1198</v>
      </c>
      <c r="F373" t="s">
        <v>1495</v>
      </c>
      <c r="G373" t="s">
        <v>1391</v>
      </c>
      <c r="H373" t="s">
        <v>1474</v>
      </c>
      <c r="I373" t="s">
        <v>382</v>
      </c>
      <c r="J373" t="s">
        <v>884</v>
      </c>
      <c r="K373" s="77">
        <v>6.97</v>
      </c>
      <c r="L373" t="s">
        <v>104</v>
      </c>
      <c r="M373" s="78">
        <v>0.04</v>
      </c>
      <c r="N373" s="78">
        <v>6.54E-2</v>
      </c>
      <c r="O373" s="77">
        <v>3290703.15</v>
      </c>
      <c r="P373" s="77">
        <v>83.803444423136114</v>
      </c>
      <c r="Q373" s="77">
        <v>0</v>
      </c>
      <c r="R373" s="77">
        <v>9737.5184511960106</v>
      </c>
      <c r="S373" s="78">
        <v>3.0000000000000001E-3</v>
      </c>
      <c r="T373" s="78">
        <v>2.8E-3</v>
      </c>
      <c r="U373" s="78">
        <f>R373/'סכום נכסי הקרן'!$C$42</f>
        <v>4.128440074281134E-4</v>
      </c>
    </row>
    <row r="374" spans="2:21">
      <c r="B374" t="s">
        <v>1496</v>
      </c>
      <c r="C374" t="s">
        <v>1497</v>
      </c>
      <c r="D374" t="s">
        <v>121</v>
      </c>
      <c r="E374" t="s">
        <v>1198</v>
      </c>
      <c r="F374" t="s">
        <v>1498</v>
      </c>
      <c r="G374" t="s">
        <v>1353</v>
      </c>
      <c r="H374" t="s">
        <v>1474</v>
      </c>
      <c r="I374" t="s">
        <v>382</v>
      </c>
      <c r="J374" t="s">
        <v>654</v>
      </c>
      <c r="K374" s="77">
        <v>5.52</v>
      </c>
      <c r="L374" t="s">
        <v>104</v>
      </c>
      <c r="M374" s="78">
        <v>3.7499999999999999E-2</v>
      </c>
      <c r="N374" s="78">
        <v>6.0299999999999999E-2</v>
      </c>
      <c r="O374" s="77">
        <v>3134003.01</v>
      </c>
      <c r="P374" s="77">
        <v>88.868666636855423</v>
      </c>
      <c r="Q374" s="77">
        <v>0</v>
      </c>
      <c r="R374" s="77">
        <v>9834.3529565821991</v>
      </c>
      <c r="S374" s="78">
        <v>5.1999999999999998E-3</v>
      </c>
      <c r="T374" s="78">
        <v>2.8E-3</v>
      </c>
      <c r="U374" s="78">
        <f>R374/'סכום נכסי הקרן'!$C$42</f>
        <v>4.1694952419414768E-4</v>
      </c>
    </row>
    <row r="375" spans="2:21">
      <c r="B375" t="s">
        <v>1499</v>
      </c>
      <c r="C375" t="s">
        <v>1500</v>
      </c>
      <c r="D375" t="s">
        <v>121</v>
      </c>
      <c r="E375" t="s">
        <v>1198</v>
      </c>
      <c r="F375" t="s">
        <v>1501</v>
      </c>
      <c r="G375" t="s">
        <v>1253</v>
      </c>
      <c r="H375" t="s">
        <v>1481</v>
      </c>
      <c r="I375" t="s">
        <v>221</v>
      </c>
      <c r="J375" t="s">
        <v>476</v>
      </c>
      <c r="K375" s="77">
        <v>6.32</v>
      </c>
      <c r="L375" t="s">
        <v>104</v>
      </c>
      <c r="M375" s="78">
        <v>4.1300000000000003E-2</v>
      </c>
      <c r="N375" s="78">
        <v>7.1800000000000003E-2</v>
      </c>
      <c r="O375" s="77">
        <v>3345652.7</v>
      </c>
      <c r="P375" s="77">
        <v>83.487833367308951</v>
      </c>
      <c r="Q375" s="77">
        <v>0</v>
      </c>
      <c r="R375" s="77">
        <v>9862.8349270997005</v>
      </c>
      <c r="S375" s="78">
        <v>6.7000000000000002E-3</v>
      </c>
      <c r="T375" s="78">
        <v>2.8E-3</v>
      </c>
      <c r="U375" s="78">
        <f>R375/'סכום נכסי הקרן'!$C$42</f>
        <v>4.1815708142824468E-4</v>
      </c>
    </row>
    <row r="376" spans="2:21">
      <c r="B376" t="s">
        <v>1502</v>
      </c>
      <c r="C376" t="s">
        <v>1503</v>
      </c>
      <c r="D376" t="s">
        <v>121</v>
      </c>
      <c r="E376" t="s">
        <v>1198</v>
      </c>
      <c r="F376" t="s">
        <v>1504</v>
      </c>
      <c r="G376" t="s">
        <v>1318</v>
      </c>
      <c r="H376" t="s">
        <v>1505</v>
      </c>
      <c r="I376" t="s">
        <v>382</v>
      </c>
      <c r="J376" t="s">
        <v>884</v>
      </c>
      <c r="K376" s="77">
        <v>6.78</v>
      </c>
      <c r="L376" t="s">
        <v>104</v>
      </c>
      <c r="M376" s="78">
        <v>3.7499999999999999E-2</v>
      </c>
      <c r="N376" s="78">
        <v>6.5699999999999995E-2</v>
      </c>
      <c r="O376" s="77">
        <v>3342936.54</v>
      </c>
      <c r="P376" s="77">
        <v>83.239083332168804</v>
      </c>
      <c r="Q376" s="77">
        <v>0</v>
      </c>
      <c r="R376" s="77">
        <v>9825.4655852096403</v>
      </c>
      <c r="S376" s="78">
        <v>3.3E-3</v>
      </c>
      <c r="T376" s="78">
        <v>2.8E-3</v>
      </c>
      <c r="U376" s="78">
        <f>R376/'סכום נכסי הקרן'!$C$42</f>
        <v>4.1657272408523506E-4</v>
      </c>
    </row>
    <row r="377" spans="2:21">
      <c r="B377" t="s">
        <v>1506</v>
      </c>
      <c r="C377" t="s">
        <v>1507</v>
      </c>
      <c r="D377" t="s">
        <v>121</v>
      </c>
      <c r="E377" t="s">
        <v>1198</v>
      </c>
      <c r="F377" t="s">
        <v>1508</v>
      </c>
      <c r="G377" t="s">
        <v>1318</v>
      </c>
      <c r="H377" t="s">
        <v>1505</v>
      </c>
      <c r="I377" t="s">
        <v>382</v>
      </c>
      <c r="J377" t="s">
        <v>334</v>
      </c>
      <c r="K377" s="77">
        <v>5.36</v>
      </c>
      <c r="L377" t="s">
        <v>104</v>
      </c>
      <c r="M377" s="78">
        <v>5.8799999999999998E-2</v>
      </c>
      <c r="N377" s="78">
        <v>7.2599999999999998E-2</v>
      </c>
      <c r="O377" s="77">
        <v>313400.32000000001</v>
      </c>
      <c r="P377" s="77">
        <v>92.634943507546083</v>
      </c>
      <c r="Q377" s="77">
        <v>0</v>
      </c>
      <c r="R377" s="77">
        <v>1025.11360858326</v>
      </c>
      <c r="S377" s="78">
        <v>5.9999999999999995E-4</v>
      </c>
      <c r="T377" s="78">
        <v>2.9999999999999997E-4</v>
      </c>
      <c r="U377" s="78">
        <f>R377/'סכום נכסי הקרן'!$C$42</f>
        <v>4.346199828608556E-5</v>
      </c>
    </row>
    <row r="378" spans="2:21">
      <c r="B378" t="s">
        <v>1509</v>
      </c>
      <c r="C378" t="s">
        <v>1510</v>
      </c>
      <c r="D378" t="s">
        <v>121</v>
      </c>
      <c r="E378" t="s">
        <v>1198</v>
      </c>
      <c r="F378" t="s">
        <v>1511</v>
      </c>
      <c r="G378" t="s">
        <v>1512</v>
      </c>
      <c r="H378" t="s">
        <v>1505</v>
      </c>
      <c r="I378" t="s">
        <v>382</v>
      </c>
      <c r="J378" t="s">
        <v>589</v>
      </c>
      <c r="K378" s="77">
        <v>4.75</v>
      </c>
      <c r="L378" t="s">
        <v>104</v>
      </c>
      <c r="M378" s="78">
        <v>4.6300000000000001E-2</v>
      </c>
      <c r="N378" s="78">
        <v>6.6100000000000006E-2</v>
      </c>
      <c r="O378" s="77">
        <v>2611982.56</v>
      </c>
      <c r="P378" s="77">
        <v>91.469534589128386</v>
      </c>
      <c r="Q378" s="77">
        <v>0</v>
      </c>
      <c r="R378" s="77">
        <v>8436.1532046148604</v>
      </c>
      <c r="S378" s="78">
        <v>4.7000000000000002E-3</v>
      </c>
      <c r="T378" s="78">
        <v>2.3999999999999998E-3</v>
      </c>
      <c r="U378" s="78">
        <f>R378/'סכום נכסי הקרן'!$C$42</f>
        <v>3.5766969929006332E-4</v>
      </c>
    </row>
    <row r="379" spans="2:21">
      <c r="B379" t="s">
        <v>1513</v>
      </c>
      <c r="C379" t="s">
        <v>1514</v>
      </c>
      <c r="D379" t="s">
        <v>1375</v>
      </c>
      <c r="E379" t="s">
        <v>1198</v>
      </c>
      <c r="F379" t="s">
        <v>1515</v>
      </c>
      <c r="G379" t="s">
        <v>1418</v>
      </c>
      <c r="H379" t="s">
        <v>1516</v>
      </c>
      <c r="I379" t="s">
        <v>221</v>
      </c>
      <c r="J379" t="s">
        <v>769</v>
      </c>
      <c r="K379" s="77">
        <v>2.76</v>
      </c>
      <c r="L379" t="s">
        <v>108</v>
      </c>
      <c r="M379" s="78">
        <v>0.05</v>
      </c>
      <c r="N379" s="78">
        <v>8.2699999999999996E-2</v>
      </c>
      <c r="O379" s="77">
        <v>1044667.67</v>
      </c>
      <c r="P379" s="77">
        <v>95.44123258707971</v>
      </c>
      <c r="Q379" s="77">
        <v>0</v>
      </c>
      <c r="R379" s="77">
        <v>3745.5940819114298</v>
      </c>
      <c r="S379" s="78">
        <v>1E-3</v>
      </c>
      <c r="T379" s="78">
        <v>1.1000000000000001E-3</v>
      </c>
      <c r="U379" s="78">
        <f>R379/'סכום נכסי הקרן'!$C$42</f>
        <v>1.5880288994835333E-4</v>
      </c>
    </row>
    <row r="380" spans="2:21">
      <c r="B380" t="s">
        <v>1517</v>
      </c>
      <c r="C380" t="s">
        <v>1518</v>
      </c>
      <c r="D380" t="s">
        <v>1359</v>
      </c>
      <c r="E380" t="s">
        <v>1198</v>
      </c>
      <c r="F380" t="s">
        <v>1519</v>
      </c>
      <c r="G380" t="s">
        <v>1418</v>
      </c>
      <c r="H380" t="s">
        <v>1516</v>
      </c>
      <c r="I380" t="s">
        <v>221</v>
      </c>
      <c r="J380" t="s">
        <v>1520</v>
      </c>
      <c r="K380" s="77">
        <v>2.76</v>
      </c>
      <c r="L380" t="s">
        <v>111</v>
      </c>
      <c r="M380" s="78">
        <v>0.06</v>
      </c>
      <c r="N380" s="78">
        <v>9.7199999999999995E-2</v>
      </c>
      <c r="O380" s="77">
        <v>2475862.4</v>
      </c>
      <c r="P380" s="77">
        <v>91.79206838445586</v>
      </c>
      <c r="Q380" s="77">
        <v>0</v>
      </c>
      <c r="R380" s="77">
        <v>9649.8792501455791</v>
      </c>
      <c r="S380" s="78">
        <v>2E-3</v>
      </c>
      <c r="T380" s="78">
        <v>2.7000000000000001E-3</v>
      </c>
      <c r="U380" s="78">
        <f>R380/'סכום נכסי הקרן'!$C$42</f>
        <v>4.0912834628191919E-4</v>
      </c>
    </row>
    <row r="381" spans="2:21">
      <c r="B381" t="s">
        <v>1521</v>
      </c>
      <c r="C381" t="s">
        <v>1522</v>
      </c>
      <c r="D381" t="s">
        <v>1228</v>
      </c>
      <c r="E381" t="s">
        <v>1198</v>
      </c>
      <c r="F381" t="s">
        <v>1523</v>
      </c>
      <c r="G381" t="s">
        <v>1271</v>
      </c>
      <c r="H381" t="s">
        <v>1505</v>
      </c>
      <c r="I381" t="s">
        <v>382</v>
      </c>
      <c r="J381" t="s">
        <v>507</v>
      </c>
      <c r="K381" s="77">
        <v>2.0099999999999998</v>
      </c>
      <c r="L381" t="s">
        <v>104</v>
      </c>
      <c r="M381" s="78">
        <v>4.2500000000000003E-2</v>
      </c>
      <c r="N381" s="78">
        <v>7.2499999999999995E-2</v>
      </c>
      <c r="O381" s="77">
        <v>2298268.87</v>
      </c>
      <c r="P381" s="77">
        <v>95.821750010162788</v>
      </c>
      <c r="Q381" s="77">
        <v>0</v>
      </c>
      <c r="R381" s="77">
        <v>7776.1145632112402</v>
      </c>
      <c r="S381" s="78">
        <v>4.7999999999999996E-3</v>
      </c>
      <c r="T381" s="78">
        <v>2.2000000000000001E-3</v>
      </c>
      <c r="U381" s="78">
        <f>R381/'סכום נכסי הקרן'!$C$42</f>
        <v>3.2968587577895004E-4</v>
      </c>
    </row>
    <row r="382" spans="2:21">
      <c r="B382" t="s">
        <v>1524</v>
      </c>
      <c r="C382" t="s">
        <v>1525</v>
      </c>
      <c r="D382" t="s">
        <v>121</v>
      </c>
      <c r="E382" t="s">
        <v>1198</v>
      </c>
      <c r="F382" t="s">
        <v>1526</v>
      </c>
      <c r="G382" t="s">
        <v>1527</v>
      </c>
      <c r="H382" t="s">
        <v>1516</v>
      </c>
      <c r="I382" t="s">
        <v>221</v>
      </c>
      <c r="J382" t="s">
        <v>769</v>
      </c>
      <c r="K382" s="77">
        <v>4.72</v>
      </c>
      <c r="L382" t="s">
        <v>104</v>
      </c>
      <c r="M382" s="78">
        <v>5.8799999999999998E-2</v>
      </c>
      <c r="N382" s="78">
        <v>5.8099999999999999E-2</v>
      </c>
      <c r="O382" s="77">
        <v>2089335.34</v>
      </c>
      <c r="P382" s="77">
        <v>102.80627776099747</v>
      </c>
      <c r="Q382" s="77">
        <v>0</v>
      </c>
      <c r="R382" s="77">
        <v>7584.4746315226603</v>
      </c>
      <c r="S382" s="78">
        <v>2.0999999999999999E-3</v>
      </c>
      <c r="T382" s="78">
        <v>2.0999999999999999E-3</v>
      </c>
      <c r="U382" s="78">
        <f>R382/'סכום נכסי הקרן'!$C$42</f>
        <v>3.2156086962074909E-4</v>
      </c>
    </row>
    <row r="383" spans="2:21">
      <c r="B383" t="s">
        <v>1528</v>
      </c>
      <c r="C383" t="s">
        <v>1529</v>
      </c>
      <c r="D383" t="s">
        <v>394</v>
      </c>
      <c r="E383" t="s">
        <v>1198</v>
      </c>
      <c r="F383" t="s">
        <v>1530</v>
      </c>
      <c r="G383" t="s">
        <v>1387</v>
      </c>
      <c r="H383" t="s">
        <v>1505</v>
      </c>
      <c r="I383" t="s">
        <v>382</v>
      </c>
      <c r="J383" t="s">
        <v>603</v>
      </c>
      <c r="K383" s="77">
        <v>4.78</v>
      </c>
      <c r="L383" t="s">
        <v>104</v>
      </c>
      <c r="M383" s="78">
        <v>5.1299999999999998E-2</v>
      </c>
      <c r="N383" s="78">
        <v>6.5699999999999995E-2</v>
      </c>
      <c r="O383" s="77">
        <v>3726016.19</v>
      </c>
      <c r="P383" s="77">
        <v>93.255305753741581</v>
      </c>
      <c r="Q383" s="77">
        <v>0</v>
      </c>
      <c r="R383" s="77">
        <v>12269.193182007601</v>
      </c>
      <c r="S383" s="78">
        <v>6.7999999999999996E-3</v>
      </c>
      <c r="T383" s="78">
        <v>3.5000000000000001E-3</v>
      </c>
      <c r="U383" s="78">
        <f>R383/'סכום נכסי הקרן'!$C$42</f>
        <v>5.2018005476000542E-4</v>
      </c>
    </row>
    <row r="384" spans="2:21">
      <c r="B384" t="s">
        <v>1531</v>
      </c>
      <c r="C384" t="s">
        <v>1532</v>
      </c>
      <c r="D384" t="s">
        <v>121</v>
      </c>
      <c r="E384" t="s">
        <v>1198</v>
      </c>
      <c r="F384" t="s">
        <v>1533</v>
      </c>
      <c r="G384" t="s">
        <v>1245</v>
      </c>
      <c r="H384" t="s">
        <v>1516</v>
      </c>
      <c r="I384" t="s">
        <v>221</v>
      </c>
      <c r="J384" t="s">
        <v>689</v>
      </c>
      <c r="K384" s="77">
        <v>4.2699999999999996</v>
      </c>
      <c r="L384" t="s">
        <v>111</v>
      </c>
      <c r="M384" s="78">
        <v>8.5000000000000006E-2</v>
      </c>
      <c r="N384" s="78">
        <v>8.3099999999999993E-2</v>
      </c>
      <c r="O384" s="77">
        <v>2089335.34</v>
      </c>
      <c r="P384" s="77">
        <v>100.28057525866799</v>
      </c>
      <c r="Q384" s="77">
        <v>0</v>
      </c>
      <c r="R384" s="77">
        <v>8896.4181043067001</v>
      </c>
      <c r="S384" s="78">
        <v>2.8E-3</v>
      </c>
      <c r="T384" s="78">
        <v>2.5000000000000001E-3</v>
      </c>
      <c r="U384" s="78">
        <f>R384/'סכום נכסי הקרן'!$C$42</f>
        <v>3.7718366546323536E-4</v>
      </c>
    </row>
    <row r="385" spans="2:21">
      <c r="B385" t="s">
        <v>1534</v>
      </c>
      <c r="C385" t="s">
        <v>1535</v>
      </c>
      <c r="D385" t="s">
        <v>121</v>
      </c>
      <c r="E385" t="s">
        <v>1198</v>
      </c>
      <c r="F385" t="s">
        <v>1536</v>
      </c>
      <c r="G385" t="s">
        <v>1271</v>
      </c>
      <c r="H385" t="s">
        <v>1505</v>
      </c>
      <c r="I385" t="s">
        <v>382</v>
      </c>
      <c r="J385" t="s">
        <v>769</v>
      </c>
      <c r="K385" s="77">
        <v>2.31</v>
      </c>
      <c r="L385" t="s">
        <v>104</v>
      </c>
      <c r="M385" s="78">
        <v>6.88E-2</v>
      </c>
      <c r="N385" s="78">
        <v>6.0400000000000002E-2</v>
      </c>
      <c r="O385" s="77">
        <v>208933.53</v>
      </c>
      <c r="P385" s="77">
        <v>103.84194895416447</v>
      </c>
      <c r="Q385" s="77">
        <v>0</v>
      </c>
      <c r="R385" s="77">
        <v>766.08802006245298</v>
      </c>
      <c r="S385" s="78">
        <v>2.9999999999999997E-4</v>
      </c>
      <c r="T385" s="78">
        <v>2.0000000000000001E-4</v>
      </c>
      <c r="U385" s="78">
        <f>R385/'סכום נכסי הקרן'!$C$42</f>
        <v>3.248002556610361E-5</v>
      </c>
    </row>
    <row r="386" spans="2:21">
      <c r="B386" t="s">
        <v>1537</v>
      </c>
      <c r="C386" t="s">
        <v>1538</v>
      </c>
      <c r="D386" t="s">
        <v>121</v>
      </c>
      <c r="E386" t="s">
        <v>1198</v>
      </c>
      <c r="F386" t="s">
        <v>1536</v>
      </c>
      <c r="G386" t="s">
        <v>1271</v>
      </c>
      <c r="H386" t="s">
        <v>1505</v>
      </c>
      <c r="I386" t="s">
        <v>382</v>
      </c>
      <c r="J386" t="s">
        <v>769</v>
      </c>
      <c r="K386" s="77">
        <v>3.48</v>
      </c>
      <c r="L386" t="s">
        <v>104</v>
      </c>
      <c r="M386" s="78">
        <v>6.88E-2</v>
      </c>
      <c r="N386" s="78">
        <v>6.54E-2</v>
      </c>
      <c r="O386" s="77">
        <v>2611669.23</v>
      </c>
      <c r="P386" s="77">
        <v>104.09694446034369</v>
      </c>
      <c r="Q386" s="77">
        <v>0</v>
      </c>
      <c r="R386" s="77">
        <v>9599.6162400347894</v>
      </c>
      <c r="S386" s="78">
        <v>3.8E-3</v>
      </c>
      <c r="T386" s="78">
        <v>2.7000000000000001E-3</v>
      </c>
      <c r="U386" s="78">
        <f>R386/'סכום נכסי הקרן'!$C$42</f>
        <v>4.0699733285960423E-4</v>
      </c>
    </row>
    <row r="387" spans="2:21">
      <c r="B387" t="s">
        <v>1539</v>
      </c>
      <c r="C387" t="s">
        <v>1540</v>
      </c>
      <c r="D387" t="s">
        <v>121</v>
      </c>
      <c r="E387" t="s">
        <v>1198</v>
      </c>
      <c r="F387" t="s">
        <v>1541</v>
      </c>
      <c r="G387" t="s">
        <v>1286</v>
      </c>
      <c r="H387" t="s">
        <v>1505</v>
      </c>
      <c r="I387" t="s">
        <v>382</v>
      </c>
      <c r="J387" t="s">
        <v>654</v>
      </c>
      <c r="K387" s="77">
        <v>7.11</v>
      </c>
      <c r="L387" t="s">
        <v>104</v>
      </c>
      <c r="M387" s="78">
        <v>3.5000000000000003E-2</v>
      </c>
      <c r="N387" s="78">
        <v>5.5E-2</v>
      </c>
      <c r="O387" s="77">
        <v>981987.61</v>
      </c>
      <c r="P387" s="77">
        <v>87.648444630499583</v>
      </c>
      <c r="Q387" s="77">
        <v>0</v>
      </c>
      <c r="R387" s="77">
        <v>3039.12062924475</v>
      </c>
      <c r="S387" s="78">
        <v>4.0000000000000002E-4</v>
      </c>
      <c r="T387" s="78">
        <v>8.9999999999999998E-4</v>
      </c>
      <c r="U387" s="78">
        <f>R387/'סכום נכסי הקרן'!$C$42</f>
        <v>1.2885035811980883E-4</v>
      </c>
    </row>
    <row r="388" spans="2:21">
      <c r="B388" t="s">
        <v>1542</v>
      </c>
      <c r="C388" t="s">
        <v>1543</v>
      </c>
      <c r="D388" t="s">
        <v>121</v>
      </c>
      <c r="E388" t="s">
        <v>1198</v>
      </c>
      <c r="F388" t="s">
        <v>1544</v>
      </c>
      <c r="G388" t="s">
        <v>1271</v>
      </c>
      <c r="H388" t="s">
        <v>1516</v>
      </c>
      <c r="I388" t="s">
        <v>221</v>
      </c>
      <c r="J388" t="s">
        <v>507</v>
      </c>
      <c r="K388" s="77">
        <v>6.35</v>
      </c>
      <c r="L388" t="s">
        <v>104</v>
      </c>
      <c r="M388" s="78">
        <v>0.04</v>
      </c>
      <c r="N388" s="78">
        <v>6.3299999999999995E-2</v>
      </c>
      <c r="O388" s="77">
        <v>2611669.23</v>
      </c>
      <c r="P388" s="77">
        <v>87.217222187243863</v>
      </c>
      <c r="Q388" s="77">
        <v>0</v>
      </c>
      <c r="R388" s="77">
        <v>8043.0013322425802</v>
      </c>
      <c r="S388" s="78">
        <v>3.5000000000000001E-3</v>
      </c>
      <c r="T388" s="78">
        <v>2.3E-3</v>
      </c>
      <c r="U388" s="78">
        <f>R388/'סכום נכסי הקרן'!$C$42</f>
        <v>3.4100114093697467E-4</v>
      </c>
    </row>
    <row r="389" spans="2:21">
      <c r="B389" t="s">
        <v>1545</v>
      </c>
      <c r="C389" t="s">
        <v>1546</v>
      </c>
      <c r="D389" t="s">
        <v>1228</v>
      </c>
      <c r="E389" t="s">
        <v>1198</v>
      </c>
      <c r="F389" t="s">
        <v>1547</v>
      </c>
      <c r="G389" t="s">
        <v>1253</v>
      </c>
      <c r="H389" t="s">
        <v>1548</v>
      </c>
      <c r="I389" t="s">
        <v>382</v>
      </c>
      <c r="J389" t="s">
        <v>360</v>
      </c>
      <c r="K389" s="77">
        <v>6.27</v>
      </c>
      <c r="L389" t="s">
        <v>104</v>
      </c>
      <c r="M389" s="78">
        <v>4.4999999999999998E-2</v>
      </c>
      <c r="N389" s="78">
        <v>7.4200000000000002E-2</v>
      </c>
      <c r="O389" s="77">
        <v>731267.37</v>
      </c>
      <c r="P389" s="77">
        <v>82.919998813391842</v>
      </c>
      <c r="Q389" s="77">
        <v>0</v>
      </c>
      <c r="R389" s="77">
        <v>2141.08153539869</v>
      </c>
      <c r="S389" s="78">
        <v>2.9999999999999997E-4</v>
      </c>
      <c r="T389" s="78">
        <v>5.9999999999999995E-4</v>
      </c>
      <c r="U389" s="78">
        <f>R389/'סכום נכסי הקרן'!$C$42</f>
        <v>9.0775969846379514E-5</v>
      </c>
    </row>
    <row r="390" spans="2:21">
      <c r="B390" t="s">
        <v>1549</v>
      </c>
      <c r="C390" t="s">
        <v>1550</v>
      </c>
      <c r="D390" t="s">
        <v>121</v>
      </c>
      <c r="E390" t="s">
        <v>1198</v>
      </c>
      <c r="F390" t="s">
        <v>1547</v>
      </c>
      <c r="G390" t="s">
        <v>1253</v>
      </c>
      <c r="H390" t="s">
        <v>1548</v>
      </c>
      <c r="I390" t="s">
        <v>382</v>
      </c>
      <c r="J390" t="s">
        <v>409</v>
      </c>
      <c r="K390" s="77">
        <v>5.94</v>
      </c>
      <c r="L390" t="s">
        <v>104</v>
      </c>
      <c r="M390" s="78">
        <v>4.7500000000000001E-2</v>
      </c>
      <c r="N390" s="78">
        <v>7.4899999999999994E-2</v>
      </c>
      <c r="O390" s="77">
        <v>3342936.54</v>
      </c>
      <c r="P390" s="77">
        <v>84.533944479689836</v>
      </c>
      <c r="Q390" s="77">
        <v>0</v>
      </c>
      <c r="R390" s="77">
        <v>9978.3098108776703</v>
      </c>
      <c r="S390" s="78">
        <v>1.1000000000000001E-3</v>
      </c>
      <c r="T390" s="78">
        <v>2.8E-3</v>
      </c>
      <c r="U390" s="78">
        <f>R390/'סכום נכסי הקרן'!$C$42</f>
        <v>4.2305289898331562E-4</v>
      </c>
    </row>
    <row r="391" spans="2:21">
      <c r="B391" t="s">
        <v>1551</v>
      </c>
      <c r="C391" t="s">
        <v>1552</v>
      </c>
      <c r="D391" t="s">
        <v>121</v>
      </c>
      <c r="E391" t="s">
        <v>1198</v>
      </c>
      <c r="F391" t="s">
        <v>1553</v>
      </c>
      <c r="G391" t="s">
        <v>1277</v>
      </c>
      <c r="H391" t="s">
        <v>1548</v>
      </c>
      <c r="I391" t="s">
        <v>382</v>
      </c>
      <c r="J391" t="s">
        <v>290</v>
      </c>
      <c r="K391" s="77">
        <v>6.69</v>
      </c>
      <c r="L391" t="s">
        <v>104</v>
      </c>
      <c r="M391" s="78">
        <v>5.1299999999999998E-2</v>
      </c>
      <c r="N391" s="78">
        <v>7.22E-2</v>
      </c>
      <c r="O391" s="77">
        <v>3134003.01</v>
      </c>
      <c r="P391" s="77">
        <v>87.926930590211001</v>
      </c>
      <c r="Q391" s="77">
        <v>0</v>
      </c>
      <c r="R391" s="77">
        <v>9730.1388886284494</v>
      </c>
      <c r="S391" s="78">
        <v>1.6000000000000001E-3</v>
      </c>
      <c r="T391" s="78">
        <v>2.8E-3</v>
      </c>
      <c r="U391" s="78">
        <f>R391/'סכום נכסי הקרן'!$C$42</f>
        <v>4.1253113426656531E-4</v>
      </c>
    </row>
    <row r="392" spans="2:21">
      <c r="B392" t="s">
        <v>1554</v>
      </c>
      <c r="C392" t="s">
        <v>1555</v>
      </c>
      <c r="D392" t="s">
        <v>121</v>
      </c>
      <c r="E392" t="s">
        <v>1198</v>
      </c>
      <c r="F392" t="s">
        <v>1556</v>
      </c>
      <c r="G392" t="s">
        <v>123</v>
      </c>
      <c r="H392" t="s">
        <v>215</v>
      </c>
      <c r="I392" t="s">
        <v>216</v>
      </c>
      <c r="J392" t="s">
        <v>748</v>
      </c>
      <c r="K392" s="77">
        <v>4.28</v>
      </c>
      <c r="L392" t="s">
        <v>104</v>
      </c>
      <c r="M392" s="78">
        <v>2.5000000000000001E-2</v>
      </c>
      <c r="N392" s="78">
        <v>-1.0999999999999999E-2</v>
      </c>
      <c r="O392" s="77">
        <v>2146351.4500000002</v>
      </c>
      <c r="P392" s="77">
        <v>118.32206190303629</v>
      </c>
      <c r="Q392" s="77">
        <v>0</v>
      </c>
      <c r="R392" s="77">
        <v>8967.3533912749608</v>
      </c>
      <c r="S392" s="78">
        <v>5.0000000000000001E-3</v>
      </c>
      <c r="T392" s="78">
        <v>2.5000000000000001E-3</v>
      </c>
      <c r="U392" s="78">
        <f>R392/'סכום נכסי הקרן'!$C$42</f>
        <v>3.8019112658249448E-4</v>
      </c>
    </row>
    <row r="393" spans="2:21">
      <c r="B393" t="s">
        <v>1557</v>
      </c>
      <c r="C393" t="s">
        <v>1558</v>
      </c>
      <c r="D393" t="s">
        <v>121</v>
      </c>
      <c r="E393" t="s">
        <v>1198</v>
      </c>
      <c r="F393" t="s">
        <v>1559</v>
      </c>
      <c r="G393" t="s">
        <v>1318</v>
      </c>
      <c r="H393" t="s">
        <v>215</v>
      </c>
      <c r="I393" t="s">
        <v>216</v>
      </c>
      <c r="J393" t="s">
        <v>413</v>
      </c>
      <c r="K393" s="77">
        <v>2.29</v>
      </c>
      <c r="L393" t="s">
        <v>104</v>
      </c>
      <c r="M393" s="78">
        <v>6.5000000000000002E-2</v>
      </c>
      <c r="N393" s="78">
        <v>8.6099999999999996E-2</v>
      </c>
      <c r="O393" s="77">
        <v>1044667.67</v>
      </c>
      <c r="P393" s="77">
        <v>94.660777951063409</v>
      </c>
      <c r="Q393" s="77">
        <v>0</v>
      </c>
      <c r="R393" s="77">
        <v>3491.7725020139101</v>
      </c>
      <c r="S393" s="78">
        <v>2.0999999999999999E-3</v>
      </c>
      <c r="T393" s="78">
        <v>1E-3</v>
      </c>
      <c r="U393" s="78">
        <f>R393/'סכום נכסי הקרן'!$C$42</f>
        <v>1.4804155288472429E-4</v>
      </c>
    </row>
    <row r="394" spans="2:21">
      <c r="B394" t="s">
        <v>1560</v>
      </c>
      <c r="C394" t="s">
        <v>1561</v>
      </c>
      <c r="D394" t="s">
        <v>121</v>
      </c>
      <c r="E394" t="s">
        <v>1198</v>
      </c>
      <c r="F394" t="s">
        <v>1562</v>
      </c>
      <c r="G394" t="s">
        <v>1257</v>
      </c>
      <c r="H394" t="s">
        <v>215</v>
      </c>
      <c r="I394" t="s">
        <v>216</v>
      </c>
      <c r="J394" t="s">
        <v>309</v>
      </c>
      <c r="K394" s="77">
        <v>7.76</v>
      </c>
      <c r="L394" t="s">
        <v>108</v>
      </c>
      <c r="M394" s="78">
        <v>4.2500000000000003E-2</v>
      </c>
      <c r="N394" s="78">
        <v>5.3900000000000003E-2</v>
      </c>
      <c r="O394" s="77">
        <v>2089335.34</v>
      </c>
      <c r="P394" s="77">
        <v>94.184928811799864</v>
      </c>
      <c r="Q394" s="77">
        <v>0</v>
      </c>
      <c r="R394" s="77">
        <v>7392.5807771912396</v>
      </c>
      <c r="S394" s="78">
        <v>1.6999999999999999E-3</v>
      </c>
      <c r="T394" s="78">
        <v>2.0999999999999999E-3</v>
      </c>
      <c r="U394" s="78">
        <f>R394/'סכום נכסי הקרן'!$C$42</f>
        <v>3.1342509784069354E-4</v>
      </c>
    </row>
    <row r="395" spans="2:21">
      <c r="B395" t="s">
        <v>1563</v>
      </c>
      <c r="C395" t="s">
        <v>1564</v>
      </c>
      <c r="D395" t="s">
        <v>121</v>
      </c>
      <c r="E395" t="s">
        <v>1198</v>
      </c>
      <c r="F395" t="s">
        <v>1565</v>
      </c>
      <c r="G395" t="s">
        <v>1245</v>
      </c>
      <c r="H395" t="s">
        <v>215</v>
      </c>
      <c r="I395" t="s">
        <v>216</v>
      </c>
      <c r="J395" t="s">
        <v>479</v>
      </c>
      <c r="K395" s="77">
        <v>4.03</v>
      </c>
      <c r="L395" t="s">
        <v>104</v>
      </c>
      <c r="M395" s="78">
        <v>5.5500000000000001E-2</v>
      </c>
      <c r="N395" s="78">
        <v>6.1699999999999998E-2</v>
      </c>
      <c r="O395" s="77">
        <v>2611669.23</v>
      </c>
      <c r="P395" s="77">
        <v>99.452733230237499</v>
      </c>
      <c r="Q395" s="77">
        <v>0</v>
      </c>
      <c r="R395" s="77">
        <v>9171.3361919489707</v>
      </c>
      <c r="S395" s="78">
        <v>5.1999999999999998E-3</v>
      </c>
      <c r="T395" s="78">
        <v>2.5999999999999999E-3</v>
      </c>
      <c r="U395" s="78">
        <f>R395/'סכום נכסי הקרן'!$C$42</f>
        <v>3.8883943644693684E-4</v>
      </c>
    </row>
    <row r="396" spans="2:21">
      <c r="B396" t="s">
        <v>1566</v>
      </c>
      <c r="C396" t="s">
        <v>1567</v>
      </c>
      <c r="D396" t="s">
        <v>1359</v>
      </c>
      <c r="E396" t="s">
        <v>1198</v>
      </c>
      <c r="F396" t="s">
        <v>1568</v>
      </c>
      <c r="G396" t="s">
        <v>1245</v>
      </c>
      <c r="H396" t="s">
        <v>215</v>
      </c>
      <c r="I396" t="s">
        <v>216</v>
      </c>
      <c r="J396" t="s">
        <v>748</v>
      </c>
      <c r="K396" s="77">
        <v>4.1900000000000004</v>
      </c>
      <c r="L396" t="s">
        <v>111</v>
      </c>
      <c r="M396" s="78">
        <v>8.8800000000000004E-2</v>
      </c>
      <c r="N396" s="78">
        <v>9.1600000000000001E-2</v>
      </c>
      <c r="O396" s="77">
        <v>2643009.2200000002</v>
      </c>
      <c r="P396" s="77">
        <v>98.75041087024276</v>
      </c>
      <c r="Q396" s="77">
        <v>0</v>
      </c>
      <c r="R396" s="77">
        <v>11082.2465505895</v>
      </c>
      <c r="S396" s="78">
        <v>2.0999999999999999E-3</v>
      </c>
      <c r="T396" s="78">
        <v>3.0999999999999999E-3</v>
      </c>
      <c r="U396" s="78">
        <f>R396/'סכום נכסי הקרן'!$C$42</f>
        <v>4.6985678129213732E-4</v>
      </c>
    </row>
    <row r="397" spans="2:21">
      <c r="B397" t="s">
        <v>1569</v>
      </c>
      <c r="C397" t="s">
        <v>1570</v>
      </c>
      <c r="D397" t="s">
        <v>121</v>
      </c>
      <c r="E397" t="s">
        <v>1198</v>
      </c>
      <c r="F397" t="s">
        <v>1372</v>
      </c>
      <c r="G397" t="s">
        <v>1277</v>
      </c>
      <c r="H397" t="s">
        <v>215</v>
      </c>
      <c r="I397" t="s">
        <v>216</v>
      </c>
      <c r="J397" t="s">
        <v>363</v>
      </c>
      <c r="K397" s="77">
        <v>3.75</v>
      </c>
      <c r="L397" t="s">
        <v>104</v>
      </c>
      <c r="M397" s="78">
        <v>2.63E-2</v>
      </c>
      <c r="N397" s="78">
        <v>7.6300000000000007E-2</v>
      </c>
      <c r="O397" s="77">
        <v>2648754.88</v>
      </c>
      <c r="P397" s="77">
        <v>83.210083355365086</v>
      </c>
      <c r="Q397" s="77">
        <v>0</v>
      </c>
      <c r="R397" s="77">
        <v>7782.4339651222999</v>
      </c>
      <c r="S397" s="78">
        <v>2.0999999999999999E-3</v>
      </c>
      <c r="T397" s="78">
        <v>2.2000000000000001E-3</v>
      </c>
      <c r="U397" s="78">
        <f>R397/'סכום נכסי הקרן'!$C$42</f>
        <v>3.299538010437479E-4</v>
      </c>
    </row>
    <row r="398" spans="2:21">
      <c r="B398" t="s">
        <v>1571</v>
      </c>
      <c r="C398" t="s">
        <v>1572</v>
      </c>
      <c r="D398" t="s">
        <v>121</v>
      </c>
      <c r="E398" t="s">
        <v>1198</v>
      </c>
      <c r="F398" t="s">
        <v>1573</v>
      </c>
      <c r="G398" t="s">
        <v>1512</v>
      </c>
      <c r="H398" t="s">
        <v>215</v>
      </c>
      <c r="I398" t="s">
        <v>216</v>
      </c>
      <c r="J398" t="s">
        <v>275</v>
      </c>
      <c r="K398" s="77">
        <v>5.72</v>
      </c>
      <c r="L398" t="s">
        <v>104</v>
      </c>
      <c r="M398" s="78">
        <v>0.04</v>
      </c>
      <c r="N398" s="78">
        <v>6.2100000000000002E-2</v>
      </c>
      <c r="O398" s="77">
        <v>3891387.09</v>
      </c>
      <c r="P398" s="77">
        <v>90.678777803387391</v>
      </c>
      <c r="Q398" s="77">
        <v>0</v>
      </c>
      <c r="R398" s="77">
        <v>12459.7064111089</v>
      </c>
      <c r="S398" s="78">
        <v>7.7999999999999996E-3</v>
      </c>
      <c r="T398" s="78">
        <v>3.5000000000000001E-3</v>
      </c>
      <c r="U398" s="78">
        <f>R398/'סכום נכסי הקרן'!$C$42</f>
        <v>5.2825729182655909E-4</v>
      </c>
    </row>
    <row r="399" spans="2:21">
      <c r="B399" t="s">
        <v>1574</v>
      </c>
      <c r="C399" t="s">
        <v>1575</v>
      </c>
      <c r="D399" t="s">
        <v>121</v>
      </c>
      <c r="E399" t="s">
        <v>1198</v>
      </c>
      <c r="F399" t="s">
        <v>1523</v>
      </c>
      <c r="G399" t="s">
        <v>1271</v>
      </c>
      <c r="H399" t="s">
        <v>215</v>
      </c>
      <c r="I399" t="s">
        <v>216</v>
      </c>
      <c r="J399" t="s">
        <v>363</v>
      </c>
      <c r="K399" s="77">
        <v>5.22</v>
      </c>
      <c r="L399" t="s">
        <v>104</v>
      </c>
      <c r="M399" s="78">
        <v>3.1300000000000001E-2</v>
      </c>
      <c r="N399" s="78">
        <v>7.1800000000000003E-2</v>
      </c>
      <c r="O399" s="77">
        <v>2089335.34</v>
      </c>
      <c r="P399" s="77">
        <v>81.642402715075889</v>
      </c>
      <c r="Q399" s="77">
        <v>0</v>
      </c>
      <c r="R399" s="77">
        <v>6023.1217987756499</v>
      </c>
      <c r="S399" s="78">
        <v>2.8E-3</v>
      </c>
      <c r="T399" s="78">
        <v>1.6999999999999999E-3</v>
      </c>
      <c r="U399" s="78">
        <f>R399/'סכום נכסי הקרן'!$C$42</f>
        <v>2.5536380270773696E-4</v>
      </c>
    </row>
    <row r="400" spans="2:21">
      <c r="B400" t="s">
        <v>1576</v>
      </c>
      <c r="C400" t="s">
        <v>1577</v>
      </c>
      <c r="D400" t="s">
        <v>121</v>
      </c>
      <c r="E400" t="s">
        <v>1198</v>
      </c>
      <c r="F400" t="s">
        <v>1578</v>
      </c>
      <c r="G400" t="s">
        <v>1249</v>
      </c>
      <c r="H400" t="s">
        <v>215</v>
      </c>
      <c r="I400" t="s">
        <v>216</v>
      </c>
      <c r="J400" t="s">
        <v>413</v>
      </c>
      <c r="K400" s="77">
        <v>6.09</v>
      </c>
      <c r="L400" t="s">
        <v>104</v>
      </c>
      <c r="M400" s="78">
        <v>3.7499999999999999E-2</v>
      </c>
      <c r="N400" s="78">
        <v>6.1899999999999997E-2</v>
      </c>
      <c r="O400" s="77">
        <v>2507202.4</v>
      </c>
      <c r="P400" s="77">
        <v>86.929666679087958</v>
      </c>
      <c r="Q400" s="77">
        <v>0</v>
      </c>
      <c r="R400" s="77">
        <v>7695.8239956075804</v>
      </c>
      <c r="S400" s="78">
        <v>6.3E-3</v>
      </c>
      <c r="T400" s="78">
        <v>2.2000000000000001E-3</v>
      </c>
      <c r="U400" s="78">
        <f>R400/'סכום נכסי הקרן'!$C$42</f>
        <v>3.2628177648462713E-4</v>
      </c>
    </row>
    <row r="401" spans="2:21">
      <c r="B401" t="s">
        <v>1579</v>
      </c>
      <c r="C401" t="s">
        <v>1580</v>
      </c>
      <c r="D401" t="s">
        <v>121</v>
      </c>
      <c r="E401" t="s">
        <v>1198</v>
      </c>
      <c r="F401" t="s">
        <v>1581</v>
      </c>
      <c r="G401" t="s">
        <v>1286</v>
      </c>
      <c r="H401" t="s">
        <v>215</v>
      </c>
      <c r="I401" t="s">
        <v>216</v>
      </c>
      <c r="J401" t="s">
        <v>619</v>
      </c>
      <c r="K401" s="77">
        <v>7.4</v>
      </c>
      <c r="L401" t="s">
        <v>104</v>
      </c>
      <c r="M401" s="78">
        <v>4.2799999999999998E-2</v>
      </c>
      <c r="N401" s="78">
        <v>6.8599999999999994E-2</v>
      </c>
      <c r="O401" s="77">
        <v>4178670.68</v>
      </c>
      <c r="P401" s="77">
        <v>83.990155544561119</v>
      </c>
      <c r="Q401" s="77">
        <v>0</v>
      </c>
      <c r="R401" s="77">
        <v>12392.651846926299</v>
      </c>
      <c r="S401" s="78">
        <v>8.0000000000000004E-4</v>
      </c>
      <c r="T401" s="78">
        <v>3.5000000000000001E-3</v>
      </c>
      <c r="U401" s="78">
        <f>R401/'סכום נכסי הקרן'!$C$42</f>
        <v>5.2541436268272877E-4</v>
      </c>
    </row>
    <row r="402" spans="2:21">
      <c r="B402" t="s">
        <v>1582</v>
      </c>
      <c r="C402" t="s">
        <v>1583</v>
      </c>
      <c r="D402" t="s">
        <v>121</v>
      </c>
      <c r="E402" t="s">
        <v>1198</v>
      </c>
      <c r="F402" t="s">
        <v>1536</v>
      </c>
      <c r="G402" t="s">
        <v>1387</v>
      </c>
      <c r="H402" t="s">
        <v>215</v>
      </c>
      <c r="I402" t="s">
        <v>216</v>
      </c>
      <c r="J402" t="s">
        <v>413</v>
      </c>
      <c r="K402" s="77">
        <v>7.35</v>
      </c>
      <c r="L402" t="s">
        <v>104</v>
      </c>
      <c r="M402" s="78">
        <v>0.04</v>
      </c>
      <c r="N402" s="78">
        <v>6.3500000000000001E-2</v>
      </c>
      <c r="O402" s="77">
        <v>1567001.56</v>
      </c>
      <c r="P402" s="77">
        <v>85.930222076297483</v>
      </c>
      <c r="Q402" s="77">
        <v>0</v>
      </c>
      <c r="R402" s="77">
        <v>4754.5900946469201</v>
      </c>
      <c r="S402" s="78">
        <v>1.6000000000000001E-3</v>
      </c>
      <c r="T402" s="78">
        <v>1.2999999999999999E-3</v>
      </c>
      <c r="U402" s="78">
        <f>R402/'סכום נכסי הקרן'!$C$42</f>
        <v>2.0158154648846431E-4</v>
      </c>
    </row>
    <row r="403" spans="2:21">
      <c r="B403" t="s">
        <v>1584</v>
      </c>
      <c r="C403" t="s">
        <v>1585</v>
      </c>
      <c r="D403" t="s">
        <v>121</v>
      </c>
      <c r="E403" t="s">
        <v>1198</v>
      </c>
      <c r="F403" t="s">
        <v>1586</v>
      </c>
      <c r="G403" t="s">
        <v>1277</v>
      </c>
      <c r="H403" t="s">
        <v>215</v>
      </c>
      <c r="I403" t="s">
        <v>216</v>
      </c>
      <c r="J403" t="s">
        <v>340</v>
      </c>
      <c r="K403" s="77">
        <v>3.68</v>
      </c>
      <c r="L403" t="s">
        <v>104</v>
      </c>
      <c r="M403" s="78">
        <v>4.7E-2</v>
      </c>
      <c r="N403" s="78">
        <v>7.5200000000000003E-2</v>
      </c>
      <c r="O403" s="77">
        <v>1984868.58</v>
      </c>
      <c r="P403" s="77">
        <v>92.055833367851449</v>
      </c>
      <c r="Q403" s="77">
        <v>0</v>
      </c>
      <c r="R403" s="77">
        <v>6451.7983988379501</v>
      </c>
      <c r="S403" s="78">
        <v>4.0000000000000001E-3</v>
      </c>
      <c r="T403" s="78">
        <v>1.8E-3</v>
      </c>
      <c r="U403" s="78">
        <f>R403/'סכום נכסי הקרן'!$C$42</f>
        <v>2.7353851183382249E-4</v>
      </c>
    </row>
    <row r="404" spans="2:21">
      <c r="B404" t="s">
        <v>1587</v>
      </c>
      <c r="C404" t="s">
        <v>1588</v>
      </c>
      <c r="D404" t="s">
        <v>121</v>
      </c>
      <c r="E404" t="s">
        <v>1198</v>
      </c>
      <c r="F404" t="s">
        <v>1589</v>
      </c>
      <c r="G404" t="s">
        <v>1253</v>
      </c>
      <c r="H404" t="s">
        <v>215</v>
      </c>
      <c r="I404" t="s">
        <v>216</v>
      </c>
      <c r="J404" t="s">
        <v>619</v>
      </c>
      <c r="K404" s="77">
        <v>3.65</v>
      </c>
      <c r="L404" t="s">
        <v>104</v>
      </c>
      <c r="M404" s="78">
        <v>6.3799999999999996E-2</v>
      </c>
      <c r="N404" s="78">
        <v>0.1205</v>
      </c>
      <c r="O404" s="77">
        <v>3081769.63</v>
      </c>
      <c r="P404" s="77">
        <v>82.348041719215189</v>
      </c>
      <c r="Q404" s="77">
        <v>0</v>
      </c>
      <c r="R404" s="77">
        <v>8960.89037176294</v>
      </c>
      <c r="S404" s="78">
        <v>3.0999999999999999E-3</v>
      </c>
      <c r="T404" s="78">
        <v>2.5000000000000001E-3</v>
      </c>
      <c r="U404" s="78">
        <f>R404/'סכום נכסי הקרן'!$C$42</f>
        <v>3.7991711232631596E-4</v>
      </c>
    </row>
    <row r="405" spans="2:21">
      <c r="B405" t="s">
        <v>1590</v>
      </c>
      <c r="C405" t="s">
        <v>1591</v>
      </c>
      <c r="D405" t="s">
        <v>121</v>
      </c>
      <c r="E405" t="s">
        <v>1198</v>
      </c>
      <c r="F405" t="s">
        <v>1592</v>
      </c>
      <c r="G405" t="s">
        <v>1249</v>
      </c>
      <c r="H405" t="s">
        <v>215</v>
      </c>
      <c r="I405" t="s">
        <v>216</v>
      </c>
      <c r="J405" t="s">
        <v>309</v>
      </c>
      <c r="K405" s="77">
        <v>3.92</v>
      </c>
      <c r="L405" t="s">
        <v>104</v>
      </c>
      <c r="M405" s="78">
        <v>6.88E-2</v>
      </c>
      <c r="N405" s="78">
        <v>7.9100000000000004E-2</v>
      </c>
      <c r="O405" s="77">
        <v>3322043.2</v>
      </c>
      <c r="P405" s="77">
        <v>99.677327611351259</v>
      </c>
      <c r="Q405" s="77">
        <v>0</v>
      </c>
      <c r="R405" s="77">
        <v>11692.2846174553</v>
      </c>
      <c r="S405" s="78">
        <v>6.6E-3</v>
      </c>
      <c r="T405" s="78">
        <v>3.3E-3</v>
      </c>
      <c r="U405" s="78">
        <f>R405/'סכום נכסי הקרן'!$C$42</f>
        <v>4.9572071792761986E-4</v>
      </c>
    </row>
    <row r="406" spans="2:21">
      <c r="B406" t="s">
        <v>1593</v>
      </c>
      <c r="C406" t="s">
        <v>1594</v>
      </c>
      <c r="D406" t="s">
        <v>121</v>
      </c>
      <c r="E406" t="s">
        <v>1198</v>
      </c>
      <c r="F406" t="s">
        <v>1595</v>
      </c>
      <c r="G406" t="s">
        <v>1418</v>
      </c>
      <c r="H406" t="s">
        <v>215</v>
      </c>
      <c r="I406" t="s">
        <v>216</v>
      </c>
      <c r="J406" t="s">
        <v>295</v>
      </c>
      <c r="K406" s="77">
        <v>4.51</v>
      </c>
      <c r="L406" t="s">
        <v>108</v>
      </c>
      <c r="M406" s="78">
        <v>0.04</v>
      </c>
      <c r="N406" s="78">
        <v>6.0400000000000002E-2</v>
      </c>
      <c r="O406" s="77">
        <v>2507202.4</v>
      </c>
      <c r="P406" s="77">
        <v>93.81255551502079</v>
      </c>
      <c r="Q406" s="77">
        <v>0</v>
      </c>
      <c r="R406" s="77">
        <v>8836.0237900729408</v>
      </c>
      <c r="S406" s="78">
        <v>2.5000000000000001E-3</v>
      </c>
      <c r="T406" s="78">
        <v>2.5000000000000001E-3</v>
      </c>
      <c r="U406" s="78">
        <f>R406/'סכום נכסי הקרן'!$C$42</f>
        <v>3.7462311260378733E-4</v>
      </c>
    </row>
    <row r="407" spans="2:21">
      <c r="B407" t="s">
        <v>1596</v>
      </c>
      <c r="C407" t="s">
        <v>1597</v>
      </c>
      <c r="D407" t="s">
        <v>394</v>
      </c>
      <c r="E407" t="s">
        <v>1198</v>
      </c>
      <c r="F407" t="s">
        <v>1598</v>
      </c>
      <c r="G407" t="s">
        <v>1245</v>
      </c>
      <c r="H407" t="s">
        <v>215</v>
      </c>
      <c r="I407" t="s">
        <v>216</v>
      </c>
      <c r="J407" t="s">
        <v>298</v>
      </c>
      <c r="K407" s="77">
        <v>3.99</v>
      </c>
      <c r="L407" t="s">
        <v>104</v>
      </c>
      <c r="M407" s="78">
        <v>8.1299999999999997E-2</v>
      </c>
      <c r="N407" s="78">
        <v>7.1300000000000002E-2</v>
      </c>
      <c r="O407" s="77">
        <v>2089335.34</v>
      </c>
      <c r="P407" s="77">
        <v>105.34056943512827</v>
      </c>
      <c r="Q407" s="77">
        <v>0</v>
      </c>
      <c r="R407" s="77">
        <v>7771.4405565575898</v>
      </c>
      <c r="S407" s="78">
        <v>1.1999999999999999E-3</v>
      </c>
      <c r="T407" s="78">
        <v>2.2000000000000001E-3</v>
      </c>
      <c r="U407" s="78">
        <f>R407/'סכום נכסי הקרן'!$C$42</f>
        <v>3.2948771074878247E-4</v>
      </c>
    </row>
    <row r="408" spans="2:21">
      <c r="B408" t="s">
        <v>1599</v>
      </c>
      <c r="C408" t="s">
        <v>1600</v>
      </c>
      <c r="D408" t="s">
        <v>121</v>
      </c>
      <c r="E408" t="s">
        <v>1198</v>
      </c>
      <c r="F408" t="s">
        <v>1601</v>
      </c>
      <c r="G408" t="s">
        <v>1286</v>
      </c>
      <c r="H408" t="s">
        <v>215</v>
      </c>
      <c r="I408" t="s">
        <v>216</v>
      </c>
      <c r="J408" t="s">
        <v>373</v>
      </c>
      <c r="K408" s="77">
        <v>4.8099999999999996</v>
      </c>
      <c r="L408" t="s">
        <v>108</v>
      </c>
      <c r="M408" s="78">
        <v>7.1300000000000002E-2</v>
      </c>
      <c r="N408" s="78">
        <v>6.6199999999999995E-2</v>
      </c>
      <c r="O408" s="77">
        <v>3134003.01</v>
      </c>
      <c r="P408" s="77">
        <v>102.68073977160175</v>
      </c>
      <c r="Q408" s="77">
        <v>0</v>
      </c>
      <c r="R408" s="77">
        <v>12089.126243966501</v>
      </c>
      <c r="S408" s="78">
        <v>4.1999999999999997E-3</v>
      </c>
      <c r="T408" s="78">
        <v>3.3999999999999998E-3</v>
      </c>
      <c r="U408" s="78">
        <f>R408/'סכום נכסי הקרן'!$C$42</f>
        <v>5.1254571171061524E-4</v>
      </c>
    </row>
    <row r="409" spans="2:21">
      <c r="B409" t="s">
        <v>1602</v>
      </c>
      <c r="C409" t="s">
        <v>1603</v>
      </c>
      <c r="D409" t="s">
        <v>121</v>
      </c>
      <c r="E409" t="s">
        <v>1198</v>
      </c>
      <c r="F409" t="s">
        <v>1604</v>
      </c>
      <c r="G409" t="s">
        <v>1286</v>
      </c>
      <c r="H409" t="s">
        <v>215</v>
      </c>
      <c r="I409" t="s">
        <v>216</v>
      </c>
      <c r="J409" t="s">
        <v>689</v>
      </c>
      <c r="K409" s="77">
        <v>4.5</v>
      </c>
      <c r="L409" t="s">
        <v>108</v>
      </c>
      <c r="M409" s="78">
        <v>4.6300000000000001E-2</v>
      </c>
      <c r="N409" s="78">
        <v>5.0200000000000002E-2</v>
      </c>
      <c r="O409" s="77">
        <v>2141568.7200000002</v>
      </c>
      <c r="P409" s="77">
        <v>99.057874995092192</v>
      </c>
      <c r="Q409" s="77">
        <v>0</v>
      </c>
      <c r="R409" s="77">
        <v>7969.43507566679</v>
      </c>
      <c r="S409" s="78">
        <v>3.5999999999999999E-3</v>
      </c>
      <c r="T409" s="78">
        <v>2.3E-3</v>
      </c>
      <c r="U409" s="78">
        <f>R409/'סכום נכסי הקרן'!$C$42</f>
        <v>3.3788213394063838E-4</v>
      </c>
    </row>
    <row r="410" spans="2:21">
      <c r="B410" t="s">
        <v>1605</v>
      </c>
      <c r="C410" t="s">
        <v>1606</v>
      </c>
      <c r="D410" t="s">
        <v>121</v>
      </c>
      <c r="E410" t="s">
        <v>1198</v>
      </c>
      <c r="F410" t="s">
        <v>1607</v>
      </c>
      <c r="G410" t="s">
        <v>1265</v>
      </c>
      <c r="H410" t="s">
        <v>215</v>
      </c>
      <c r="I410" t="s">
        <v>216</v>
      </c>
      <c r="J410" t="s">
        <v>363</v>
      </c>
      <c r="K410" s="77">
        <v>3.05</v>
      </c>
      <c r="L410" t="s">
        <v>104</v>
      </c>
      <c r="M410" s="78">
        <v>4.3799999999999999E-2</v>
      </c>
      <c r="N410" s="78">
        <v>6.7400000000000002E-2</v>
      </c>
      <c r="O410" s="77">
        <v>1567001.56</v>
      </c>
      <c r="P410" s="77">
        <v>94.005305496761167</v>
      </c>
      <c r="Q410" s="77">
        <v>0</v>
      </c>
      <c r="R410" s="77">
        <v>5201.3911190318804</v>
      </c>
      <c r="S410" s="78">
        <v>8.0000000000000004E-4</v>
      </c>
      <c r="T410" s="78">
        <v>1.5E-3</v>
      </c>
      <c r="U410" s="78">
        <f>R410/'סכום נכסי הקרן'!$C$42</f>
        <v>2.2052468136975607E-4</v>
      </c>
    </row>
    <row r="411" spans="2:21">
      <c r="B411" t="s">
        <v>1608</v>
      </c>
      <c r="C411" t="s">
        <v>1609</v>
      </c>
      <c r="D411" t="s">
        <v>121</v>
      </c>
      <c r="E411" t="s">
        <v>1198</v>
      </c>
      <c r="F411" t="s">
        <v>1469</v>
      </c>
      <c r="G411" t="s">
        <v>1286</v>
      </c>
      <c r="H411" t="s">
        <v>215</v>
      </c>
      <c r="I411" t="s">
        <v>216</v>
      </c>
      <c r="J411" t="s">
        <v>275</v>
      </c>
      <c r="K411" s="77">
        <v>6.77</v>
      </c>
      <c r="L411" t="s">
        <v>104</v>
      </c>
      <c r="M411" s="78">
        <v>4.1300000000000003E-2</v>
      </c>
      <c r="N411" s="78">
        <v>8.3599999999999994E-2</v>
      </c>
      <c r="O411" s="77">
        <v>1567001.56</v>
      </c>
      <c r="P411" s="77">
        <v>74.401458438913977</v>
      </c>
      <c r="Q411" s="77">
        <v>0</v>
      </c>
      <c r="R411" s="77">
        <v>4116.6940778818098</v>
      </c>
      <c r="S411" s="78">
        <v>1.6000000000000001E-3</v>
      </c>
      <c r="T411" s="78">
        <v>1.1999999999999999E-3</v>
      </c>
      <c r="U411" s="78">
        <f>R411/'סכום נכסי הקרן'!$C$42</f>
        <v>1.7453650937724908E-4</v>
      </c>
    </row>
    <row r="412" spans="2:21">
      <c r="B412" t="s">
        <v>1610</v>
      </c>
      <c r="C412" t="s">
        <v>1611</v>
      </c>
      <c r="D412" t="s">
        <v>121</v>
      </c>
      <c r="E412" t="s">
        <v>1198</v>
      </c>
      <c r="F412" t="s">
        <v>1612</v>
      </c>
      <c r="G412" t="s">
        <v>1257</v>
      </c>
      <c r="H412" t="s">
        <v>215</v>
      </c>
      <c r="I412" t="s">
        <v>216</v>
      </c>
      <c r="J412" t="s">
        <v>413</v>
      </c>
      <c r="K412" s="77">
        <v>7.69</v>
      </c>
      <c r="L412" t="s">
        <v>104</v>
      </c>
      <c r="M412" s="78">
        <v>3.5000000000000003E-2</v>
      </c>
      <c r="N412" s="78">
        <v>6.8599999999999994E-2</v>
      </c>
      <c r="O412" s="77">
        <v>1567001.56</v>
      </c>
      <c r="P412" s="77">
        <v>79.168166625625332</v>
      </c>
      <c r="Q412" s="77">
        <v>0</v>
      </c>
      <c r="R412" s="77">
        <v>4380.4399816283403</v>
      </c>
      <c r="S412" s="78">
        <v>3.0999999999999999E-3</v>
      </c>
      <c r="T412" s="78">
        <v>1.1999999999999999E-3</v>
      </c>
      <c r="U412" s="78">
        <f>R412/'סכום נכסי הקרן'!$C$42</f>
        <v>1.8571861048352151E-4</v>
      </c>
    </row>
    <row r="413" spans="2:21">
      <c r="B413" t="s">
        <v>254</v>
      </c>
      <c r="C413" s="16"/>
      <c r="D413" s="16"/>
      <c r="E413" s="16"/>
      <c r="F413" s="16"/>
    </row>
    <row r="414" spans="2:21">
      <c r="B414" t="s">
        <v>396</v>
      </c>
      <c r="C414" s="16"/>
      <c r="D414" s="16"/>
      <c r="E414" s="16"/>
      <c r="F414" s="16"/>
    </row>
    <row r="415" spans="2:21">
      <c r="B415" t="s">
        <v>397</v>
      </c>
      <c r="C415" s="16"/>
      <c r="D415" s="16"/>
      <c r="E415" s="16"/>
      <c r="F415" s="16"/>
    </row>
    <row r="416" spans="2:21">
      <c r="B416" t="s">
        <v>398</v>
      </c>
      <c r="C416" s="16"/>
      <c r="D416" s="16"/>
      <c r="E416" s="16"/>
      <c r="F416" s="16"/>
    </row>
    <row r="417" spans="2:6">
      <c r="B417" t="s">
        <v>399</v>
      </c>
      <c r="C417" s="16"/>
      <c r="D417" s="16"/>
      <c r="E417" s="16"/>
      <c r="F417" s="16"/>
    </row>
    <row r="418" spans="2:6">
      <c r="C418" s="16"/>
      <c r="D418" s="16"/>
      <c r="E418" s="16"/>
      <c r="F418" s="16"/>
    </row>
    <row r="419" spans="2:6">
      <c r="C419" s="16"/>
      <c r="D419" s="16"/>
      <c r="E419" s="16"/>
      <c r="F419" s="16"/>
    </row>
    <row r="420" spans="2:6">
      <c r="C420" s="16"/>
      <c r="D420" s="16"/>
      <c r="E420" s="16"/>
      <c r="F420" s="16"/>
    </row>
    <row r="421" spans="2:6">
      <c r="C421" s="16"/>
      <c r="D421" s="16"/>
      <c r="E421" s="16"/>
      <c r="F421" s="16"/>
    </row>
    <row r="422" spans="2:6">
      <c r="C422" s="16"/>
      <c r="D422" s="16"/>
      <c r="E422" s="16"/>
      <c r="F422" s="16"/>
    </row>
    <row r="423" spans="2:6">
      <c r="C423" s="16"/>
      <c r="D423" s="16"/>
      <c r="E423" s="16"/>
      <c r="F423" s="16"/>
    </row>
    <row r="424" spans="2:6">
      <c r="C424" s="16"/>
      <c r="D424" s="16"/>
      <c r="E424" s="16"/>
      <c r="F424" s="16"/>
    </row>
    <row r="425" spans="2:6">
      <c r="C425" s="16"/>
      <c r="D425" s="16"/>
      <c r="E425" s="16"/>
      <c r="F425" s="16"/>
    </row>
    <row r="426" spans="2:6">
      <c r="C426" s="16"/>
      <c r="D426" s="16"/>
      <c r="E426" s="16"/>
      <c r="F426" s="16"/>
    </row>
    <row r="427" spans="2:6">
      <c r="C427" s="16"/>
      <c r="D427" s="16"/>
      <c r="E427" s="16"/>
      <c r="F427" s="16"/>
    </row>
    <row r="428" spans="2:6">
      <c r="C428" s="16"/>
      <c r="D428" s="16"/>
      <c r="E428" s="16"/>
      <c r="F428" s="16"/>
    </row>
    <row r="429" spans="2:6">
      <c r="C429" s="16"/>
      <c r="D429" s="16"/>
      <c r="E429" s="16"/>
      <c r="F429" s="16"/>
    </row>
    <row r="430" spans="2:6">
      <c r="C430" s="16"/>
      <c r="D430" s="16"/>
      <c r="E430" s="16"/>
      <c r="F430" s="16"/>
    </row>
    <row r="431" spans="2:6">
      <c r="C431" s="16"/>
      <c r="D431" s="16"/>
      <c r="E431" s="16"/>
      <c r="F431" s="16"/>
    </row>
    <row r="432" spans="2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79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3">
        <v>44926</v>
      </c>
    </row>
    <row r="2" spans="2:62" s="1" customFormat="1">
      <c r="B2" s="2" t="s">
        <v>1</v>
      </c>
      <c r="C2" s="12" t="s">
        <v>196</v>
      </c>
    </row>
    <row r="3" spans="2:62" s="1" customFormat="1">
      <c r="B3" s="2" t="s">
        <v>2</v>
      </c>
      <c r="C3" s="26" t="s">
        <v>195</v>
      </c>
    </row>
    <row r="4" spans="2:62" s="1" customFormat="1">
      <c r="B4" s="2" t="s">
        <v>3</v>
      </c>
    </row>
    <row r="6" spans="2:62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89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46</v>
      </c>
      <c r="C8" s="28" t="s">
        <v>47</v>
      </c>
      <c r="D8" s="29" t="s">
        <v>68</v>
      </c>
      <c r="E8" s="29" t="s">
        <v>81</v>
      </c>
      <c r="F8" s="29" t="s">
        <v>48</v>
      </c>
      <c r="G8" s="29" t="s">
        <v>82</v>
      </c>
      <c r="H8" s="29" t="s">
        <v>51</v>
      </c>
      <c r="I8" s="38" t="s">
        <v>185</v>
      </c>
      <c r="J8" s="38" t="s">
        <v>186</v>
      </c>
      <c r="K8" s="38" t="s">
        <v>190</v>
      </c>
      <c r="L8" s="38" t="s">
        <v>54</v>
      </c>
      <c r="M8" s="38" t="s">
        <v>71</v>
      </c>
      <c r="N8" s="38" t="s">
        <v>55</v>
      </c>
      <c r="O8" s="46" t="s">
        <v>181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182</v>
      </c>
      <c r="J9" s="21"/>
      <c r="K9" s="21" t="s">
        <v>183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34" t="s">
        <v>74</v>
      </c>
      <c r="N10" s="34" t="s">
        <v>75</v>
      </c>
      <c r="O10" s="34" t="s">
        <v>76</v>
      </c>
      <c r="BF10" s="16"/>
      <c r="BG10" s="19"/>
      <c r="BH10" s="16"/>
      <c r="BJ10" s="16"/>
    </row>
    <row r="11" spans="2:62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5">
        <v>180707662.31</v>
      </c>
      <c r="J11" s="7"/>
      <c r="K11" s="75">
        <v>1792.562108289</v>
      </c>
      <c r="L11" s="75">
        <v>3417431.267092254</v>
      </c>
      <c r="M11" s="7"/>
      <c r="N11" s="76">
        <v>1</v>
      </c>
      <c r="O11" s="76">
        <v>0.1449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172898685.63999999</v>
      </c>
      <c r="K12" s="81">
        <v>1134.0470499999999</v>
      </c>
      <c r="L12" s="81">
        <v>2688765.63832206</v>
      </c>
      <c r="N12" s="80">
        <v>0.78680000000000005</v>
      </c>
      <c r="O12" s="80">
        <v>0.114</v>
      </c>
    </row>
    <row r="13" spans="2:62">
      <c r="B13" s="79" t="s">
        <v>1613</v>
      </c>
      <c r="E13" s="16"/>
      <c r="F13" s="16"/>
      <c r="G13" s="16"/>
      <c r="I13" s="81">
        <v>55250014.280000001</v>
      </c>
      <c r="K13" s="81">
        <v>937.61207000000002</v>
      </c>
      <c r="L13" s="81">
        <v>1642138.4457528</v>
      </c>
      <c r="N13" s="80">
        <v>0.48049999999999998</v>
      </c>
      <c r="O13" s="80">
        <v>6.9599999999999995E-2</v>
      </c>
    </row>
    <row r="14" spans="2:62">
      <c r="B14" t="s">
        <v>1614</v>
      </c>
      <c r="C14" t="s">
        <v>1615</v>
      </c>
      <c r="D14" t="s">
        <v>98</v>
      </c>
      <c r="E14" t="s">
        <v>121</v>
      </c>
      <c r="F14" t="s">
        <v>828</v>
      </c>
      <c r="G14" t="s">
        <v>465</v>
      </c>
      <c r="H14" t="s">
        <v>100</v>
      </c>
      <c r="I14" s="77">
        <v>1687658.21</v>
      </c>
      <c r="J14" s="77">
        <v>3920</v>
      </c>
      <c r="K14" s="77">
        <v>0</v>
      </c>
      <c r="L14" s="77">
        <v>66156.201832000006</v>
      </c>
      <c r="M14" s="78">
        <v>7.4999999999999997E-3</v>
      </c>
      <c r="N14" s="78">
        <v>1.9400000000000001E-2</v>
      </c>
      <c r="O14" s="78">
        <v>2.8E-3</v>
      </c>
    </row>
    <row r="15" spans="2:62">
      <c r="B15" t="s">
        <v>1616</v>
      </c>
      <c r="C15" t="s">
        <v>1617</v>
      </c>
      <c r="D15" t="s">
        <v>98</v>
      </c>
      <c r="E15" t="s">
        <v>121</v>
      </c>
      <c r="F15" t="s">
        <v>1618</v>
      </c>
      <c r="G15" t="s">
        <v>866</v>
      </c>
      <c r="H15" t="s">
        <v>100</v>
      </c>
      <c r="I15" s="77">
        <v>187006.38</v>
      </c>
      <c r="J15" s="77">
        <v>30960</v>
      </c>
      <c r="K15" s="77">
        <v>0</v>
      </c>
      <c r="L15" s="77">
        <v>57897.175248</v>
      </c>
      <c r="M15" s="78">
        <v>3.3E-3</v>
      </c>
      <c r="N15" s="78">
        <v>1.6899999999999998E-2</v>
      </c>
      <c r="O15" s="78">
        <v>2.5000000000000001E-3</v>
      </c>
    </row>
    <row r="16" spans="2:62">
      <c r="B16" t="s">
        <v>1619</v>
      </c>
      <c r="C16" t="s">
        <v>1620</v>
      </c>
      <c r="D16" t="s">
        <v>98</v>
      </c>
      <c r="E16" t="s">
        <v>121</v>
      </c>
      <c r="F16" t="s">
        <v>1080</v>
      </c>
      <c r="G16" t="s">
        <v>866</v>
      </c>
      <c r="H16" t="s">
        <v>100</v>
      </c>
      <c r="I16" s="77">
        <v>3870347.4</v>
      </c>
      <c r="J16" s="77">
        <v>1108</v>
      </c>
      <c r="K16" s="77">
        <v>0</v>
      </c>
      <c r="L16" s="77">
        <v>42883.449192</v>
      </c>
      <c r="M16" s="78">
        <v>7.1000000000000004E-3</v>
      </c>
      <c r="N16" s="78">
        <v>1.2500000000000001E-2</v>
      </c>
      <c r="O16" s="78">
        <v>1.8E-3</v>
      </c>
    </row>
    <row r="17" spans="2:15">
      <c r="B17" t="s">
        <v>1621</v>
      </c>
      <c r="C17" t="s">
        <v>1622</v>
      </c>
      <c r="D17" t="s">
        <v>98</v>
      </c>
      <c r="E17" t="s">
        <v>121</v>
      </c>
      <c r="F17" t="s">
        <v>702</v>
      </c>
      <c r="G17" t="s">
        <v>703</v>
      </c>
      <c r="H17" t="s">
        <v>100</v>
      </c>
      <c r="I17" s="77">
        <v>840550.65</v>
      </c>
      <c r="J17" s="77">
        <v>3750</v>
      </c>
      <c r="K17" s="77">
        <v>0</v>
      </c>
      <c r="L17" s="77">
        <v>31520.649375000001</v>
      </c>
      <c r="M17" s="78">
        <v>3.3E-3</v>
      </c>
      <c r="N17" s="78">
        <v>9.1999999999999998E-3</v>
      </c>
      <c r="O17" s="78">
        <v>1.2999999999999999E-3</v>
      </c>
    </row>
    <row r="18" spans="2:15">
      <c r="B18" t="s">
        <v>1623</v>
      </c>
      <c r="C18" t="s">
        <v>1624</v>
      </c>
      <c r="D18" t="s">
        <v>98</v>
      </c>
      <c r="E18" t="s">
        <v>121</v>
      </c>
      <c r="F18" t="s">
        <v>1625</v>
      </c>
      <c r="G18" t="s">
        <v>703</v>
      </c>
      <c r="H18" t="s">
        <v>100</v>
      </c>
      <c r="I18" s="77">
        <v>719496.54</v>
      </c>
      <c r="J18" s="77">
        <v>3101</v>
      </c>
      <c r="K18" s="77">
        <v>0</v>
      </c>
      <c r="L18" s="77">
        <v>22311.587705400001</v>
      </c>
      <c r="M18" s="78">
        <v>3.2000000000000002E-3</v>
      </c>
      <c r="N18" s="78">
        <v>6.4999999999999997E-3</v>
      </c>
      <c r="O18" s="78">
        <v>8.9999999999999998E-4</v>
      </c>
    </row>
    <row r="19" spans="2:15">
      <c r="B19" t="s">
        <v>1626</v>
      </c>
      <c r="C19" t="s">
        <v>1627</v>
      </c>
      <c r="D19" t="s">
        <v>98</v>
      </c>
      <c r="E19" t="s">
        <v>121</v>
      </c>
      <c r="F19" t="s">
        <v>1177</v>
      </c>
      <c r="G19" t="s">
        <v>920</v>
      </c>
      <c r="H19" t="s">
        <v>100</v>
      </c>
      <c r="I19" s="77">
        <v>132073.1</v>
      </c>
      <c r="J19" s="77">
        <v>57240</v>
      </c>
      <c r="K19" s="77">
        <v>232.34832</v>
      </c>
      <c r="L19" s="77">
        <v>75830.990760000001</v>
      </c>
      <c r="M19" s="78">
        <v>3.0000000000000001E-3</v>
      </c>
      <c r="N19" s="78">
        <v>2.2200000000000001E-2</v>
      </c>
      <c r="O19" s="78">
        <v>3.2000000000000002E-3</v>
      </c>
    </row>
    <row r="20" spans="2:15">
      <c r="B20" t="s">
        <v>1628</v>
      </c>
      <c r="C20" t="s">
        <v>1629</v>
      </c>
      <c r="D20" t="s">
        <v>98</v>
      </c>
      <c r="E20" t="s">
        <v>121</v>
      </c>
      <c r="F20" t="s">
        <v>819</v>
      </c>
      <c r="G20" t="s">
        <v>805</v>
      </c>
      <c r="H20" t="s">
        <v>100</v>
      </c>
      <c r="I20" s="77">
        <v>91251.37</v>
      </c>
      <c r="J20" s="77">
        <v>6569</v>
      </c>
      <c r="K20" s="77">
        <v>0</v>
      </c>
      <c r="L20" s="77">
        <v>5994.3024953000004</v>
      </c>
      <c r="M20" s="78">
        <v>8.9999999999999998E-4</v>
      </c>
      <c r="N20" s="78">
        <v>1.8E-3</v>
      </c>
      <c r="O20" s="78">
        <v>2.9999999999999997E-4</v>
      </c>
    </row>
    <row r="21" spans="2:15">
      <c r="B21" t="s">
        <v>1630</v>
      </c>
      <c r="C21" t="s">
        <v>1631</v>
      </c>
      <c r="D21" t="s">
        <v>98</v>
      </c>
      <c r="E21" t="s">
        <v>121</v>
      </c>
      <c r="F21" t="s">
        <v>804</v>
      </c>
      <c r="G21" t="s">
        <v>805</v>
      </c>
      <c r="H21" t="s">
        <v>100</v>
      </c>
      <c r="I21" s="77">
        <v>1970567.66</v>
      </c>
      <c r="J21" s="77">
        <v>985</v>
      </c>
      <c r="K21" s="77">
        <v>0</v>
      </c>
      <c r="L21" s="77">
        <v>19410.091451</v>
      </c>
      <c r="M21" s="78">
        <v>4.3E-3</v>
      </c>
      <c r="N21" s="78">
        <v>5.7000000000000002E-3</v>
      </c>
      <c r="O21" s="78">
        <v>8.0000000000000004E-4</v>
      </c>
    </row>
    <row r="22" spans="2:15">
      <c r="B22" t="s">
        <v>1632</v>
      </c>
      <c r="C22" t="s">
        <v>1633</v>
      </c>
      <c r="D22" t="s">
        <v>98</v>
      </c>
      <c r="E22" t="s">
        <v>121</v>
      </c>
      <c r="F22" t="s">
        <v>1634</v>
      </c>
      <c r="G22" t="s">
        <v>407</v>
      </c>
      <c r="H22" t="s">
        <v>100</v>
      </c>
      <c r="I22" s="77">
        <v>4140712.54</v>
      </c>
      <c r="J22" s="77">
        <v>1848</v>
      </c>
      <c r="K22" s="77">
        <v>0</v>
      </c>
      <c r="L22" s="77">
        <v>76520.367739199995</v>
      </c>
      <c r="M22" s="78">
        <v>3.3E-3</v>
      </c>
      <c r="N22" s="78">
        <v>2.24E-2</v>
      </c>
      <c r="O22" s="78">
        <v>3.2000000000000002E-3</v>
      </c>
    </row>
    <row r="23" spans="2:15">
      <c r="B23" t="s">
        <v>1635</v>
      </c>
      <c r="C23" t="s">
        <v>1636</v>
      </c>
      <c r="D23" t="s">
        <v>98</v>
      </c>
      <c r="E23" t="s">
        <v>121</v>
      </c>
      <c r="F23" t="s">
        <v>449</v>
      </c>
      <c r="G23" t="s">
        <v>407</v>
      </c>
      <c r="H23" t="s">
        <v>100</v>
      </c>
      <c r="I23" s="77">
        <v>4897132.55</v>
      </c>
      <c r="J23" s="77">
        <v>3172</v>
      </c>
      <c r="K23" s="77">
        <v>0</v>
      </c>
      <c r="L23" s="77">
        <v>155337.044486</v>
      </c>
      <c r="M23" s="78">
        <v>3.7000000000000002E-3</v>
      </c>
      <c r="N23" s="78">
        <v>4.5499999999999999E-2</v>
      </c>
      <c r="O23" s="78">
        <v>6.6E-3</v>
      </c>
    </row>
    <row r="24" spans="2:15">
      <c r="B24" t="s">
        <v>1637</v>
      </c>
      <c r="C24" t="s">
        <v>1638</v>
      </c>
      <c r="D24" t="s">
        <v>98</v>
      </c>
      <c r="E24" t="s">
        <v>121</v>
      </c>
      <c r="F24" t="s">
        <v>416</v>
      </c>
      <c r="G24" t="s">
        <v>407</v>
      </c>
      <c r="H24" t="s">
        <v>100</v>
      </c>
      <c r="I24" s="77">
        <v>5738784.0099999998</v>
      </c>
      <c r="J24" s="77">
        <v>2931</v>
      </c>
      <c r="K24" s="77">
        <v>0</v>
      </c>
      <c r="L24" s="77">
        <v>168203.7593331</v>
      </c>
      <c r="M24" s="78">
        <v>3.5999999999999999E-3</v>
      </c>
      <c r="N24" s="78">
        <v>4.9200000000000001E-2</v>
      </c>
      <c r="O24" s="78">
        <v>7.1000000000000004E-3</v>
      </c>
    </row>
    <row r="25" spans="2:15">
      <c r="B25" t="s">
        <v>1639</v>
      </c>
      <c r="C25" t="s">
        <v>1640</v>
      </c>
      <c r="D25" t="s">
        <v>98</v>
      </c>
      <c r="E25" t="s">
        <v>121</v>
      </c>
      <c r="F25" t="s">
        <v>1201</v>
      </c>
      <c r="G25" t="s">
        <v>407</v>
      </c>
      <c r="H25" t="s">
        <v>100</v>
      </c>
      <c r="I25" s="77">
        <v>949695.4</v>
      </c>
      <c r="J25" s="77">
        <v>11390</v>
      </c>
      <c r="K25" s="77">
        <v>0</v>
      </c>
      <c r="L25" s="77">
        <v>108170.30606</v>
      </c>
      <c r="M25" s="78">
        <v>3.7000000000000002E-3</v>
      </c>
      <c r="N25" s="78">
        <v>3.1699999999999999E-2</v>
      </c>
      <c r="O25" s="78">
        <v>4.5999999999999999E-3</v>
      </c>
    </row>
    <row r="26" spans="2:15">
      <c r="B26" t="s">
        <v>1641</v>
      </c>
      <c r="C26" t="s">
        <v>1642</v>
      </c>
      <c r="D26" t="s">
        <v>98</v>
      </c>
      <c r="E26" t="s">
        <v>121</v>
      </c>
      <c r="F26" t="s">
        <v>1643</v>
      </c>
      <c r="G26" t="s">
        <v>407</v>
      </c>
      <c r="H26" t="s">
        <v>100</v>
      </c>
      <c r="I26" s="77">
        <v>233987.98</v>
      </c>
      <c r="J26" s="77">
        <v>13900</v>
      </c>
      <c r="K26" s="77">
        <v>0</v>
      </c>
      <c r="L26" s="77">
        <v>32524.32922</v>
      </c>
      <c r="M26" s="78">
        <v>2.3E-3</v>
      </c>
      <c r="N26" s="78">
        <v>9.4999999999999998E-3</v>
      </c>
      <c r="O26" s="78">
        <v>1.4E-3</v>
      </c>
    </row>
    <row r="27" spans="2:15">
      <c r="B27" t="s">
        <v>1644</v>
      </c>
      <c r="C27" t="s">
        <v>1645</v>
      </c>
      <c r="D27" t="s">
        <v>98</v>
      </c>
      <c r="E27" t="s">
        <v>121</v>
      </c>
      <c r="F27" t="s">
        <v>1646</v>
      </c>
      <c r="G27" t="s">
        <v>1647</v>
      </c>
      <c r="H27" t="s">
        <v>100</v>
      </c>
      <c r="I27" s="77">
        <v>6026</v>
      </c>
      <c r="J27" s="77">
        <v>406.9</v>
      </c>
      <c r="K27" s="77">
        <v>0</v>
      </c>
      <c r="L27" s="77">
        <v>24.519794000000001</v>
      </c>
      <c r="M27" s="78">
        <v>0</v>
      </c>
      <c r="N27" s="78">
        <v>0</v>
      </c>
      <c r="O27" s="78">
        <v>0</v>
      </c>
    </row>
    <row r="28" spans="2:15">
      <c r="B28" t="s">
        <v>1648</v>
      </c>
      <c r="C28" t="s">
        <v>1649</v>
      </c>
      <c r="D28" t="s">
        <v>98</v>
      </c>
      <c r="E28" t="s">
        <v>121</v>
      </c>
      <c r="F28" t="s">
        <v>1650</v>
      </c>
      <c r="G28" t="s">
        <v>110</v>
      </c>
      <c r="H28" t="s">
        <v>100</v>
      </c>
      <c r="I28" s="77">
        <v>100</v>
      </c>
      <c r="J28" s="77">
        <v>11660</v>
      </c>
      <c r="K28" s="77">
        <v>0</v>
      </c>
      <c r="L28" s="77">
        <v>11.66</v>
      </c>
      <c r="M28" s="78">
        <v>0</v>
      </c>
      <c r="N28" s="78">
        <v>0</v>
      </c>
      <c r="O28" s="78">
        <v>0</v>
      </c>
    </row>
    <row r="29" spans="2:15">
      <c r="B29" t="s">
        <v>1651</v>
      </c>
      <c r="C29" t="s">
        <v>1652</v>
      </c>
      <c r="D29" t="s">
        <v>98</v>
      </c>
      <c r="E29" t="s">
        <v>121</v>
      </c>
      <c r="F29" t="s">
        <v>1023</v>
      </c>
      <c r="G29" t="s">
        <v>110</v>
      </c>
      <c r="H29" t="s">
        <v>100</v>
      </c>
      <c r="I29" s="77">
        <v>34963.370000000003</v>
      </c>
      <c r="J29" s="77">
        <v>190000</v>
      </c>
      <c r="K29" s="77">
        <v>0</v>
      </c>
      <c r="L29" s="77">
        <v>66430.403000000006</v>
      </c>
      <c r="M29" s="78">
        <v>8.6E-3</v>
      </c>
      <c r="N29" s="78">
        <v>1.9400000000000001E-2</v>
      </c>
      <c r="O29" s="78">
        <v>2.8E-3</v>
      </c>
    </row>
    <row r="30" spans="2:15">
      <c r="B30" t="s">
        <v>1653</v>
      </c>
      <c r="C30" t="s">
        <v>1654</v>
      </c>
      <c r="D30" t="s">
        <v>98</v>
      </c>
      <c r="E30" t="s">
        <v>121</v>
      </c>
      <c r="F30" t="s">
        <v>1110</v>
      </c>
      <c r="G30" t="s">
        <v>110</v>
      </c>
      <c r="H30" t="s">
        <v>100</v>
      </c>
      <c r="I30" s="77">
        <v>16720.759999999998</v>
      </c>
      <c r="J30" s="77">
        <v>124000</v>
      </c>
      <c r="K30" s="77">
        <v>0</v>
      </c>
      <c r="L30" s="77">
        <v>20733.742399999999</v>
      </c>
      <c r="M30" s="78">
        <v>2.2000000000000001E-3</v>
      </c>
      <c r="N30" s="78">
        <v>6.1000000000000004E-3</v>
      </c>
      <c r="O30" s="78">
        <v>8.9999999999999998E-4</v>
      </c>
    </row>
    <row r="31" spans="2:15">
      <c r="B31" t="s">
        <v>1655</v>
      </c>
      <c r="C31" t="s">
        <v>1656</v>
      </c>
      <c r="D31" t="s">
        <v>98</v>
      </c>
      <c r="E31" t="s">
        <v>121</v>
      </c>
      <c r="F31" t="s">
        <v>1657</v>
      </c>
      <c r="G31" t="s">
        <v>931</v>
      </c>
      <c r="H31" t="s">
        <v>100</v>
      </c>
      <c r="I31" s="77">
        <v>113909.38</v>
      </c>
      <c r="J31" s="77">
        <v>5612</v>
      </c>
      <c r="K31" s="77">
        <v>120.25633999999999</v>
      </c>
      <c r="L31" s="77">
        <v>6512.8507455999998</v>
      </c>
      <c r="M31" s="78">
        <v>5.9999999999999995E-4</v>
      </c>
      <c r="N31" s="78">
        <v>1.9E-3</v>
      </c>
      <c r="O31" s="78">
        <v>2.9999999999999997E-4</v>
      </c>
    </row>
    <row r="32" spans="2:15">
      <c r="B32" t="s">
        <v>1658</v>
      </c>
      <c r="C32" t="s">
        <v>1659</v>
      </c>
      <c r="D32" t="s">
        <v>98</v>
      </c>
      <c r="E32" t="s">
        <v>121</v>
      </c>
      <c r="F32" t="s">
        <v>1660</v>
      </c>
      <c r="G32" t="s">
        <v>931</v>
      </c>
      <c r="H32" t="s">
        <v>100</v>
      </c>
      <c r="I32" s="77">
        <v>3961187.12</v>
      </c>
      <c r="J32" s="77">
        <v>785</v>
      </c>
      <c r="K32" s="77">
        <v>585.00741000000005</v>
      </c>
      <c r="L32" s="77">
        <v>31680.326302000001</v>
      </c>
      <c r="M32" s="78">
        <v>3.3999999999999998E-3</v>
      </c>
      <c r="N32" s="78">
        <v>9.2999999999999992E-3</v>
      </c>
      <c r="O32" s="78">
        <v>1.2999999999999999E-3</v>
      </c>
    </row>
    <row r="33" spans="2:15">
      <c r="B33" t="s">
        <v>1661</v>
      </c>
      <c r="C33" t="s">
        <v>1662</v>
      </c>
      <c r="D33" t="s">
        <v>98</v>
      </c>
      <c r="E33" t="s">
        <v>121</v>
      </c>
      <c r="F33" t="s">
        <v>1663</v>
      </c>
      <c r="G33" t="s">
        <v>931</v>
      </c>
      <c r="H33" t="s">
        <v>100</v>
      </c>
      <c r="I33" s="77">
        <v>617.5</v>
      </c>
      <c r="J33" s="77">
        <v>38700</v>
      </c>
      <c r="K33" s="77">
        <v>0</v>
      </c>
      <c r="L33" s="77">
        <v>238.9725</v>
      </c>
      <c r="M33" s="78">
        <v>0</v>
      </c>
      <c r="N33" s="78">
        <v>1E-4</v>
      </c>
      <c r="O33" s="78">
        <v>0</v>
      </c>
    </row>
    <row r="34" spans="2:15">
      <c r="B34" t="s">
        <v>1664</v>
      </c>
      <c r="C34" t="s">
        <v>1665</v>
      </c>
      <c r="D34" t="s">
        <v>98</v>
      </c>
      <c r="E34" t="s">
        <v>121</v>
      </c>
      <c r="F34" t="s">
        <v>924</v>
      </c>
      <c r="G34" t="s">
        <v>658</v>
      </c>
      <c r="H34" t="s">
        <v>100</v>
      </c>
      <c r="I34" s="77">
        <v>5768130.8200000003</v>
      </c>
      <c r="J34" s="77">
        <v>2545</v>
      </c>
      <c r="K34" s="77">
        <v>0</v>
      </c>
      <c r="L34" s="77">
        <v>146798.92936899999</v>
      </c>
      <c r="M34" s="78">
        <v>4.4000000000000003E-3</v>
      </c>
      <c r="N34" s="78">
        <v>4.2999999999999997E-2</v>
      </c>
      <c r="O34" s="78">
        <v>6.1999999999999998E-3</v>
      </c>
    </row>
    <row r="35" spans="2:15">
      <c r="B35" t="s">
        <v>1666</v>
      </c>
      <c r="C35" t="s">
        <v>1667</v>
      </c>
      <c r="D35" t="s">
        <v>98</v>
      </c>
      <c r="E35" t="s">
        <v>121</v>
      </c>
      <c r="F35" t="s">
        <v>1668</v>
      </c>
      <c r="G35" t="s">
        <v>1669</v>
      </c>
      <c r="H35" t="s">
        <v>100</v>
      </c>
      <c r="I35" s="77">
        <v>192231.91</v>
      </c>
      <c r="J35" s="77">
        <v>15340</v>
      </c>
      <c r="K35" s="77">
        <v>0</v>
      </c>
      <c r="L35" s="77">
        <v>29488.374994000002</v>
      </c>
      <c r="M35" s="78">
        <v>1.8E-3</v>
      </c>
      <c r="N35" s="78">
        <v>8.6E-3</v>
      </c>
      <c r="O35" s="78">
        <v>1.2999999999999999E-3</v>
      </c>
    </row>
    <row r="36" spans="2:15">
      <c r="B36" t="s">
        <v>1670</v>
      </c>
      <c r="C36" t="s">
        <v>1671</v>
      </c>
      <c r="D36" t="s">
        <v>98</v>
      </c>
      <c r="E36" t="s">
        <v>121</v>
      </c>
      <c r="F36" t="s">
        <v>1235</v>
      </c>
      <c r="G36" t="s">
        <v>1669</v>
      </c>
      <c r="H36" t="s">
        <v>100</v>
      </c>
      <c r="I36" s="77">
        <v>47729.51</v>
      </c>
      <c r="J36" s="77">
        <v>28560</v>
      </c>
      <c r="K36" s="77">
        <v>0</v>
      </c>
      <c r="L36" s="77">
        <v>13631.548056</v>
      </c>
      <c r="M36" s="78">
        <v>1.6999999999999999E-3</v>
      </c>
      <c r="N36" s="78">
        <v>4.0000000000000001E-3</v>
      </c>
      <c r="O36" s="78">
        <v>5.9999999999999995E-4</v>
      </c>
    </row>
    <row r="37" spans="2:15">
      <c r="B37" t="s">
        <v>1672</v>
      </c>
      <c r="C37" t="s">
        <v>1673</v>
      </c>
      <c r="D37" t="s">
        <v>98</v>
      </c>
      <c r="E37" t="s">
        <v>121</v>
      </c>
      <c r="F37" t="s">
        <v>914</v>
      </c>
      <c r="G37" t="s">
        <v>915</v>
      </c>
      <c r="H37" t="s">
        <v>100</v>
      </c>
      <c r="I37" s="77">
        <v>427904.01</v>
      </c>
      <c r="J37" s="77">
        <v>9329</v>
      </c>
      <c r="K37" s="77">
        <v>0</v>
      </c>
      <c r="L37" s="77">
        <v>39919.165092900002</v>
      </c>
      <c r="M37" s="78">
        <v>3.7000000000000002E-3</v>
      </c>
      <c r="N37" s="78">
        <v>1.17E-2</v>
      </c>
      <c r="O37" s="78">
        <v>1.6999999999999999E-3</v>
      </c>
    </row>
    <row r="38" spans="2:15">
      <c r="B38" t="s">
        <v>1674</v>
      </c>
      <c r="C38" t="s">
        <v>1675</v>
      </c>
      <c r="D38" t="s">
        <v>98</v>
      </c>
      <c r="E38" t="s">
        <v>121</v>
      </c>
      <c r="F38" t="s">
        <v>1049</v>
      </c>
      <c r="G38" t="s">
        <v>1050</v>
      </c>
      <c r="H38" t="s">
        <v>100</v>
      </c>
      <c r="I38" s="77">
        <v>2044261.65</v>
      </c>
      <c r="J38" s="77">
        <v>2778</v>
      </c>
      <c r="K38" s="77">
        <v>0</v>
      </c>
      <c r="L38" s="77">
        <v>56789.588637000001</v>
      </c>
      <c r="M38" s="78">
        <v>5.7000000000000002E-3</v>
      </c>
      <c r="N38" s="78">
        <v>1.66E-2</v>
      </c>
      <c r="O38" s="78">
        <v>2.3999999999999998E-3</v>
      </c>
    </row>
    <row r="39" spans="2:15">
      <c r="B39" t="s">
        <v>1676</v>
      </c>
      <c r="C39" t="s">
        <v>1677</v>
      </c>
      <c r="D39" t="s">
        <v>98</v>
      </c>
      <c r="E39" t="s">
        <v>121</v>
      </c>
      <c r="F39" t="s">
        <v>578</v>
      </c>
      <c r="G39" t="s">
        <v>443</v>
      </c>
      <c r="H39" t="s">
        <v>100</v>
      </c>
      <c r="I39" s="77">
        <v>410726.82</v>
      </c>
      <c r="J39" s="77">
        <v>5626</v>
      </c>
      <c r="K39" s="77">
        <v>0</v>
      </c>
      <c r="L39" s="77">
        <v>23107.4908932</v>
      </c>
      <c r="M39" s="78">
        <v>3.0999999999999999E-3</v>
      </c>
      <c r="N39" s="78">
        <v>6.7999999999999996E-3</v>
      </c>
      <c r="O39" s="78">
        <v>1E-3</v>
      </c>
    </row>
    <row r="40" spans="2:15">
      <c r="B40" t="s">
        <v>1678</v>
      </c>
      <c r="C40" t="s">
        <v>1679</v>
      </c>
      <c r="D40" t="s">
        <v>98</v>
      </c>
      <c r="E40" t="s">
        <v>121</v>
      </c>
      <c r="F40" t="s">
        <v>959</v>
      </c>
      <c r="G40" t="s">
        <v>443</v>
      </c>
      <c r="H40" t="s">
        <v>100</v>
      </c>
      <c r="I40" s="77">
        <v>2017</v>
      </c>
      <c r="J40" s="77">
        <v>3580</v>
      </c>
      <c r="K40" s="77">
        <v>0</v>
      </c>
      <c r="L40" s="77">
        <v>72.208600000000004</v>
      </c>
      <c r="M40" s="78">
        <v>0</v>
      </c>
      <c r="N40" s="78">
        <v>0</v>
      </c>
      <c r="O40" s="78">
        <v>0</v>
      </c>
    </row>
    <row r="41" spans="2:15">
      <c r="B41" t="s">
        <v>1680</v>
      </c>
      <c r="C41" t="s">
        <v>1681</v>
      </c>
      <c r="D41" t="s">
        <v>98</v>
      </c>
      <c r="E41" t="s">
        <v>121</v>
      </c>
      <c r="F41" t="s">
        <v>582</v>
      </c>
      <c r="G41" t="s">
        <v>443</v>
      </c>
      <c r="H41" t="s">
        <v>100</v>
      </c>
      <c r="I41" s="77">
        <v>1550366.74</v>
      </c>
      <c r="J41" s="77">
        <v>2065</v>
      </c>
      <c r="K41" s="77">
        <v>0</v>
      </c>
      <c r="L41" s="77">
        <v>32015.073181</v>
      </c>
      <c r="M41" s="78">
        <v>3.3E-3</v>
      </c>
      <c r="N41" s="78">
        <v>9.4000000000000004E-3</v>
      </c>
      <c r="O41" s="78">
        <v>1.4E-3</v>
      </c>
    </row>
    <row r="42" spans="2:15">
      <c r="B42" t="s">
        <v>1682</v>
      </c>
      <c r="C42" t="s">
        <v>1683</v>
      </c>
      <c r="D42" t="s">
        <v>98</v>
      </c>
      <c r="E42" t="s">
        <v>121</v>
      </c>
      <c r="F42" t="s">
        <v>595</v>
      </c>
      <c r="G42" t="s">
        <v>443</v>
      </c>
      <c r="H42" t="s">
        <v>100</v>
      </c>
      <c r="I42" s="77">
        <v>18448.099999999999</v>
      </c>
      <c r="J42" s="77">
        <v>36000</v>
      </c>
      <c r="K42" s="77">
        <v>0</v>
      </c>
      <c r="L42" s="77">
        <v>6641.3159999999998</v>
      </c>
      <c r="M42" s="78">
        <v>8.0000000000000004E-4</v>
      </c>
      <c r="N42" s="78">
        <v>1.9E-3</v>
      </c>
      <c r="O42" s="78">
        <v>2.9999999999999997E-4</v>
      </c>
    </row>
    <row r="43" spans="2:15">
      <c r="B43" t="s">
        <v>1684</v>
      </c>
      <c r="C43" t="s">
        <v>1685</v>
      </c>
      <c r="D43" t="s">
        <v>98</v>
      </c>
      <c r="E43" t="s">
        <v>121</v>
      </c>
      <c r="F43" t="s">
        <v>515</v>
      </c>
      <c r="G43" t="s">
        <v>443</v>
      </c>
      <c r="H43" t="s">
        <v>100</v>
      </c>
      <c r="I43" s="77">
        <v>4410375</v>
      </c>
      <c r="J43" s="77">
        <v>1120</v>
      </c>
      <c r="K43" s="77">
        <v>0</v>
      </c>
      <c r="L43" s="77">
        <v>49396.2</v>
      </c>
      <c r="M43" s="78">
        <v>5.5999999999999999E-3</v>
      </c>
      <c r="N43" s="78">
        <v>1.4500000000000001E-2</v>
      </c>
      <c r="O43" s="78">
        <v>2.0999999999999999E-3</v>
      </c>
    </row>
    <row r="44" spans="2:15">
      <c r="B44" t="s">
        <v>1686</v>
      </c>
      <c r="C44" t="s">
        <v>1687</v>
      </c>
      <c r="D44" t="s">
        <v>98</v>
      </c>
      <c r="E44" t="s">
        <v>121</v>
      </c>
      <c r="F44" t="s">
        <v>532</v>
      </c>
      <c r="G44" t="s">
        <v>443</v>
      </c>
      <c r="H44" t="s">
        <v>100</v>
      </c>
      <c r="I44" s="77">
        <v>241461.45</v>
      </c>
      <c r="J44" s="77">
        <v>25160</v>
      </c>
      <c r="K44" s="77">
        <v>0</v>
      </c>
      <c r="L44" s="77">
        <v>60751.700819999998</v>
      </c>
      <c r="M44" s="78">
        <v>5.1000000000000004E-3</v>
      </c>
      <c r="N44" s="78">
        <v>1.78E-2</v>
      </c>
      <c r="O44" s="78">
        <v>2.5999999999999999E-3</v>
      </c>
    </row>
    <row r="45" spans="2:15">
      <c r="B45" t="s">
        <v>1688</v>
      </c>
      <c r="C45" t="s">
        <v>1689</v>
      </c>
      <c r="D45" t="s">
        <v>98</v>
      </c>
      <c r="E45" t="s">
        <v>121</v>
      </c>
      <c r="F45" t="s">
        <v>487</v>
      </c>
      <c r="G45" t="s">
        <v>443</v>
      </c>
      <c r="H45" t="s">
        <v>100</v>
      </c>
      <c r="I45" s="77">
        <v>385352.83</v>
      </c>
      <c r="J45" s="77">
        <v>23360</v>
      </c>
      <c r="K45" s="77">
        <v>0</v>
      </c>
      <c r="L45" s="77">
        <v>90018.421088000003</v>
      </c>
      <c r="M45" s="78">
        <v>3.2000000000000002E-3</v>
      </c>
      <c r="N45" s="78">
        <v>2.63E-2</v>
      </c>
      <c r="O45" s="78">
        <v>3.8E-3</v>
      </c>
    </row>
    <row r="46" spans="2:15">
      <c r="B46" t="s">
        <v>1690</v>
      </c>
      <c r="C46" t="s">
        <v>1691</v>
      </c>
      <c r="D46" t="s">
        <v>98</v>
      </c>
      <c r="E46" t="s">
        <v>121</v>
      </c>
      <c r="F46" t="s">
        <v>1209</v>
      </c>
      <c r="G46" t="s">
        <v>1210</v>
      </c>
      <c r="H46" t="s">
        <v>100</v>
      </c>
      <c r="I46" s="77">
        <v>737645.16</v>
      </c>
      <c r="J46" s="77">
        <v>3299</v>
      </c>
      <c r="K46" s="77">
        <v>0</v>
      </c>
      <c r="L46" s="77">
        <v>24334.9138284</v>
      </c>
      <c r="M46" s="78">
        <v>5.9999999999999995E-4</v>
      </c>
      <c r="N46" s="78">
        <v>7.1000000000000004E-3</v>
      </c>
      <c r="O46" s="78">
        <v>1E-3</v>
      </c>
    </row>
    <row r="47" spans="2:15">
      <c r="B47" t="s">
        <v>1692</v>
      </c>
      <c r="C47" t="s">
        <v>1693</v>
      </c>
      <c r="D47" t="s">
        <v>98</v>
      </c>
      <c r="E47" t="s">
        <v>121</v>
      </c>
      <c r="F47" t="s">
        <v>1232</v>
      </c>
      <c r="G47" t="s">
        <v>127</v>
      </c>
      <c r="H47" t="s">
        <v>100</v>
      </c>
      <c r="I47" s="77">
        <v>35084.980000000003</v>
      </c>
      <c r="J47" s="77">
        <v>68000</v>
      </c>
      <c r="K47" s="77">
        <v>0</v>
      </c>
      <c r="L47" s="77">
        <v>23857.786400000001</v>
      </c>
      <c r="M47" s="78">
        <v>5.0000000000000001E-4</v>
      </c>
      <c r="N47" s="78">
        <v>7.0000000000000001E-3</v>
      </c>
      <c r="O47" s="78">
        <v>1E-3</v>
      </c>
    </row>
    <row r="48" spans="2:15">
      <c r="B48" t="s">
        <v>1694</v>
      </c>
      <c r="C48" t="s">
        <v>1695</v>
      </c>
      <c r="D48" t="s">
        <v>98</v>
      </c>
      <c r="E48" t="s">
        <v>121</v>
      </c>
      <c r="F48" t="s">
        <v>662</v>
      </c>
      <c r="G48" t="s">
        <v>130</v>
      </c>
      <c r="H48" t="s">
        <v>100</v>
      </c>
      <c r="I48" s="77">
        <v>9385490.3800000008</v>
      </c>
      <c r="J48" s="77">
        <v>606.5</v>
      </c>
      <c r="K48" s="77">
        <v>0</v>
      </c>
      <c r="L48" s="77">
        <v>56922.999154700003</v>
      </c>
      <c r="M48" s="78">
        <v>3.3999999999999998E-3</v>
      </c>
      <c r="N48" s="78">
        <v>1.67E-2</v>
      </c>
      <c r="O48" s="78">
        <v>2.3999999999999998E-3</v>
      </c>
    </row>
    <row r="49" spans="2:15">
      <c r="B49" s="79" t="s">
        <v>1696</v>
      </c>
      <c r="E49" s="16"/>
      <c r="F49" s="16"/>
      <c r="G49" s="16"/>
      <c r="I49" s="81">
        <v>92771733.969999999</v>
      </c>
      <c r="K49" s="81">
        <v>196.37257</v>
      </c>
      <c r="L49" s="81">
        <v>860179.14778690995</v>
      </c>
      <c r="N49" s="80">
        <v>0.25169999999999998</v>
      </c>
      <c r="O49" s="80">
        <v>3.6499999999999998E-2</v>
      </c>
    </row>
    <row r="50" spans="2:15">
      <c r="B50" t="s">
        <v>1697</v>
      </c>
      <c r="C50" t="s">
        <v>1698</v>
      </c>
      <c r="D50" t="s">
        <v>98</v>
      </c>
      <c r="E50" t="s">
        <v>121</v>
      </c>
      <c r="F50" t="s">
        <v>1699</v>
      </c>
      <c r="G50" t="s">
        <v>99</v>
      </c>
      <c r="H50" t="s">
        <v>100</v>
      </c>
      <c r="I50" s="77">
        <v>61999.45</v>
      </c>
      <c r="J50" s="77">
        <v>14730</v>
      </c>
      <c r="K50" s="77">
        <v>0</v>
      </c>
      <c r="L50" s="77">
        <v>9132.5189850000006</v>
      </c>
      <c r="M50" s="78">
        <v>2.3E-3</v>
      </c>
      <c r="N50" s="78">
        <v>2.7000000000000001E-3</v>
      </c>
      <c r="O50" s="78">
        <v>4.0000000000000002E-4</v>
      </c>
    </row>
    <row r="51" spans="2:15">
      <c r="B51" t="s">
        <v>1700</v>
      </c>
      <c r="C51" t="s">
        <v>1701</v>
      </c>
      <c r="D51" t="s">
        <v>98</v>
      </c>
      <c r="E51" t="s">
        <v>121</v>
      </c>
      <c r="F51" t="s">
        <v>1104</v>
      </c>
      <c r="G51" t="s">
        <v>465</v>
      </c>
      <c r="H51" t="s">
        <v>100</v>
      </c>
      <c r="I51" s="77">
        <v>3456131.32</v>
      </c>
      <c r="J51" s="77">
        <v>123.1</v>
      </c>
      <c r="K51" s="77">
        <v>0</v>
      </c>
      <c r="L51" s="77">
        <v>4254.4976549200001</v>
      </c>
      <c r="M51" s="78">
        <v>1.1000000000000001E-3</v>
      </c>
      <c r="N51" s="78">
        <v>1.1999999999999999E-3</v>
      </c>
      <c r="O51" s="78">
        <v>2.0000000000000001E-4</v>
      </c>
    </row>
    <row r="52" spans="2:15">
      <c r="B52" t="s">
        <v>1702</v>
      </c>
      <c r="C52" t="s">
        <v>1703</v>
      </c>
      <c r="D52" t="s">
        <v>98</v>
      </c>
      <c r="E52" t="s">
        <v>121</v>
      </c>
      <c r="F52" t="s">
        <v>761</v>
      </c>
      <c r="G52" t="s">
        <v>465</v>
      </c>
      <c r="H52" t="s">
        <v>100</v>
      </c>
      <c r="I52" s="77">
        <v>72034.48</v>
      </c>
      <c r="J52" s="77">
        <v>43790</v>
      </c>
      <c r="K52" s="77">
        <v>0</v>
      </c>
      <c r="L52" s="77">
        <v>31543.898792</v>
      </c>
      <c r="M52" s="78">
        <v>5.1999999999999998E-3</v>
      </c>
      <c r="N52" s="78">
        <v>9.1999999999999998E-3</v>
      </c>
      <c r="O52" s="78">
        <v>1.2999999999999999E-3</v>
      </c>
    </row>
    <row r="53" spans="2:15">
      <c r="B53" t="s">
        <v>1704</v>
      </c>
      <c r="C53" t="s">
        <v>1705</v>
      </c>
      <c r="D53" t="s">
        <v>98</v>
      </c>
      <c r="E53" t="s">
        <v>121</v>
      </c>
      <c r="F53" t="s">
        <v>1075</v>
      </c>
      <c r="G53" t="s">
        <v>866</v>
      </c>
      <c r="H53" t="s">
        <v>100</v>
      </c>
      <c r="I53" s="77">
        <v>7631297.6900000004</v>
      </c>
      <c r="J53" s="77">
        <v>720</v>
      </c>
      <c r="K53" s="77">
        <v>0</v>
      </c>
      <c r="L53" s="77">
        <v>54945.343368000002</v>
      </c>
      <c r="M53" s="78">
        <v>7.4999999999999997E-3</v>
      </c>
      <c r="N53" s="78">
        <v>1.61E-2</v>
      </c>
      <c r="O53" s="78">
        <v>2.3E-3</v>
      </c>
    </row>
    <row r="54" spans="2:15">
      <c r="B54" t="s">
        <v>1706</v>
      </c>
      <c r="C54" t="s">
        <v>1707</v>
      </c>
      <c r="D54" t="s">
        <v>98</v>
      </c>
      <c r="E54" t="s">
        <v>121</v>
      </c>
      <c r="F54" t="s">
        <v>865</v>
      </c>
      <c r="G54" t="s">
        <v>866</v>
      </c>
      <c r="H54" t="s">
        <v>100</v>
      </c>
      <c r="I54" s="77">
        <v>181372.42</v>
      </c>
      <c r="J54" s="77">
        <v>9351</v>
      </c>
      <c r="K54" s="77">
        <v>0</v>
      </c>
      <c r="L54" s="77">
        <v>16960.134994200002</v>
      </c>
      <c r="M54" s="78">
        <v>5.4000000000000003E-3</v>
      </c>
      <c r="N54" s="78">
        <v>5.0000000000000001E-3</v>
      </c>
      <c r="O54" s="78">
        <v>6.9999999999999999E-4</v>
      </c>
    </row>
    <row r="55" spans="2:15">
      <c r="B55" t="s">
        <v>1708</v>
      </c>
      <c r="C55" t="s">
        <v>1709</v>
      </c>
      <c r="D55" t="s">
        <v>98</v>
      </c>
      <c r="E55" t="s">
        <v>121</v>
      </c>
      <c r="F55" t="s">
        <v>1710</v>
      </c>
      <c r="G55" t="s">
        <v>866</v>
      </c>
      <c r="H55" t="s">
        <v>100</v>
      </c>
      <c r="I55" s="77">
        <v>784209.22</v>
      </c>
      <c r="J55" s="77">
        <v>832.4</v>
      </c>
      <c r="K55" s="77">
        <v>0</v>
      </c>
      <c r="L55" s="77">
        <v>6527.7575472799999</v>
      </c>
      <c r="M55" s="78">
        <v>4.4000000000000003E-3</v>
      </c>
      <c r="N55" s="78">
        <v>1.9E-3</v>
      </c>
      <c r="O55" s="78">
        <v>2.9999999999999997E-4</v>
      </c>
    </row>
    <row r="56" spans="2:15">
      <c r="B56" t="s">
        <v>1711</v>
      </c>
      <c r="C56" t="s">
        <v>1712</v>
      </c>
      <c r="D56" t="s">
        <v>98</v>
      </c>
      <c r="E56" t="s">
        <v>121</v>
      </c>
      <c r="F56" t="s">
        <v>1713</v>
      </c>
      <c r="G56" t="s">
        <v>703</v>
      </c>
      <c r="H56" t="s">
        <v>100</v>
      </c>
      <c r="I56" s="77">
        <v>44272.51</v>
      </c>
      <c r="J56" s="77">
        <v>7600</v>
      </c>
      <c r="K56" s="77">
        <v>0</v>
      </c>
      <c r="L56" s="77">
        <v>3364.7107599999999</v>
      </c>
      <c r="M56" s="78">
        <v>3.0000000000000001E-3</v>
      </c>
      <c r="N56" s="78">
        <v>1E-3</v>
      </c>
      <c r="O56" s="78">
        <v>1E-4</v>
      </c>
    </row>
    <row r="57" spans="2:15">
      <c r="B57" t="s">
        <v>1714</v>
      </c>
      <c r="C57" t="s">
        <v>1715</v>
      </c>
      <c r="D57" t="s">
        <v>98</v>
      </c>
      <c r="E57" t="s">
        <v>121</v>
      </c>
      <c r="F57" t="s">
        <v>1716</v>
      </c>
      <c r="G57" t="s">
        <v>703</v>
      </c>
      <c r="H57" t="s">
        <v>100</v>
      </c>
      <c r="I57" s="77">
        <v>232699.63</v>
      </c>
      <c r="J57" s="77">
        <v>5918</v>
      </c>
      <c r="K57" s="77">
        <v>0</v>
      </c>
      <c r="L57" s="77">
        <v>13771.1641034</v>
      </c>
      <c r="M57" s="78">
        <v>3.0999999999999999E-3</v>
      </c>
      <c r="N57" s="78">
        <v>4.0000000000000001E-3</v>
      </c>
      <c r="O57" s="78">
        <v>5.9999999999999995E-4</v>
      </c>
    </row>
    <row r="58" spans="2:15">
      <c r="B58" t="s">
        <v>1717</v>
      </c>
      <c r="C58" t="s">
        <v>1718</v>
      </c>
      <c r="D58" t="s">
        <v>98</v>
      </c>
      <c r="E58" t="s">
        <v>121</v>
      </c>
      <c r="F58" t="s">
        <v>1719</v>
      </c>
      <c r="G58" t="s">
        <v>703</v>
      </c>
      <c r="H58" t="s">
        <v>100</v>
      </c>
      <c r="I58" s="77">
        <v>17832</v>
      </c>
      <c r="J58" s="77">
        <v>401</v>
      </c>
      <c r="K58" s="77">
        <v>0</v>
      </c>
      <c r="L58" s="77">
        <v>71.506320000000002</v>
      </c>
      <c r="M58" s="78">
        <v>0</v>
      </c>
      <c r="N58" s="78">
        <v>0</v>
      </c>
      <c r="O58" s="78">
        <v>0</v>
      </c>
    </row>
    <row r="59" spans="2:15">
      <c r="B59" t="s">
        <v>1720</v>
      </c>
      <c r="C59" t="s">
        <v>1721</v>
      </c>
      <c r="D59" t="s">
        <v>98</v>
      </c>
      <c r="E59" t="s">
        <v>121</v>
      </c>
      <c r="F59" t="s">
        <v>1722</v>
      </c>
      <c r="G59" t="s">
        <v>703</v>
      </c>
      <c r="H59" t="s">
        <v>100</v>
      </c>
      <c r="I59" s="77">
        <v>212733.59</v>
      </c>
      <c r="J59" s="77">
        <v>6853</v>
      </c>
      <c r="K59" s="77">
        <v>0</v>
      </c>
      <c r="L59" s="77">
        <v>14578.632922700001</v>
      </c>
      <c r="M59" s="78">
        <v>3.3999999999999998E-3</v>
      </c>
      <c r="N59" s="78">
        <v>4.3E-3</v>
      </c>
      <c r="O59" s="78">
        <v>5.9999999999999995E-4</v>
      </c>
    </row>
    <row r="60" spans="2:15">
      <c r="B60" t="s">
        <v>1723</v>
      </c>
      <c r="C60" t="s">
        <v>1724</v>
      </c>
      <c r="D60" t="s">
        <v>98</v>
      </c>
      <c r="E60" t="s">
        <v>121</v>
      </c>
      <c r="F60" t="s">
        <v>1725</v>
      </c>
      <c r="G60" t="s">
        <v>920</v>
      </c>
      <c r="H60" t="s">
        <v>100</v>
      </c>
      <c r="I60" s="77">
        <v>160</v>
      </c>
      <c r="J60" s="77">
        <v>4550</v>
      </c>
      <c r="K60" s="77">
        <v>0</v>
      </c>
      <c r="L60" s="77">
        <v>7.28</v>
      </c>
      <c r="M60" s="78">
        <v>0</v>
      </c>
      <c r="N60" s="78">
        <v>0</v>
      </c>
      <c r="O60" s="78">
        <v>0</v>
      </c>
    </row>
    <row r="61" spans="2:15">
      <c r="B61" t="s">
        <v>1726</v>
      </c>
      <c r="C61" t="s">
        <v>1727</v>
      </c>
      <c r="D61" t="s">
        <v>98</v>
      </c>
      <c r="E61" t="s">
        <v>121</v>
      </c>
      <c r="F61" t="s">
        <v>1070</v>
      </c>
      <c r="G61" t="s">
        <v>805</v>
      </c>
      <c r="H61" t="s">
        <v>100</v>
      </c>
      <c r="I61" s="77">
        <v>1059819.43</v>
      </c>
      <c r="J61" s="77">
        <v>1129</v>
      </c>
      <c r="K61" s="77">
        <v>0</v>
      </c>
      <c r="L61" s="77">
        <v>11965.3613647</v>
      </c>
      <c r="M61" s="78">
        <v>5.0000000000000001E-3</v>
      </c>
      <c r="N61" s="78">
        <v>3.5000000000000001E-3</v>
      </c>
      <c r="O61" s="78">
        <v>5.0000000000000001E-4</v>
      </c>
    </row>
    <row r="62" spans="2:15">
      <c r="B62" t="s">
        <v>1728</v>
      </c>
      <c r="C62" t="s">
        <v>1729</v>
      </c>
      <c r="D62" t="s">
        <v>98</v>
      </c>
      <c r="E62" t="s">
        <v>121</v>
      </c>
      <c r="F62" t="s">
        <v>1083</v>
      </c>
      <c r="G62" t="s">
        <v>805</v>
      </c>
      <c r="H62" t="s">
        <v>100</v>
      </c>
      <c r="I62" s="77">
        <v>98484.74</v>
      </c>
      <c r="J62" s="77">
        <v>15550</v>
      </c>
      <c r="K62" s="77">
        <v>0</v>
      </c>
      <c r="L62" s="77">
        <v>15314.37707</v>
      </c>
      <c r="M62" s="78">
        <v>7.7999999999999996E-3</v>
      </c>
      <c r="N62" s="78">
        <v>4.4999999999999997E-3</v>
      </c>
      <c r="O62" s="78">
        <v>5.9999999999999995E-4</v>
      </c>
    </row>
    <row r="63" spans="2:15">
      <c r="B63" t="s">
        <v>1730</v>
      </c>
      <c r="C63" t="s">
        <v>1731</v>
      </c>
      <c r="D63" t="s">
        <v>98</v>
      </c>
      <c r="E63" t="s">
        <v>121</v>
      </c>
      <c r="F63" t="s">
        <v>1029</v>
      </c>
      <c r="G63" t="s">
        <v>805</v>
      </c>
      <c r="H63" t="s">
        <v>100</v>
      </c>
      <c r="I63" s="77">
        <v>84580.73</v>
      </c>
      <c r="J63" s="77">
        <v>21860</v>
      </c>
      <c r="K63" s="77">
        <v>0</v>
      </c>
      <c r="L63" s="77">
        <v>18489.347578000001</v>
      </c>
      <c r="M63" s="78">
        <v>4.4999999999999997E-3</v>
      </c>
      <c r="N63" s="78">
        <v>5.4000000000000003E-3</v>
      </c>
      <c r="O63" s="78">
        <v>8.0000000000000004E-4</v>
      </c>
    </row>
    <row r="64" spans="2:15">
      <c r="B64" t="s">
        <v>1732</v>
      </c>
      <c r="C64" t="s">
        <v>1733</v>
      </c>
      <c r="D64" t="s">
        <v>98</v>
      </c>
      <c r="E64" t="s">
        <v>121</v>
      </c>
      <c r="F64" t="s">
        <v>1734</v>
      </c>
      <c r="G64" t="s">
        <v>805</v>
      </c>
      <c r="H64" t="s">
        <v>100</v>
      </c>
      <c r="I64" s="77">
        <v>1311078.08</v>
      </c>
      <c r="J64" s="77">
        <v>765</v>
      </c>
      <c r="K64" s="77">
        <v>0</v>
      </c>
      <c r="L64" s="77">
        <v>10029.747312</v>
      </c>
      <c r="M64" s="78">
        <v>4.3E-3</v>
      </c>
      <c r="N64" s="78">
        <v>2.8999999999999998E-3</v>
      </c>
      <c r="O64" s="78">
        <v>4.0000000000000002E-4</v>
      </c>
    </row>
    <row r="65" spans="2:15">
      <c r="B65" t="s">
        <v>1735</v>
      </c>
      <c r="C65" t="s">
        <v>1736</v>
      </c>
      <c r="D65" t="s">
        <v>98</v>
      </c>
      <c r="E65" t="s">
        <v>121</v>
      </c>
      <c r="F65" t="s">
        <v>1737</v>
      </c>
      <c r="G65" t="s">
        <v>407</v>
      </c>
      <c r="H65" t="s">
        <v>100</v>
      </c>
      <c r="I65" s="77">
        <v>2350.15</v>
      </c>
      <c r="J65" s="77">
        <v>14660</v>
      </c>
      <c r="K65" s="77">
        <v>0</v>
      </c>
      <c r="L65" s="77">
        <v>344.53199000000001</v>
      </c>
      <c r="M65" s="78">
        <v>1E-4</v>
      </c>
      <c r="N65" s="78">
        <v>1E-4</v>
      </c>
      <c r="O65" s="78">
        <v>0</v>
      </c>
    </row>
    <row r="66" spans="2:15">
      <c r="B66" t="s">
        <v>1738</v>
      </c>
      <c r="C66" t="s">
        <v>1739</v>
      </c>
      <c r="D66" t="s">
        <v>98</v>
      </c>
      <c r="E66" t="s">
        <v>121</v>
      </c>
      <c r="F66" t="s">
        <v>1740</v>
      </c>
      <c r="G66" t="s">
        <v>110</v>
      </c>
      <c r="H66" t="s">
        <v>100</v>
      </c>
      <c r="I66" s="77">
        <v>82650.600000000006</v>
      </c>
      <c r="J66" s="77">
        <v>10470</v>
      </c>
      <c r="K66" s="77">
        <v>0</v>
      </c>
      <c r="L66" s="77">
        <v>8653.5178199999991</v>
      </c>
      <c r="M66" s="78">
        <v>2.2000000000000001E-3</v>
      </c>
      <c r="N66" s="78">
        <v>2.5000000000000001E-3</v>
      </c>
      <c r="O66" s="78">
        <v>4.0000000000000002E-4</v>
      </c>
    </row>
    <row r="67" spans="2:15">
      <c r="B67" t="s">
        <v>1741</v>
      </c>
      <c r="C67" t="s">
        <v>1742</v>
      </c>
      <c r="D67" t="s">
        <v>98</v>
      </c>
      <c r="E67" t="s">
        <v>121</v>
      </c>
      <c r="F67" t="s">
        <v>746</v>
      </c>
      <c r="G67" t="s">
        <v>110</v>
      </c>
      <c r="H67" t="s">
        <v>100</v>
      </c>
      <c r="I67" s="77">
        <v>13694888.07</v>
      </c>
      <c r="J67" s="77">
        <v>114</v>
      </c>
      <c r="K67" s="77">
        <v>0</v>
      </c>
      <c r="L67" s="77">
        <v>15612.1723998</v>
      </c>
      <c r="M67" s="78">
        <v>1.0800000000000001E-2</v>
      </c>
      <c r="N67" s="78">
        <v>4.5999999999999999E-3</v>
      </c>
      <c r="O67" s="78">
        <v>6.9999999999999999E-4</v>
      </c>
    </row>
    <row r="68" spans="2:15">
      <c r="B68" t="s">
        <v>1743</v>
      </c>
      <c r="C68" t="s">
        <v>1744</v>
      </c>
      <c r="D68" t="s">
        <v>98</v>
      </c>
      <c r="E68" t="s">
        <v>121</v>
      </c>
      <c r="F68" t="s">
        <v>1745</v>
      </c>
      <c r="G68" t="s">
        <v>110</v>
      </c>
      <c r="H68" t="s">
        <v>100</v>
      </c>
      <c r="I68" s="77">
        <v>31417.52</v>
      </c>
      <c r="J68" s="77">
        <v>43690</v>
      </c>
      <c r="K68" s="77">
        <v>94.252560000000003</v>
      </c>
      <c r="L68" s="77">
        <v>13820.567048000001</v>
      </c>
      <c r="M68" s="78">
        <v>4.1000000000000003E-3</v>
      </c>
      <c r="N68" s="78">
        <v>4.0000000000000001E-3</v>
      </c>
      <c r="O68" s="78">
        <v>5.9999999999999995E-4</v>
      </c>
    </row>
    <row r="69" spans="2:15">
      <c r="B69" t="s">
        <v>1746</v>
      </c>
      <c r="C69" t="s">
        <v>1747</v>
      </c>
      <c r="D69" t="s">
        <v>98</v>
      </c>
      <c r="E69" t="s">
        <v>121</v>
      </c>
      <c r="F69" t="s">
        <v>1748</v>
      </c>
      <c r="G69" t="s">
        <v>110</v>
      </c>
      <c r="H69" t="s">
        <v>100</v>
      </c>
      <c r="I69" s="77">
        <v>113936.73</v>
      </c>
      <c r="J69" s="77">
        <v>8082</v>
      </c>
      <c r="K69" s="77">
        <v>0</v>
      </c>
      <c r="L69" s="77">
        <v>9208.3665185999998</v>
      </c>
      <c r="M69" s="78">
        <v>4.5999999999999999E-3</v>
      </c>
      <c r="N69" s="78">
        <v>2.7000000000000001E-3</v>
      </c>
      <c r="O69" s="78">
        <v>4.0000000000000002E-4</v>
      </c>
    </row>
    <row r="70" spans="2:15">
      <c r="B70" t="s">
        <v>1749</v>
      </c>
      <c r="C70" t="s">
        <v>1750</v>
      </c>
      <c r="D70" t="s">
        <v>98</v>
      </c>
      <c r="E70" t="s">
        <v>121</v>
      </c>
      <c r="F70" t="s">
        <v>930</v>
      </c>
      <c r="G70" t="s">
        <v>931</v>
      </c>
      <c r="H70" t="s">
        <v>100</v>
      </c>
      <c r="I70" s="77">
        <v>35571369.890000001</v>
      </c>
      <c r="J70" s="77">
        <v>118.6</v>
      </c>
      <c r="K70" s="77">
        <v>0</v>
      </c>
      <c r="L70" s="77">
        <v>42187.64468954</v>
      </c>
      <c r="M70" s="78">
        <v>1.37E-2</v>
      </c>
      <c r="N70" s="78">
        <v>1.23E-2</v>
      </c>
      <c r="O70" s="78">
        <v>1.8E-3</v>
      </c>
    </row>
    <row r="71" spans="2:15">
      <c r="B71" t="s">
        <v>1751</v>
      </c>
      <c r="C71" t="s">
        <v>1752</v>
      </c>
      <c r="D71" t="s">
        <v>98</v>
      </c>
      <c r="E71" t="s">
        <v>121</v>
      </c>
      <c r="F71" t="s">
        <v>1753</v>
      </c>
      <c r="G71" t="s">
        <v>931</v>
      </c>
      <c r="H71" t="s">
        <v>100</v>
      </c>
      <c r="I71" s="77">
        <v>105826.05</v>
      </c>
      <c r="J71" s="77">
        <v>1781</v>
      </c>
      <c r="K71" s="77">
        <v>0</v>
      </c>
      <c r="L71" s="77">
        <v>1884.7619505</v>
      </c>
      <c r="M71" s="78">
        <v>1.1000000000000001E-3</v>
      </c>
      <c r="N71" s="78">
        <v>5.9999999999999995E-4</v>
      </c>
      <c r="O71" s="78">
        <v>1E-4</v>
      </c>
    </row>
    <row r="72" spans="2:15">
      <c r="B72" t="s">
        <v>1754</v>
      </c>
      <c r="C72" t="s">
        <v>1755</v>
      </c>
      <c r="D72" t="s">
        <v>98</v>
      </c>
      <c r="E72" t="s">
        <v>121</v>
      </c>
      <c r="F72" t="s">
        <v>1756</v>
      </c>
      <c r="G72" t="s">
        <v>931</v>
      </c>
      <c r="H72" t="s">
        <v>100</v>
      </c>
      <c r="I72" s="77">
        <v>558683.49</v>
      </c>
      <c r="J72" s="77">
        <v>1623</v>
      </c>
      <c r="K72" s="77">
        <v>0</v>
      </c>
      <c r="L72" s="77">
        <v>9067.4330427000004</v>
      </c>
      <c r="M72" s="78">
        <v>5.7000000000000002E-3</v>
      </c>
      <c r="N72" s="78">
        <v>2.7000000000000001E-3</v>
      </c>
      <c r="O72" s="78">
        <v>4.0000000000000002E-4</v>
      </c>
    </row>
    <row r="73" spans="2:15">
      <c r="B73" t="s">
        <v>1757</v>
      </c>
      <c r="C73" t="s">
        <v>1758</v>
      </c>
      <c r="D73" t="s">
        <v>98</v>
      </c>
      <c r="E73" t="s">
        <v>121</v>
      </c>
      <c r="F73" t="s">
        <v>1759</v>
      </c>
      <c r="G73" t="s">
        <v>931</v>
      </c>
      <c r="H73" t="s">
        <v>100</v>
      </c>
      <c r="I73" s="77">
        <v>3434087.05</v>
      </c>
      <c r="J73" s="77">
        <v>232.4</v>
      </c>
      <c r="K73" s="77">
        <v>0</v>
      </c>
      <c r="L73" s="77">
        <v>7980.8183042000001</v>
      </c>
      <c r="M73" s="78">
        <v>3.0999999999999999E-3</v>
      </c>
      <c r="N73" s="78">
        <v>2.3E-3</v>
      </c>
      <c r="O73" s="78">
        <v>2.9999999999999997E-4</v>
      </c>
    </row>
    <row r="74" spans="2:15">
      <c r="B74" t="s">
        <v>1760</v>
      </c>
      <c r="C74" t="s">
        <v>1761</v>
      </c>
      <c r="D74" t="s">
        <v>98</v>
      </c>
      <c r="E74" t="s">
        <v>121</v>
      </c>
      <c r="F74" t="s">
        <v>1762</v>
      </c>
      <c r="G74" t="s">
        <v>658</v>
      </c>
      <c r="H74" t="s">
        <v>100</v>
      </c>
      <c r="I74" s="77">
        <v>1117871.51</v>
      </c>
      <c r="J74" s="77">
        <v>881.2</v>
      </c>
      <c r="K74" s="77">
        <v>0</v>
      </c>
      <c r="L74" s="77">
        <v>9850.6837461199993</v>
      </c>
      <c r="M74" s="78">
        <v>1.0500000000000001E-2</v>
      </c>
      <c r="N74" s="78">
        <v>2.8999999999999998E-3</v>
      </c>
      <c r="O74" s="78">
        <v>4.0000000000000002E-4</v>
      </c>
    </row>
    <row r="75" spans="2:15">
      <c r="B75" t="s">
        <v>1763</v>
      </c>
      <c r="C75" t="s">
        <v>1764</v>
      </c>
      <c r="D75" t="s">
        <v>98</v>
      </c>
      <c r="E75" t="s">
        <v>121</v>
      </c>
      <c r="F75" t="s">
        <v>1765</v>
      </c>
      <c r="G75" t="s">
        <v>658</v>
      </c>
      <c r="H75" t="s">
        <v>100</v>
      </c>
      <c r="I75" s="77">
        <v>45682.71</v>
      </c>
      <c r="J75" s="77">
        <v>15650</v>
      </c>
      <c r="K75" s="77">
        <v>0</v>
      </c>
      <c r="L75" s="77">
        <v>7149.3441149999999</v>
      </c>
      <c r="M75" s="78">
        <v>4.7999999999999996E-3</v>
      </c>
      <c r="N75" s="78">
        <v>2.0999999999999999E-3</v>
      </c>
      <c r="O75" s="78">
        <v>2.9999999999999997E-4</v>
      </c>
    </row>
    <row r="76" spans="2:15">
      <c r="B76" t="s">
        <v>1766</v>
      </c>
      <c r="C76" t="s">
        <v>1767</v>
      </c>
      <c r="D76" t="s">
        <v>98</v>
      </c>
      <c r="E76" t="s">
        <v>121</v>
      </c>
      <c r="F76" t="s">
        <v>1768</v>
      </c>
      <c r="G76" t="s">
        <v>1669</v>
      </c>
      <c r="H76" t="s">
        <v>100</v>
      </c>
      <c r="I76" s="77">
        <v>100338.88</v>
      </c>
      <c r="J76" s="77">
        <v>7615</v>
      </c>
      <c r="K76" s="77">
        <v>0</v>
      </c>
      <c r="L76" s="77">
        <v>7640.8057120000003</v>
      </c>
      <c r="M76" s="78">
        <v>2.2000000000000001E-3</v>
      </c>
      <c r="N76" s="78">
        <v>2.2000000000000001E-3</v>
      </c>
      <c r="O76" s="78">
        <v>2.9999999999999997E-4</v>
      </c>
    </row>
    <row r="77" spans="2:15">
      <c r="B77" t="s">
        <v>1769</v>
      </c>
      <c r="C77" t="s">
        <v>1770</v>
      </c>
      <c r="D77" t="s">
        <v>98</v>
      </c>
      <c r="E77" t="s">
        <v>121</v>
      </c>
      <c r="F77" t="s">
        <v>1771</v>
      </c>
      <c r="G77" t="s">
        <v>915</v>
      </c>
      <c r="H77" t="s">
        <v>100</v>
      </c>
      <c r="I77" s="77">
        <v>342908.24</v>
      </c>
      <c r="J77" s="77">
        <v>1780</v>
      </c>
      <c r="K77" s="77">
        <v>0</v>
      </c>
      <c r="L77" s="77">
        <v>6103.7666719999997</v>
      </c>
      <c r="M77" s="78">
        <v>3.3999999999999998E-3</v>
      </c>
      <c r="N77" s="78">
        <v>1.8E-3</v>
      </c>
      <c r="O77" s="78">
        <v>2.9999999999999997E-4</v>
      </c>
    </row>
    <row r="78" spans="2:15">
      <c r="B78" t="s">
        <v>1772</v>
      </c>
      <c r="C78" t="s">
        <v>1773</v>
      </c>
      <c r="D78" t="s">
        <v>98</v>
      </c>
      <c r="E78" t="s">
        <v>121</v>
      </c>
      <c r="F78" t="s">
        <v>832</v>
      </c>
      <c r="G78" t="s">
        <v>1129</v>
      </c>
      <c r="H78" t="s">
        <v>100</v>
      </c>
      <c r="I78" s="77">
        <v>143827.63</v>
      </c>
      <c r="J78" s="77">
        <v>29690</v>
      </c>
      <c r="K78" s="77">
        <v>0</v>
      </c>
      <c r="L78" s="77">
        <v>42702.423347000004</v>
      </c>
      <c r="M78" s="78">
        <v>8.8999999999999999E-3</v>
      </c>
      <c r="N78" s="78">
        <v>1.2500000000000001E-2</v>
      </c>
      <c r="O78" s="78">
        <v>1.8E-3</v>
      </c>
    </row>
    <row r="79" spans="2:15">
      <c r="B79" t="s">
        <v>1774</v>
      </c>
      <c r="C79" t="s">
        <v>1775</v>
      </c>
      <c r="D79" t="s">
        <v>98</v>
      </c>
      <c r="E79" t="s">
        <v>121</v>
      </c>
      <c r="F79" t="s">
        <v>1776</v>
      </c>
      <c r="G79" t="s">
        <v>989</v>
      </c>
      <c r="H79" t="s">
        <v>100</v>
      </c>
      <c r="I79" s="77">
        <v>33104.74</v>
      </c>
      <c r="J79" s="77">
        <v>9582</v>
      </c>
      <c r="K79" s="77">
        <v>0</v>
      </c>
      <c r="L79" s="77">
        <v>3172.0961867999999</v>
      </c>
      <c r="M79" s="78">
        <v>2.8999999999999998E-3</v>
      </c>
      <c r="N79" s="78">
        <v>8.9999999999999998E-4</v>
      </c>
      <c r="O79" s="78">
        <v>1E-4</v>
      </c>
    </row>
    <row r="80" spans="2:15">
      <c r="B80" t="s">
        <v>1777</v>
      </c>
      <c r="C80" t="s">
        <v>1778</v>
      </c>
      <c r="D80" t="s">
        <v>98</v>
      </c>
      <c r="E80" t="s">
        <v>121</v>
      </c>
      <c r="F80" t="s">
        <v>1779</v>
      </c>
      <c r="G80" t="s">
        <v>989</v>
      </c>
      <c r="H80" t="s">
        <v>100</v>
      </c>
      <c r="I80" s="77">
        <v>65563.73</v>
      </c>
      <c r="J80" s="77">
        <v>4269</v>
      </c>
      <c r="K80" s="77">
        <v>0</v>
      </c>
      <c r="L80" s="77">
        <v>2798.9156336999999</v>
      </c>
      <c r="M80" s="78">
        <v>2.3999999999999998E-3</v>
      </c>
      <c r="N80" s="78">
        <v>8.0000000000000004E-4</v>
      </c>
      <c r="O80" s="78">
        <v>1E-4</v>
      </c>
    </row>
    <row r="81" spans="2:15">
      <c r="B81" t="s">
        <v>1780</v>
      </c>
      <c r="C81" t="s">
        <v>1781</v>
      </c>
      <c r="D81" t="s">
        <v>98</v>
      </c>
      <c r="E81" t="s">
        <v>121</v>
      </c>
      <c r="F81" t="s">
        <v>1782</v>
      </c>
      <c r="G81" t="s">
        <v>989</v>
      </c>
      <c r="H81" t="s">
        <v>100</v>
      </c>
      <c r="I81" s="77">
        <v>317</v>
      </c>
      <c r="J81" s="77">
        <v>4121</v>
      </c>
      <c r="K81" s="77">
        <v>0</v>
      </c>
      <c r="L81" s="77">
        <v>13.06357</v>
      </c>
      <c r="M81" s="78">
        <v>0</v>
      </c>
      <c r="N81" s="78">
        <v>0</v>
      </c>
      <c r="O81" s="78">
        <v>0</v>
      </c>
    </row>
    <row r="82" spans="2:15">
      <c r="B82" t="s">
        <v>1783</v>
      </c>
      <c r="C82" t="s">
        <v>1784</v>
      </c>
      <c r="D82" t="s">
        <v>98</v>
      </c>
      <c r="E82" t="s">
        <v>121</v>
      </c>
      <c r="F82" t="s">
        <v>1785</v>
      </c>
      <c r="G82" t="s">
        <v>989</v>
      </c>
      <c r="H82" t="s">
        <v>100</v>
      </c>
      <c r="I82" s="77">
        <v>76632.03</v>
      </c>
      <c r="J82" s="77">
        <v>13110</v>
      </c>
      <c r="K82" s="77">
        <v>0</v>
      </c>
      <c r="L82" s="77">
        <v>10046.459133</v>
      </c>
      <c r="M82" s="78">
        <v>6.3E-3</v>
      </c>
      <c r="N82" s="78">
        <v>2.8999999999999998E-3</v>
      </c>
      <c r="O82" s="78">
        <v>4.0000000000000002E-4</v>
      </c>
    </row>
    <row r="83" spans="2:15">
      <c r="B83" t="s">
        <v>1786</v>
      </c>
      <c r="C83" t="s">
        <v>1787</v>
      </c>
      <c r="D83" t="s">
        <v>98</v>
      </c>
      <c r="E83" t="s">
        <v>121</v>
      </c>
      <c r="F83" t="s">
        <v>1788</v>
      </c>
      <c r="G83" t="s">
        <v>989</v>
      </c>
      <c r="H83" t="s">
        <v>100</v>
      </c>
      <c r="I83" s="77">
        <v>30555.200000000001</v>
      </c>
      <c r="J83" s="77">
        <v>35260</v>
      </c>
      <c r="K83" s="77">
        <v>0</v>
      </c>
      <c r="L83" s="77">
        <v>10773.76352</v>
      </c>
      <c r="M83" s="78">
        <v>3.5999999999999999E-3</v>
      </c>
      <c r="N83" s="78">
        <v>3.2000000000000002E-3</v>
      </c>
      <c r="O83" s="78">
        <v>5.0000000000000001E-4</v>
      </c>
    </row>
    <row r="84" spans="2:15">
      <c r="B84" t="s">
        <v>1789</v>
      </c>
      <c r="C84" t="s">
        <v>1790</v>
      </c>
      <c r="D84" t="s">
        <v>98</v>
      </c>
      <c r="E84" t="s">
        <v>121</v>
      </c>
      <c r="F84" t="s">
        <v>1791</v>
      </c>
      <c r="G84" t="s">
        <v>1050</v>
      </c>
      <c r="H84" t="s">
        <v>100</v>
      </c>
      <c r="I84" s="77">
        <v>1262625.2</v>
      </c>
      <c r="J84" s="77">
        <v>1336</v>
      </c>
      <c r="K84" s="77">
        <v>0</v>
      </c>
      <c r="L84" s="77">
        <v>16868.672672000001</v>
      </c>
      <c r="M84" s="78">
        <v>1.01E-2</v>
      </c>
      <c r="N84" s="78">
        <v>4.8999999999999998E-3</v>
      </c>
      <c r="O84" s="78">
        <v>6.9999999999999999E-4</v>
      </c>
    </row>
    <row r="85" spans="2:15">
      <c r="B85" t="s">
        <v>1792</v>
      </c>
      <c r="C85" t="s">
        <v>1793</v>
      </c>
      <c r="D85" t="s">
        <v>98</v>
      </c>
      <c r="E85" t="s">
        <v>121</v>
      </c>
      <c r="F85" t="s">
        <v>1794</v>
      </c>
      <c r="G85" t="s">
        <v>795</v>
      </c>
      <c r="H85" t="s">
        <v>100</v>
      </c>
      <c r="I85" s="77">
        <v>30993.48</v>
      </c>
      <c r="J85" s="77">
        <v>7250</v>
      </c>
      <c r="K85" s="77">
        <v>0</v>
      </c>
      <c r="L85" s="77">
        <v>2247.0273000000002</v>
      </c>
      <c r="M85" s="78">
        <v>1.6999999999999999E-3</v>
      </c>
      <c r="N85" s="78">
        <v>6.9999999999999999E-4</v>
      </c>
      <c r="O85" s="78">
        <v>1E-4</v>
      </c>
    </row>
    <row r="86" spans="2:15">
      <c r="B86" t="s">
        <v>1795</v>
      </c>
      <c r="C86" t="s">
        <v>1796</v>
      </c>
      <c r="D86" t="s">
        <v>98</v>
      </c>
      <c r="E86" t="s">
        <v>121</v>
      </c>
      <c r="F86" t="s">
        <v>822</v>
      </c>
      <c r="G86" t="s">
        <v>795</v>
      </c>
      <c r="H86" t="s">
        <v>100</v>
      </c>
      <c r="I86" s="77">
        <v>319125.08</v>
      </c>
      <c r="J86" s="77">
        <v>1070</v>
      </c>
      <c r="K86" s="77">
        <v>102.12000999999999</v>
      </c>
      <c r="L86" s="77">
        <v>3516.758366</v>
      </c>
      <c r="M86" s="78">
        <v>1.9E-3</v>
      </c>
      <c r="N86" s="78">
        <v>1E-3</v>
      </c>
      <c r="O86" s="78">
        <v>1E-4</v>
      </c>
    </row>
    <row r="87" spans="2:15">
      <c r="B87" t="s">
        <v>1797</v>
      </c>
      <c r="C87" t="s">
        <v>1798</v>
      </c>
      <c r="D87" t="s">
        <v>98</v>
      </c>
      <c r="E87" t="s">
        <v>121</v>
      </c>
      <c r="F87" t="s">
        <v>1799</v>
      </c>
      <c r="G87" t="s">
        <v>795</v>
      </c>
      <c r="H87" t="s">
        <v>100</v>
      </c>
      <c r="I87" s="77">
        <v>428</v>
      </c>
      <c r="J87" s="77">
        <v>4440</v>
      </c>
      <c r="K87" s="77">
        <v>0</v>
      </c>
      <c r="L87" s="77">
        <v>19.0032</v>
      </c>
      <c r="M87" s="78">
        <v>0</v>
      </c>
      <c r="N87" s="78">
        <v>0</v>
      </c>
      <c r="O87" s="78">
        <v>0</v>
      </c>
    </row>
    <row r="88" spans="2:15">
      <c r="B88" t="s">
        <v>1800</v>
      </c>
      <c r="C88" t="s">
        <v>1801</v>
      </c>
      <c r="D88" t="s">
        <v>98</v>
      </c>
      <c r="E88" t="s">
        <v>121</v>
      </c>
      <c r="F88" t="s">
        <v>1116</v>
      </c>
      <c r="G88" t="s">
        <v>443</v>
      </c>
      <c r="H88" t="s">
        <v>100</v>
      </c>
      <c r="I88" s="77">
        <v>401</v>
      </c>
      <c r="J88" s="77">
        <v>19090</v>
      </c>
      <c r="K88" s="77">
        <v>0</v>
      </c>
      <c r="L88" s="77">
        <v>76.550899999999999</v>
      </c>
      <c r="M88" s="78">
        <v>1E-4</v>
      </c>
      <c r="N88" s="78">
        <v>0</v>
      </c>
      <c r="O88" s="78">
        <v>0</v>
      </c>
    </row>
    <row r="89" spans="2:15">
      <c r="B89" t="s">
        <v>1802</v>
      </c>
      <c r="C89" t="s">
        <v>1803</v>
      </c>
      <c r="D89" t="s">
        <v>98</v>
      </c>
      <c r="E89" t="s">
        <v>121</v>
      </c>
      <c r="F89" t="s">
        <v>609</v>
      </c>
      <c r="G89" t="s">
        <v>443</v>
      </c>
      <c r="H89" t="s">
        <v>100</v>
      </c>
      <c r="I89" s="77">
        <v>18957.45</v>
      </c>
      <c r="J89" s="77">
        <v>67500</v>
      </c>
      <c r="K89" s="77">
        <v>0</v>
      </c>
      <c r="L89" s="77">
        <v>12796.278749999999</v>
      </c>
      <c r="M89" s="78">
        <v>3.5000000000000001E-3</v>
      </c>
      <c r="N89" s="78">
        <v>3.7000000000000002E-3</v>
      </c>
      <c r="O89" s="78">
        <v>5.0000000000000001E-4</v>
      </c>
    </row>
    <row r="90" spans="2:15">
      <c r="B90" t="s">
        <v>1804</v>
      </c>
      <c r="C90" t="s">
        <v>1805</v>
      </c>
      <c r="D90" t="s">
        <v>98</v>
      </c>
      <c r="E90" t="s">
        <v>121</v>
      </c>
      <c r="F90" t="s">
        <v>1806</v>
      </c>
      <c r="G90" t="s">
        <v>443</v>
      </c>
      <c r="H90" t="s">
        <v>100</v>
      </c>
      <c r="I90" s="77">
        <v>3200</v>
      </c>
      <c r="J90" s="77">
        <v>814.7</v>
      </c>
      <c r="K90" s="77">
        <v>0</v>
      </c>
      <c r="L90" s="77">
        <v>26.070399999999999</v>
      </c>
      <c r="M90" s="78">
        <v>0</v>
      </c>
      <c r="N90" s="78">
        <v>0</v>
      </c>
      <c r="O90" s="78">
        <v>0</v>
      </c>
    </row>
    <row r="91" spans="2:15">
      <c r="B91" t="s">
        <v>1807</v>
      </c>
      <c r="C91" t="s">
        <v>1808</v>
      </c>
      <c r="D91" t="s">
        <v>98</v>
      </c>
      <c r="E91" t="s">
        <v>121</v>
      </c>
      <c r="F91" t="s">
        <v>647</v>
      </c>
      <c r="G91" t="s">
        <v>443</v>
      </c>
      <c r="H91" t="s">
        <v>100</v>
      </c>
      <c r="I91" s="77">
        <v>158135.39000000001</v>
      </c>
      <c r="J91" s="77">
        <v>9700</v>
      </c>
      <c r="K91" s="77">
        <v>0</v>
      </c>
      <c r="L91" s="77">
        <v>15339.13283</v>
      </c>
      <c r="M91" s="78">
        <v>4.3E-3</v>
      </c>
      <c r="N91" s="78">
        <v>4.4999999999999997E-3</v>
      </c>
      <c r="O91" s="78">
        <v>6.9999999999999999E-4</v>
      </c>
    </row>
    <row r="92" spans="2:15">
      <c r="B92" t="s">
        <v>1809</v>
      </c>
      <c r="C92" t="s">
        <v>1810</v>
      </c>
      <c r="D92" t="s">
        <v>98</v>
      </c>
      <c r="E92" t="s">
        <v>121</v>
      </c>
      <c r="F92" t="s">
        <v>876</v>
      </c>
      <c r="G92" t="s">
        <v>443</v>
      </c>
      <c r="H92" t="s">
        <v>100</v>
      </c>
      <c r="I92" s="77">
        <v>4795033.2699999996</v>
      </c>
      <c r="J92" s="77">
        <v>166</v>
      </c>
      <c r="K92" s="77">
        <v>0</v>
      </c>
      <c r="L92" s="77">
        <v>7959.7552281999997</v>
      </c>
      <c r="M92" s="78">
        <v>6.8999999999999999E-3</v>
      </c>
      <c r="N92" s="78">
        <v>2.3E-3</v>
      </c>
      <c r="O92" s="78">
        <v>2.9999999999999997E-4</v>
      </c>
    </row>
    <row r="93" spans="2:15">
      <c r="B93" t="s">
        <v>1811</v>
      </c>
      <c r="C93" t="s">
        <v>1812</v>
      </c>
      <c r="D93" t="s">
        <v>98</v>
      </c>
      <c r="E93" t="s">
        <v>121</v>
      </c>
      <c r="F93" t="s">
        <v>733</v>
      </c>
      <c r="G93" t="s">
        <v>443</v>
      </c>
      <c r="H93" t="s">
        <v>100</v>
      </c>
      <c r="I93" s="77">
        <v>18229</v>
      </c>
      <c r="J93" s="77">
        <v>826</v>
      </c>
      <c r="K93" s="77">
        <v>0</v>
      </c>
      <c r="L93" s="77">
        <v>150.57154</v>
      </c>
      <c r="M93" s="78">
        <v>1E-4</v>
      </c>
      <c r="N93" s="78">
        <v>0</v>
      </c>
      <c r="O93" s="78">
        <v>0</v>
      </c>
    </row>
    <row r="94" spans="2:15">
      <c r="B94" t="s">
        <v>1813</v>
      </c>
      <c r="C94" t="s">
        <v>1814</v>
      </c>
      <c r="D94" t="s">
        <v>98</v>
      </c>
      <c r="E94" t="s">
        <v>121</v>
      </c>
      <c r="F94" t="s">
        <v>557</v>
      </c>
      <c r="G94" t="s">
        <v>443</v>
      </c>
      <c r="H94" t="s">
        <v>100</v>
      </c>
      <c r="I94" s="77">
        <v>94749.74</v>
      </c>
      <c r="J94" s="77">
        <v>20750</v>
      </c>
      <c r="K94" s="77">
        <v>0</v>
      </c>
      <c r="L94" s="77">
        <v>19660.571049999999</v>
      </c>
      <c r="M94" s="78">
        <v>7.1999999999999998E-3</v>
      </c>
      <c r="N94" s="78">
        <v>5.7999999999999996E-3</v>
      </c>
      <c r="O94" s="78">
        <v>8.0000000000000004E-4</v>
      </c>
    </row>
    <row r="95" spans="2:15">
      <c r="B95" t="s">
        <v>1815</v>
      </c>
      <c r="C95" t="s">
        <v>1816</v>
      </c>
      <c r="D95" t="s">
        <v>98</v>
      </c>
      <c r="E95" t="s">
        <v>121</v>
      </c>
      <c r="F95" t="s">
        <v>561</v>
      </c>
      <c r="G95" t="s">
        <v>443</v>
      </c>
      <c r="H95" t="s">
        <v>100</v>
      </c>
      <c r="I95" s="77">
        <v>1118021.74</v>
      </c>
      <c r="J95" s="77">
        <v>1742</v>
      </c>
      <c r="K95" s="77">
        <v>0</v>
      </c>
      <c r="L95" s="77">
        <v>19475.938710800001</v>
      </c>
      <c r="M95" s="78">
        <v>5.7999999999999996E-3</v>
      </c>
      <c r="N95" s="78">
        <v>5.7000000000000002E-3</v>
      </c>
      <c r="O95" s="78">
        <v>8.0000000000000004E-4</v>
      </c>
    </row>
    <row r="96" spans="2:15">
      <c r="B96" t="s">
        <v>1817</v>
      </c>
      <c r="C96" t="s">
        <v>1818</v>
      </c>
      <c r="D96" t="s">
        <v>98</v>
      </c>
      <c r="E96" t="s">
        <v>121</v>
      </c>
      <c r="F96" t="s">
        <v>1819</v>
      </c>
      <c r="G96" t="s">
        <v>1820</v>
      </c>
      <c r="H96" t="s">
        <v>100</v>
      </c>
      <c r="I96" s="77">
        <v>529</v>
      </c>
      <c r="J96" s="77">
        <v>6214</v>
      </c>
      <c r="K96" s="77">
        <v>0</v>
      </c>
      <c r="L96" s="77">
        <v>32.872059999999998</v>
      </c>
      <c r="M96" s="78">
        <v>0</v>
      </c>
      <c r="N96" s="78">
        <v>0</v>
      </c>
      <c r="O96" s="78">
        <v>0</v>
      </c>
    </row>
    <row r="97" spans="2:15">
      <c r="B97" t="s">
        <v>1821</v>
      </c>
      <c r="C97" t="s">
        <v>1822</v>
      </c>
      <c r="D97" t="s">
        <v>98</v>
      </c>
      <c r="E97" t="s">
        <v>121</v>
      </c>
      <c r="F97" t="s">
        <v>1823</v>
      </c>
      <c r="G97" t="s">
        <v>123</v>
      </c>
      <c r="H97" t="s">
        <v>100</v>
      </c>
      <c r="I97" s="77">
        <v>357244.88</v>
      </c>
      <c r="J97" s="77">
        <v>3055</v>
      </c>
      <c r="K97" s="77">
        <v>0</v>
      </c>
      <c r="L97" s="77">
        <v>10913.831083999999</v>
      </c>
      <c r="M97" s="78">
        <v>3.3999999999999998E-3</v>
      </c>
      <c r="N97" s="78">
        <v>3.2000000000000002E-3</v>
      </c>
      <c r="O97" s="78">
        <v>5.0000000000000001E-4</v>
      </c>
    </row>
    <row r="98" spans="2:15">
      <c r="B98" t="s">
        <v>1824</v>
      </c>
      <c r="C98" t="s">
        <v>1825</v>
      </c>
      <c r="D98" t="s">
        <v>98</v>
      </c>
      <c r="E98" t="s">
        <v>121</v>
      </c>
      <c r="F98" t="s">
        <v>1826</v>
      </c>
      <c r="G98" t="s">
        <v>1827</v>
      </c>
      <c r="H98" t="s">
        <v>100</v>
      </c>
      <c r="I98" s="77">
        <v>746237.11</v>
      </c>
      <c r="J98" s="77">
        <v>3500</v>
      </c>
      <c r="K98" s="77">
        <v>0</v>
      </c>
      <c r="L98" s="77">
        <v>26118.298849999999</v>
      </c>
      <c r="M98" s="78">
        <v>6.7999999999999996E-3</v>
      </c>
      <c r="N98" s="78">
        <v>7.6E-3</v>
      </c>
      <c r="O98" s="78">
        <v>1.1000000000000001E-3</v>
      </c>
    </row>
    <row r="99" spans="2:15">
      <c r="B99" t="s">
        <v>1828</v>
      </c>
      <c r="C99" t="s">
        <v>1829</v>
      </c>
      <c r="D99" t="s">
        <v>98</v>
      </c>
      <c r="E99" t="s">
        <v>121</v>
      </c>
      <c r="F99" t="s">
        <v>1830</v>
      </c>
      <c r="G99" t="s">
        <v>574</v>
      </c>
      <c r="H99" t="s">
        <v>100</v>
      </c>
      <c r="I99" s="77">
        <v>69508.41</v>
      </c>
      <c r="J99" s="77">
        <v>10150</v>
      </c>
      <c r="K99" s="77">
        <v>0</v>
      </c>
      <c r="L99" s="77">
        <v>7055.103615</v>
      </c>
      <c r="M99" s="78">
        <v>3.0000000000000001E-3</v>
      </c>
      <c r="N99" s="78">
        <v>2.0999999999999999E-3</v>
      </c>
      <c r="O99" s="78">
        <v>2.9999999999999997E-4</v>
      </c>
    </row>
    <row r="100" spans="2:15">
      <c r="B100" t="s">
        <v>1831</v>
      </c>
      <c r="C100" t="s">
        <v>1832</v>
      </c>
      <c r="D100" t="s">
        <v>98</v>
      </c>
      <c r="E100" t="s">
        <v>121</v>
      </c>
      <c r="F100" t="s">
        <v>1833</v>
      </c>
      <c r="G100" t="s">
        <v>574</v>
      </c>
      <c r="H100" t="s">
        <v>100</v>
      </c>
      <c r="I100" s="77">
        <v>67848.47</v>
      </c>
      <c r="J100" s="77">
        <v>18950</v>
      </c>
      <c r="K100" s="77">
        <v>0</v>
      </c>
      <c r="L100" s="77">
        <v>12857.285065</v>
      </c>
      <c r="M100" s="78">
        <v>4.7000000000000002E-3</v>
      </c>
      <c r="N100" s="78">
        <v>3.8E-3</v>
      </c>
      <c r="O100" s="78">
        <v>5.0000000000000001E-4</v>
      </c>
    </row>
    <row r="101" spans="2:15">
      <c r="B101" t="s">
        <v>1834</v>
      </c>
      <c r="C101" t="s">
        <v>1835</v>
      </c>
      <c r="D101" t="s">
        <v>98</v>
      </c>
      <c r="E101" t="s">
        <v>121</v>
      </c>
      <c r="F101" t="s">
        <v>1836</v>
      </c>
      <c r="G101" t="s">
        <v>574</v>
      </c>
      <c r="H101" t="s">
        <v>100</v>
      </c>
      <c r="I101" s="77">
        <v>38939.31</v>
      </c>
      <c r="J101" s="77">
        <v>32200</v>
      </c>
      <c r="K101" s="77">
        <v>0</v>
      </c>
      <c r="L101" s="77">
        <v>12538.45782</v>
      </c>
      <c r="M101" s="78">
        <v>2.8999999999999998E-3</v>
      </c>
      <c r="N101" s="78">
        <v>3.7000000000000002E-3</v>
      </c>
      <c r="O101" s="78">
        <v>5.0000000000000001E-4</v>
      </c>
    </row>
    <row r="102" spans="2:15">
      <c r="B102" t="s">
        <v>1837</v>
      </c>
      <c r="C102" t="s">
        <v>1838</v>
      </c>
      <c r="D102" t="s">
        <v>98</v>
      </c>
      <c r="E102" t="s">
        <v>121</v>
      </c>
      <c r="F102" t="s">
        <v>1839</v>
      </c>
      <c r="G102" t="s">
        <v>574</v>
      </c>
      <c r="H102" t="s">
        <v>100</v>
      </c>
      <c r="I102" s="77">
        <v>73930.67</v>
      </c>
      <c r="J102" s="77">
        <v>6630</v>
      </c>
      <c r="K102" s="77">
        <v>0</v>
      </c>
      <c r="L102" s="77">
        <v>4901.6034209999998</v>
      </c>
      <c r="M102" s="78">
        <v>1.5E-3</v>
      </c>
      <c r="N102" s="78">
        <v>1.4E-3</v>
      </c>
      <c r="O102" s="78">
        <v>2.0000000000000001E-4</v>
      </c>
    </row>
    <row r="103" spans="2:15">
      <c r="B103" t="s">
        <v>1840</v>
      </c>
      <c r="C103" t="s">
        <v>1841</v>
      </c>
      <c r="D103" t="s">
        <v>98</v>
      </c>
      <c r="E103" t="s">
        <v>121</v>
      </c>
      <c r="F103" t="s">
        <v>1842</v>
      </c>
      <c r="G103" t="s">
        <v>574</v>
      </c>
      <c r="H103" t="s">
        <v>100</v>
      </c>
      <c r="I103" s="77">
        <v>34829.64</v>
      </c>
      <c r="J103" s="77">
        <v>24600</v>
      </c>
      <c r="K103" s="77">
        <v>0</v>
      </c>
      <c r="L103" s="77">
        <v>8568.0914400000001</v>
      </c>
      <c r="M103" s="78">
        <v>2.5000000000000001E-3</v>
      </c>
      <c r="N103" s="78">
        <v>2.5000000000000001E-3</v>
      </c>
      <c r="O103" s="78">
        <v>4.0000000000000002E-4</v>
      </c>
    </row>
    <row r="104" spans="2:15">
      <c r="B104" t="s">
        <v>1843</v>
      </c>
      <c r="C104" t="s">
        <v>1844</v>
      </c>
      <c r="D104" t="s">
        <v>98</v>
      </c>
      <c r="E104" t="s">
        <v>121</v>
      </c>
      <c r="F104" t="s">
        <v>573</v>
      </c>
      <c r="G104" t="s">
        <v>574</v>
      </c>
      <c r="H104" t="s">
        <v>100</v>
      </c>
      <c r="I104" s="77">
        <v>2489287.2799999998</v>
      </c>
      <c r="J104" s="77">
        <v>2029</v>
      </c>
      <c r="K104" s="77">
        <v>0</v>
      </c>
      <c r="L104" s="77">
        <v>50507.638911200003</v>
      </c>
      <c r="M104" s="78">
        <v>9.1000000000000004E-3</v>
      </c>
      <c r="N104" s="78">
        <v>1.4800000000000001E-2</v>
      </c>
      <c r="O104" s="78">
        <v>2.0999999999999999E-3</v>
      </c>
    </row>
    <row r="105" spans="2:15">
      <c r="B105" t="s">
        <v>1845</v>
      </c>
      <c r="C105" t="s">
        <v>1846</v>
      </c>
      <c r="D105" t="s">
        <v>98</v>
      </c>
      <c r="E105" t="s">
        <v>121</v>
      </c>
      <c r="F105" t="s">
        <v>1847</v>
      </c>
      <c r="G105" t="s">
        <v>1848</v>
      </c>
      <c r="H105" t="s">
        <v>100</v>
      </c>
      <c r="I105" s="77">
        <v>777033.39</v>
      </c>
      <c r="J105" s="77">
        <v>4892</v>
      </c>
      <c r="K105" s="77">
        <v>0</v>
      </c>
      <c r="L105" s="77">
        <v>38012.4734388</v>
      </c>
      <c r="M105" s="78">
        <v>1.0800000000000001E-2</v>
      </c>
      <c r="N105" s="78">
        <v>1.11E-2</v>
      </c>
      <c r="O105" s="78">
        <v>1.6000000000000001E-3</v>
      </c>
    </row>
    <row r="106" spans="2:15">
      <c r="B106" t="s">
        <v>1849</v>
      </c>
      <c r="C106" t="s">
        <v>1850</v>
      </c>
      <c r="D106" t="s">
        <v>98</v>
      </c>
      <c r="E106" t="s">
        <v>121</v>
      </c>
      <c r="F106" t="s">
        <v>1851</v>
      </c>
      <c r="G106" t="s">
        <v>1848</v>
      </c>
      <c r="H106" t="s">
        <v>100</v>
      </c>
      <c r="I106" s="77">
        <v>198515.94</v>
      </c>
      <c r="J106" s="77">
        <v>17440</v>
      </c>
      <c r="K106" s="77">
        <v>0</v>
      </c>
      <c r="L106" s="77">
        <v>34621.179936</v>
      </c>
      <c r="M106" s="78">
        <v>8.3999999999999995E-3</v>
      </c>
      <c r="N106" s="78">
        <v>1.01E-2</v>
      </c>
      <c r="O106" s="78">
        <v>1.5E-3</v>
      </c>
    </row>
    <row r="107" spans="2:15">
      <c r="B107" t="s">
        <v>1852</v>
      </c>
      <c r="C107" t="s">
        <v>1853</v>
      </c>
      <c r="D107" t="s">
        <v>98</v>
      </c>
      <c r="E107" t="s">
        <v>121</v>
      </c>
      <c r="F107" t="s">
        <v>1854</v>
      </c>
      <c r="G107" t="s">
        <v>1848</v>
      </c>
      <c r="H107" t="s">
        <v>100</v>
      </c>
      <c r="I107" s="77">
        <v>511911.23</v>
      </c>
      <c r="J107" s="77">
        <v>7364</v>
      </c>
      <c r="K107" s="77">
        <v>0</v>
      </c>
      <c r="L107" s="77">
        <v>37697.142977199997</v>
      </c>
      <c r="M107" s="78">
        <v>8.0999999999999996E-3</v>
      </c>
      <c r="N107" s="78">
        <v>1.0999999999999999E-2</v>
      </c>
      <c r="O107" s="78">
        <v>1.6000000000000001E-3</v>
      </c>
    </row>
    <row r="108" spans="2:15">
      <c r="B108" t="s">
        <v>1855</v>
      </c>
      <c r="C108" t="s">
        <v>1856</v>
      </c>
      <c r="D108" t="s">
        <v>98</v>
      </c>
      <c r="E108" t="s">
        <v>121</v>
      </c>
      <c r="F108" t="s">
        <v>1857</v>
      </c>
      <c r="G108" t="s">
        <v>1848</v>
      </c>
      <c r="H108" t="s">
        <v>100</v>
      </c>
      <c r="I108" s="77">
        <v>322</v>
      </c>
      <c r="J108" s="77">
        <v>7483</v>
      </c>
      <c r="K108" s="77">
        <v>0</v>
      </c>
      <c r="L108" s="77">
        <v>24.09526</v>
      </c>
      <c r="M108" s="78">
        <v>0</v>
      </c>
      <c r="N108" s="78">
        <v>0</v>
      </c>
      <c r="O108" s="78">
        <v>0</v>
      </c>
    </row>
    <row r="109" spans="2:15">
      <c r="B109" t="s">
        <v>1858</v>
      </c>
      <c r="C109" t="s">
        <v>1859</v>
      </c>
      <c r="D109" t="s">
        <v>98</v>
      </c>
      <c r="E109" t="s">
        <v>121</v>
      </c>
      <c r="F109" t="s">
        <v>1860</v>
      </c>
      <c r="G109" t="s">
        <v>125</v>
      </c>
      <c r="H109" t="s">
        <v>100</v>
      </c>
      <c r="I109" s="77">
        <v>66312.72</v>
      </c>
      <c r="J109" s="77">
        <v>27500</v>
      </c>
      <c r="K109" s="77">
        <v>0</v>
      </c>
      <c r="L109" s="77">
        <v>18235.998</v>
      </c>
      <c r="M109" s="78">
        <v>1.0800000000000001E-2</v>
      </c>
      <c r="N109" s="78">
        <v>5.3E-3</v>
      </c>
      <c r="O109" s="78">
        <v>8.0000000000000004E-4</v>
      </c>
    </row>
    <row r="110" spans="2:15">
      <c r="B110" t="s">
        <v>1861</v>
      </c>
      <c r="C110" t="s">
        <v>1862</v>
      </c>
      <c r="D110" t="s">
        <v>98</v>
      </c>
      <c r="E110" t="s">
        <v>121</v>
      </c>
      <c r="F110" t="s">
        <v>1863</v>
      </c>
      <c r="G110" t="s">
        <v>125</v>
      </c>
      <c r="H110" t="s">
        <v>100</v>
      </c>
      <c r="I110" s="77">
        <v>5522449.5099999998</v>
      </c>
      <c r="J110" s="77">
        <v>277</v>
      </c>
      <c r="K110" s="77">
        <v>0</v>
      </c>
      <c r="L110" s="77">
        <v>15297.1851427</v>
      </c>
      <c r="M110" s="78">
        <v>1.09E-2</v>
      </c>
      <c r="N110" s="78">
        <v>4.4999999999999997E-3</v>
      </c>
      <c r="O110" s="78">
        <v>5.9999999999999995E-4</v>
      </c>
    </row>
    <row r="111" spans="2:15">
      <c r="B111" t="s">
        <v>1864</v>
      </c>
      <c r="C111" t="s">
        <v>1865</v>
      </c>
      <c r="D111" t="s">
        <v>98</v>
      </c>
      <c r="E111" t="s">
        <v>121</v>
      </c>
      <c r="F111" t="s">
        <v>1866</v>
      </c>
      <c r="G111" t="s">
        <v>126</v>
      </c>
      <c r="H111" t="s">
        <v>100</v>
      </c>
      <c r="I111" s="77">
        <v>195345.85</v>
      </c>
      <c r="J111" s="77">
        <v>688.3</v>
      </c>
      <c r="K111" s="77">
        <v>0</v>
      </c>
      <c r="L111" s="77">
        <v>1344.5654855499999</v>
      </c>
      <c r="M111" s="78">
        <v>1E-3</v>
      </c>
      <c r="N111" s="78">
        <v>4.0000000000000002E-4</v>
      </c>
      <c r="O111" s="78">
        <v>1E-4</v>
      </c>
    </row>
    <row r="112" spans="2:15">
      <c r="B112" t="s">
        <v>1867</v>
      </c>
      <c r="C112" t="s">
        <v>1868</v>
      </c>
      <c r="D112" t="s">
        <v>98</v>
      </c>
      <c r="E112" t="s">
        <v>121</v>
      </c>
      <c r="F112" t="s">
        <v>1869</v>
      </c>
      <c r="G112" t="s">
        <v>126</v>
      </c>
      <c r="H112" t="s">
        <v>100</v>
      </c>
      <c r="I112" s="77">
        <v>1731</v>
      </c>
      <c r="J112" s="77">
        <v>2100</v>
      </c>
      <c r="K112" s="77">
        <v>0</v>
      </c>
      <c r="L112" s="77">
        <v>36.350999999999999</v>
      </c>
      <c r="M112" s="78">
        <v>0</v>
      </c>
      <c r="N112" s="78">
        <v>0</v>
      </c>
      <c r="O112" s="78">
        <v>0</v>
      </c>
    </row>
    <row r="113" spans="2:15">
      <c r="B113" t="s">
        <v>1870</v>
      </c>
      <c r="C113" t="s">
        <v>1871</v>
      </c>
      <c r="D113" t="s">
        <v>98</v>
      </c>
      <c r="E113" t="s">
        <v>121</v>
      </c>
      <c r="F113" t="s">
        <v>1872</v>
      </c>
      <c r="G113" t="s">
        <v>126</v>
      </c>
      <c r="H113" t="s">
        <v>100</v>
      </c>
      <c r="I113" s="77">
        <v>570655.92000000004</v>
      </c>
      <c r="J113" s="77">
        <v>1022</v>
      </c>
      <c r="K113" s="77">
        <v>0</v>
      </c>
      <c r="L113" s="77">
        <v>5832.1035024000003</v>
      </c>
      <c r="M113" s="78">
        <v>2.8E-3</v>
      </c>
      <c r="N113" s="78">
        <v>1.6999999999999999E-3</v>
      </c>
      <c r="O113" s="78">
        <v>2.0000000000000001E-4</v>
      </c>
    </row>
    <row r="114" spans="2:15">
      <c r="B114" t="s">
        <v>1873</v>
      </c>
      <c r="C114" t="s">
        <v>1874</v>
      </c>
      <c r="D114" t="s">
        <v>98</v>
      </c>
      <c r="E114" t="s">
        <v>121</v>
      </c>
      <c r="F114" t="s">
        <v>1875</v>
      </c>
      <c r="G114" t="s">
        <v>127</v>
      </c>
      <c r="H114" t="s">
        <v>100</v>
      </c>
      <c r="I114" s="77">
        <v>886</v>
      </c>
      <c r="J114" s="77">
        <v>5602</v>
      </c>
      <c r="K114" s="77">
        <v>0</v>
      </c>
      <c r="L114" s="77">
        <v>49.633719999999997</v>
      </c>
      <c r="M114" s="78">
        <v>0</v>
      </c>
      <c r="N114" s="78">
        <v>0</v>
      </c>
      <c r="O114" s="78">
        <v>0</v>
      </c>
    </row>
    <row r="115" spans="2:15">
      <c r="B115" t="s">
        <v>1876</v>
      </c>
      <c r="C115" t="s">
        <v>1877</v>
      </c>
      <c r="D115" t="s">
        <v>98</v>
      </c>
      <c r="E115" t="s">
        <v>121</v>
      </c>
      <c r="F115" t="s">
        <v>1878</v>
      </c>
      <c r="G115" t="s">
        <v>127</v>
      </c>
      <c r="H115" t="s">
        <v>100</v>
      </c>
      <c r="I115" s="77">
        <v>76969.53</v>
      </c>
      <c r="J115" s="77">
        <v>6670</v>
      </c>
      <c r="K115" s="77">
        <v>0</v>
      </c>
      <c r="L115" s="77">
        <v>5133.8676509999996</v>
      </c>
      <c r="M115" s="78">
        <v>2.3E-3</v>
      </c>
      <c r="N115" s="78">
        <v>1.5E-3</v>
      </c>
      <c r="O115" s="78">
        <v>2.0000000000000001E-4</v>
      </c>
    </row>
    <row r="116" spans="2:15">
      <c r="B116" t="s">
        <v>1879</v>
      </c>
      <c r="C116" t="s">
        <v>1880</v>
      </c>
      <c r="D116" t="s">
        <v>98</v>
      </c>
      <c r="E116" t="s">
        <v>121</v>
      </c>
      <c r="F116" t="s">
        <v>1881</v>
      </c>
      <c r="G116" t="s">
        <v>127</v>
      </c>
      <c r="H116" t="s">
        <v>100</v>
      </c>
      <c r="I116" s="77">
        <v>6860.33</v>
      </c>
      <c r="J116" s="77">
        <v>6433</v>
      </c>
      <c r="K116" s="77">
        <v>0</v>
      </c>
      <c r="L116" s="77">
        <v>441.32502890000001</v>
      </c>
      <c r="M116" s="78">
        <v>1E-4</v>
      </c>
      <c r="N116" s="78">
        <v>1E-4</v>
      </c>
      <c r="O116" s="78">
        <v>0</v>
      </c>
    </row>
    <row r="117" spans="2:15">
      <c r="B117" t="s">
        <v>1882</v>
      </c>
      <c r="C117" t="s">
        <v>1883</v>
      </c>
      <c r="D117" t="s">
        <v>98</v>
      </c>
      <c r="E117" t="s">
        <v>121</v>
      </c>
      <c r="F117" t="s">
        <v>1884</v>
      </c>
      <c r="G117" t="s">
        <v>127</v>
      </c>
      <c r="H117" t="s">
        <v>100</v>
      </c>
      <c r="I117" s="77">
        <v>2198.04</v>
      </c>
      <c r="J117" s="77">
        <v>8798</v>
      </c>
      <c r="K117" s="77">
        <v>0</v>
      </c>
      <c r="L117" s="77">
        <v>193.38355920000001</v>
      </c>
      <c r="M117" s="78">
        <v>0</v>
      </c>
      <c r="N117" s="78">
        <v>1E-4</v>
      </c>
      <c r="O117" s="78">
        <v>0</v>
      </c>
    </row>
    <row r="118" spans="2:15">
      <c r="B118" t="s">
        <v>1885</v>
      </c>
      <c r="C118" t="s">
        <v>1886</v>
      </c>
      <c r="D118" t="s">
        <v>98</v>
      </c>
      <c r="E118" t="s">
        <v>121</v>
      </c>
      <c r="F118" t="s">
        <v>1043</v>
      </c>
      <c r="G118" t="s">
        <v>130</v>
      </c>
      <c r="H118" t="s">
        <v>100</v>
      </c>
      <c r="I118" s="77">
        <v>1200213.2</v>
      </c>
      <c r="J118" s="77">
        <v>2549</v>
      </c>
      <c r="K118" s="77">
        <v>0</v>
      </c>
      <c r="L118" s="77">
        <v>30593.434467999999</v>
      </c>
      <c r="M118" s="78">
        <v>6.1999999999999998E-3</v>
      </c>
      <c r="N118" s="78">
        <v>8.9999999999999993E-3</v>
      </c>
      <c r="O118" s="78">
        <v>1.2999999999999999E-3</v>
      </c>
    </row>
    <row r="119" spans="2:15">
      <c r="B119" t="s">
        <v>1887</v>
      </c>
      <c r="C119" t="s">
        <v>1888</v>
      </c>
      <c r="D119" t="s">
        <v>98</v>
      </c>
      <c r="E119" t="s">
        <v>121</v>
      </c>
      <c r="F119" t="s">
        <v>799</v>
      </c>
      <c r="G119" t="s">
        <v>130</v>
      </c>
      <c r="H119" t="s">
        <v>100</v>
      </c>
      <c r="I119" s="77">
        <v>1141358.68</v>
      </c>
      <c r="J119" s="77">
        <v>1846</v>
      </c>
      <c r="K119" s="77">
        <v>0</v>
      </c>
      <c r="L119" s="77">
        <v>21069.481232800001</v>
      </c>
      <c r="M119" s="78">
        <v>6.8999999999999999E-3</v>
      </c>
      <c r="N119" s="78">
        <v>6.1999999999999998E-3</v>
      </c>
      <c r="O119" s="78">
        <v>8.9999999999999998E-4</v>
      </c>
    </row>
    <row r="120" spans="2:15">
      <c r="B120" s="79" t="s">
        <v>1889</v>
      </c>
      <c r="E120" s="16"/>
      <c r="F120" s="16"/>
      <c r="G120" s="16"/>
      <c r="I120" s="81">
        <v>24876937.390000001</v>
      </c>
      <c r="K120" s="81">
        <v>6.241E-2</v>
      </c>
      <c r="L120" s="81">
        <v>186448.04478235001</v>
      </c>
      <c r="N120" s="80">
        <v>5.4600000000000003E-2</v>
      </c>
      <c r="O120" s="80">
        <v>7.9000000000000008E-3</v>
      </c>
    </row>
    <row r="121" spans="2:15">
      <c r="B121" t="s">
        <v>1890</v>
      </c>
      <c r="C121" t="s">
        <v>1891</v>
      </c>
      <c r="D121" t="s">
        <v>98</v>
      </c>
      <c r="E121" t="s">
        <v>121</v>
      </c>
      <c r="F121" t="s">
        <v>1892</v>
      </c>
      <c r="G121" t="s">
        <v>99</v>
      </c>
      <c r="H121" t="s">
        <v>100</v>
      </c>
      <c r="I121" s="77">
        <v>2311</v>
      </c>
      <c r="J121" s="77">
        <v>890.9</v>
      </c>
      <c r="K121" s="77">
        <v>0</v>
      </c>
      <c r="L121" s="77">
        <v>20.588698999999998</v>
      </c>
      <c r="M121" s="78">
        <v>2.0000000000000001E-4</v>
      </c>
      <c r="N121" s="78">
        <v>0</v>
      </c>
      <c r="O121" s="78">
        <v>0</v>
      </c>
    </row>
    <row r="122" spans="2:15">
      <c r="B122" t="s">
        <v>1893</v>
      </c>
      <c r="C122" t="s">
        <v>1894</v>
      </c>
      <c r="D122" t="s">
        <v>98</v>
      </c>
      <c r="E122" t="s">
        <v>121</v>
      </c>
      <c r="F122" t="s">
        <v>1895</v>
      </c>
      <c r="G122" t="s">
        <v>1896</v>
      </c>
      <c r="H122" t="s">
        <v>100</v>
      </c>
      <c r="I122" s="77">
        <v>85536.49</v>
      </c>
      <c r="J122" s="77">
        <v>503</v>
      </c>
      <c r="K122" s="77">
        <v>0</v>
      </c>
      <c r="L122" s="77">
        <v>430.24854470000002</v>
      </c>
      <c r="M122" s="78">
        <v>2.8999999999999998E-3</v>
      </c>
      <c r="N122" s="78">
        <v>1E-4</v>
      </c>
      <c r="O122" s="78">
        <v>0</v>
      </c>
    </row>
    <row r="123" spans="2:15">
      <c r="B123" t="s">
        <v>1897</v>
      </c>
      <c r="C123" t="s">
        <v>1898</v>
      </c>
      <c r="D123" t="s">
        <v>98</v>
      </c>
      <c r="E123" t="s">
        <v>121</v>
      </c>
      <c r="F123" t="s">
        <v>1899</v>
      </c>
      <c r="G123" t="s">
        <v>1896</v>
      </c>
      <c r="H123" t="s">
        <v>100</v>
      </c>
      <c r="I123" s="77">
        <v>190835.18</v>
      </c>
      <c r="J123" s="77">
        <v>4395</v>
      </c>
      <c r="K123" s="77">
        <v>0</v>
      </c>
      <c r="L123" s="77">
        <v>8387.2061610000001</v>
      </c>
      <c r="M123" s="78">
        <v>7.7000000000000002E-3</v>
      </c>
      <c r="N123" s="78">
        <v>2.5000000000000001E-3</v>
      </c>
      <c r="O123" s="78">
        <v>4.0000000000000002E-4</v>
      </c>
    </row>
    <row r="124" spans="2:15">
      <c r="B124" t="s">
        <v>1900</v>
      </c>
      <c r="C124" t="s">
        <v>1901</v>
      </c>
      <c r="D124" t="s">
        <v>98</v>
      </c>
      <c r="E124" t="s">
        <v>121</v>
      </c>
      <c r="F124" t="s">
        <v>1902</v>
      </c>
      <c r="G124" t="s">
        <v>1896</v>
      </c>
      <c r="H124" t="s">
        <v>100</v>
      </c>
      <c r="I124" s="77">
        <v>18</v>
      </c>
      <c r="J124" s="77">
        <v>19550</v>
      </c>
      <c r="K124" s="77">
        <v>6.241E-2</v>
      </c>
      <c r="L124" s="77">
        <v>3.58141</v>
      </c>
      <c r="M124" s="78">
        <v>0</v>
      </c>
      <c r="N124" s="78">
        <v>0</v>
      </c>
      <c r="O124" s="78">
        <v>0</v>
      </c>
    </row>
    <row r="125" spans="2:15">
      <c r="B125" t="s">
        <v>1903</v>
      </c>
      <c r="C125" t="s">
        <v>1904</v>
      </c>
      <c r="D125" t="s">
        <v>98</v>
      </c>
      <c r="E125" t="s">
        <v>121</v>
      </c>
      <c r="F125" t="s">
        <v>1905</v>
      </c>
      <c r="G125" t="s">
        <v>1896</v>
      </c>
      <c r="H125" t="s">
        <v>100</v>
      </c>
      <c r="I125" s="77">
        <v>649</v>
      </c>
      <c r="J125" s="77">
        <v>248.1</v>
      </c>
      <c r="K125" s="77">
        <v>0</v>
      </c>
      <c r="L125" s="77">
        <v>1.610169</v>
      </c>
      <c r="M125" s="78">
        <v>0</v>
      </c>
      <c r="N125" s="78">
        <v>0</v>
      </c>
      <c r="O125" s="78">
        <v>0</v>
      </c>
    </row>
    <row r="126" spans="2:15">
      <c r="B126" t="s">
        <v>1906</v>
      </c>
      <c r="C126" t="s">
        <v>1907</v>
      </c>
      <c r="D126" t="s">
        <v>98</v>
      </c>
      <c r="E126" t="s">
        <v>121</v>
      </c>
      <c r="F126" t="s">
        <v>1908</v>
      </c>
      <c r="G126" t="s">
        <v>1896</v>
      </c>
      <c r="H126" t="s">
        <v>100</v>
      </c>
      <c r="I126" s="77">
        <v>732</v>
      </c>
      <c r="J126" s="77">
        <v>1583</v>
      </c>
      <c r="K126" s="77">
        <v>0</v>
      </c>
      <c r="L126" s="77">
        <v>11.58756</v>
      </c>
      <c r="M126" s="78">
        <v>1E-4</v>
      </c>
      <c r="N126" s="78">
        <v>0</v>
      </c>
      <c r="O126" s="78">
        <v>0</v>
      </c>
    </row>
    <row r="127" spans="2:15">
      <c r="B127" t="s">
        <v>1909</v>
      </c>
      <c r="C127" t="s">
        <v>1910</v>
      </c>
      <c r="D127" t="s">
        <v>98</v>
      </c>
      <c r="E127" t="s">
        <v>121</v>
      </c>
      <c r="F127" t="s">
        <v>1911</v>
      </c>
      <c r="G127" t="s">
        <v>465</v>
      </c>
      <c r="H127" t="s">
        <v>100</v>
      </c>
      <c r="I127" s="77">
        <v>24</v>
      </c>
      <c r="J127" s="77">
        <v>9287</v>
      </c>
      <c r="K127" s="77">
        <v>0</v>
      </c>
      <c r="L127" s="77">
        <v>2.2288800000000002</v>
      </c>
      <c r="M127" s="78">
        <v>0</v>
      </c>
      <c r="N127" s="78">
        <v>0</v>
      </c>
      <c r="O127" s="78">
        <v>0</v>
      </c>
    </row>
    <row r="128" spans="2:15">
      <c r="B128" t="s">
        <v>1912</v>
      </c>
      <c r="C128" t="s">
        <v>1913</v>
      </c>
      <c r="D128" t="s">
        <v>98</v>
      </c>
      <c r="E128" t="s">
        <v>121</v>
      </c>
      <c r="F128" t="s">
        <v>887</v>
      </c>
      <c r="G128" t="s">
        <v>465</v>
      </c>
      <c r="H128" t="s">
        <v>100</v>
      </c>
      <c r="I128" s="77">
        <v>7321.98</v>
      </c>
      <c r="J128" s="77">
        <v>155.9</v>
      </c>
      <c r="K128" s="77">
        <v>0</v>
      </c>
      <c r="L128" s="77">
        <v>11.41496682</v>
      </c>
      <c r="M128" s="78">
        <v>1E-4</v>
      </c>
      <c r="N128" s="78">
        <v>0</v>
      </c>
      <c r="O128" s="78">
        <v>0</v>
      </c>
    </row>
    <row r="129" spans="2:15">
      <c r="B129" t="s">
        <v>1914</v>
      </c>
      <c r="C129" t="s">
        <v>1915</v>
      </c>
      <c r="D129" t="s">
        <v>98</v>
      </c>
      <c r="E129" t="s">
        <v>121</v>
      </c>
      <c r="F129" t="s">
        <v>883</v>
      </c>
      <c r="G129" t="s">
        <v>465</v>
      </c>
      <c r="H129" t="s">
        <v>100</v>
      </c>
      <c r="I129" s="77">
        <v>1036119.71</v>
      </c>
      <c r="J129" s="77">
        <v>370</v>
      </c>
      <c r="K129" s="77">
        <v>0</v>
      </c>
      <c r="L129" s="77">
        <v>3833.6429269999999</v>
      </c>
      <c r="M129" s="78">
        <v>2E-3</v>
      </c>
      <c r="N129" s="78">
        <v>1.1000000000000001E-3</v>
      </c>
      <c r="O129" s="78">
        <v>2.0000000000000001E-4</v>
      </c>
    </row>
    <row r="130" spans="2:15">
      <c r="B130" t="s">
        <v>1916</v>
      </c>
      <c r="C130" t="s">
        <v>1917</v>
      </c>
      <c r="D130" t="s">
        <v>98</v>
      </c>
      <c r="E130" t="s">
        <v>121</v>
      </c>
      <c r="F130" t="s">
        <v>1918</v>
      </c>
      <c r="G130" t="s">
        <v>465</v>
      </c>
      <c r="H130" t="s">
        <v>100</v>
      </c>
      <c r="I130" s="77">
        <v>108374.43</v>
      </c>
      <c r="J130" s="77">
        <v>6090</v>
      </c>
      <c r="K130" s="77">
        <v>0</v>
      </c>
      <c r="L130" s="77">
        <v>6600.0027870000004</v>
      </c>
      <c r="M130" s="78">
        <v>6.7999999999999996E-3</v>
      </c>
      <c r="N130" s="78">
        <v>1.9E-3</v>
      </c>
      <c r="O130" s="78">
        <v>2.9999999999999997E-4</v>
      </c>
    </row>
    <row r="131" spans="2:15">
      <c r="B131" t="s">
        <v>1919</v>
      </c>
      <c r="C131" t="s">
        <v>1920</v>
      </c>
      <c r="D131" t="s">
        <v>98</v>
      </c>
      <c r="E131" t="s">
        <v>121</v>
      </c>
      <c r="F131" t="s">
        <v>1921</v>
      </c>
      <c r="G131" t="s">
        <v>866</v>
      </c>
      <c r="H131" t="s">
        <v>100</v>
      </c>
      <c r="I131" s="77">
        <v>16803.89</v>
      </c>
      <c r="J131" s="77">
        <v>5349</v>
      </c>
      <c r="K131" s="77">
        <v>0</v>
      </c>
      <c r="L131" s="77">
        <v>898.84007610000003</v>
      </c>
      <c r="M131" s="78">
        <v>1.2999999999999999E-3</v>
      </c>
      <c r="N131" s="78">
        <v>2.9999999999999997E-4</v>
      </c>
      <c r="O131" s="78">
        <v>0</v>
      </c>
    </row>
    <row r="132" spans="2:15">
      <c r="B132" t="s">
        <v>1922</v>
      </c>
      <c r="C132" t="s">
        <v>1923</v>
      </c>
      <c r="D132" t="s">
        <v>98</v>
      </c>
      <c r="E132" t="s">
        <v>121</v>
      </c>
      <c r="F132" t="s">
        <v>1924</v>
      </c>
      <c r="G132" t="s">
        <v>866</v>
      </c>
      <c r="H132" t="s">
        <v>100</v>
      </c>
      <c r="I132" s="77">
        <v>173442.54</v>
      </c>
      <c r="J132" s="77">
        <v>1292</v>
      </c>
      <c r="K132" s="77">
        <v>0</v>
      </c>
      <c r="L132" s="77">
        <v>2240.8776167999999</v>
      </c>
      <c r="M132" s="78">
        <v>3.8E-3</v>
      </c>
      <c r="N132" s="78">
        <v>6.9999999999999999E-4</v>
      </c>
      <c r="O132" s="78">
        <v>1E-4</v>
      </c>
    </row>
    <row r="133" spans="2:15">
      <c r="B133" t="s">
        <v>1925</v>
      </c>
      <c r="C133" t="s">
        <v>1926</v>
      </c>
      <c r="D133" t="s">
        <v>98</v>
      </c>
      <c r="E133" t="s">
        <v>121</v>
      </c>
      <c r="F133" t="s">
        <v>1927</v>
      </c>
      <c r="G133" t="s">
        <v>866</v>
      </c>
      <c r="H133" t="s">
        <v>100</v>
      </c>
      <c r="I133" s="77">
        <v>200174.6</v>
      </c>
      <c r="J133" s="77">
        <v>477.5</v>
      </c>
      <c r="K133" s="77">
        <v>0</v>
      </c>
      <c r="L133" s="77">
        <v>955.83371499999998</v>
      </c>
      <c r="M133" s="78">
        <v>2.8E-3</v>
      </c>
      <c r="N133" s="78">
        <v>2.9999999999999997E-4</v>
      </c>
      <c r="O133" s="78">
        <v>0</v>
      </c>
    </row>
    <row r="134" spans="2:15">
      <c r="B134" t="s">
        <v>1928</v>
      </c>
      <c r="C134" t="s">
        <v>1929</v>
      </c>
      <c r="D134" t="s">
        <v>98</v>
      </c>
      <c r="E134" t="s">
        <v>121</v>
      </c>
      <c r="F134" t="s">
        <v>1930</v>
      </c>
      <c r="G134" t="s">
        <v>866</v>
      </c>
      <c r="H134" t="s">
        <v>100</v>
      </c>
      <c r="I134" s="77">
        <v>188120.04</v>
      </c>
      <c r="J134" s="77">
        <v>911.3</v>
      </c>
      <c r="K134" s="77">
        <v>0</v>
      </c>
      <c r="L134" s="77">
        <v>1714.3379245199999</v>
      </c>
      <c r="M134" s="78">
        <v>6.7000000000000002E-3</v>
      </c>
      <c r="N134" s="78">
        <v>5.0000000000000001E-4</v>
      </c>
      <c r="O134" s="78">
        <v>1E-4</v>
      </c>
    </row>
    <row r="135" spans="2:15">
      <c r="B135" t="s">
        <v>1931</v>
      </c>
      <c r="C135" t="s">
        <v>1932</v>
      </c>
      <c r="D135" t="s">
        <v>98</v>
      </c>
      <c r="E135" t="s">
        <v>121</v>
      </c>
      <c r="F135" t="s">
        <v>1933</v>
      </c>
      <c r="G135" t="s">
        <v>785</v>
      </c>
      <c r="H135" t="s">
        <v>100</v>
      </c>
      <c r="I135" s="77">
        <v>24770</v>
      </c>
      <c r="J135" s="77">
        <v>581.5</v>
      </c>
      <c r="K135" s="77">
        <v>0</v>
      </c>
      <c r="L135" s="77">
        <v>144.03755000000001</v>
      </c>
      <c r="M135" s="78">
        <v>5.9999999999999995E-4</v>
      </c>
      <c r="N135" s="78">
        <v>0</v>
      </c>
      <c r="O135" s="78">
        <v>0</v>
      </c>
    </row>
    <row r="136" spans="2:15">
      <c r="B136" t="s">
        <v>1934</v>
      </c>
      <c r="C136" t="s">
        <v>1935</v>
      </c>
      <c r="D136" t="s">
        <v>98</v>
      </c>
      <c r="E136" t="s">
        <v>121</v>
      </c>
      <c r="F136" t="s">
        <v>1936</v>
      </c>
      <c r="G136" t="s">
        <v>785</v>
      </c>
      <c r="H136" t="s">
        <v>100</v>
      </c>
      <c r="I136" s="77">
        <v>982</v>
      </c>
      <c r="J136" s="77">
        <v>76.3</v>
      </c>
      <c r="K136" s="77">
        <v>0</v>
      </c>
      <c r="L136" s="77">
        <v>0.74926599999999999</v>
      </c>
      <c r="M136" s="78">
        <v>1E-4</v>
      </c>
      <c r="N136" s="78">
        <v>0</v>
      </c>
      <c r="O136" s="78">
        <v>0</v>
      </c>
    </row>
    <row r="137" spans="2:15">
      <c r="B137" t="s">
        <v>1937</v>
      </c>
      <c r="C137" t="s">
        <v>1938</v>
      </c>
      <c r="D137" t="s">
        <v>98</v>
      </c>
      <c r="E137" t="s">
        <v>121</v>
      </c>
      <c r="F137" t="s">
        <v>1939</v>
      </c>
      <c r="G137" t="s">
        <v>785</v>
      </c>
      <c r="H137" t="s">
        <v>100</v>
      </c>
      <c r="I137" s="77">
        <v>13213</v>
      </c>
      <c r="J137" s="77">
        <v>189.4</v>
      </c>
      <c r="K137" s="77">
        <v>0</v>
      </c>
      <c r="L137" s="77">
        <v>25.025421999999999</v>
      </c>
      <c r="M137" s="78">
        <v>1E-4</v>
      </c>
      <c r="N137" s="78">
        <v>0</v>
      </c>
      <c r="O137" s="78">
        <v>0</v>
      </c>
    </row>
    <row r="138" spans="2:15">
      <c r="B138" t="s">
        <v>1940</v>
      </c>
      <c r="C138" t="s">
        <v>1941</v>
      </c>
      <c r="D138" t="s">
        <v>98</v>
      </c>
      <c r="E138" t="s">
        <v>121</v>
      </c>
      <c r="F138" t="s">
        <v>1942</v>
      </c>
      <c r="G138" t="s">
        <v>785</v>
      </c>
      <c r="H138" t="s">
        <v>100</v>
      </c>
      <c r="I138" s="77">
        <v>354</v>
      </c>
      <c r="J138" s="77">
        <v>3814</v>
      </c>
      <c r="K138" s="77">
        <v>0</v>
      </c>
      <c r="L138" s="77">
        <v>13.50156</v>
      </c>
      <c r="M138" s="78">
        <v>0</v>
      </c>
      <c r="N138" s="78">
        <v>0</v>
      </c>
      <c r="O138" s="78">
        <v>0</v>
      </c>
    </row>
    <row r="139" spans="2:15">
      <c r="B139" t="s">
        <v>1943</v>
      </c>
      <c r="C139" t="s">
        <v>1944</v>
      </c>
      <c r="D139" t="s">
        <v>98</v>
      </c>
      <c r="E139" t="s">
        <v>121</v>
      </c>
      <c r="F139" t="s">
        <v>1945</v>
      </c>
      <c r="G139" t="s">
        <v>785</v>
      </c>
      <c r="H139" t="s">
        <v>100</v>
      </c>
      <c r="I139" s="77">
        <v>2467</v>
      </c>
      <c r="J139" s="77">
        <v>774.2</v>
      </c>
      <c r="K139" s="77">
        <v>0</v>
      </c>
      <c r="L139" s="77">
        <v>19.099513999999999</v>
      </c>
      <c r="M139" s="78">
        <v>2.0000000000000001E-4</v>
      </c>
      <c r="N139" s="78">
        <v>0</v>
      </c>
      <c r="O139" s="78">
        <v>0</v>
      </c>
    </row>
    <row r="140" spans="2:15">
      <c r="B140" t="s">
        <v>1946</v>
      </c>
      <c r="C140" t="s">
        <v>1947</v>
      </c>
      <c r="D140" t="s">
        <v>98</v>
      </c>
      <c r="E140" t="s">
        <v>121</v>
      </c>
      <c r="F140" t="s">
        <v>1948</v>
      </c>
      <c r="G140" t="s">
        <v>785</v>
      </c>
      <c r="H140" t="s">
        <v>100</v>
      </c>
      <c r="I140" s="77">
        <v>5640</v>
      </c>
      <c r="J140" s="77">
        <v>138.5</v>
      </c>
      <c r="K140" s="77">
        <v>0</v>
      </c>
      <c r="L140" s="77">
        <v>7.8113999999999999</v>
      </c>
      <c r="M140" s="78">
        <v>1E-4</v>
      </c>
      <c r="N140" s="78">
        <v>0</v>
      </c>
      <c r="O140" s="78">
        <v>0</v>
      </c>
    </row>
    <row r="141" spans="2:15">
      <c r="B141" t="s">
        <v>1949</v>
      </c>
      <c r="C141" t="s">
        <v>1950</v>
      </c>
      <c r="D141" t="s">
        <v>98</v>
      </c>
      <c r="E141" t="s">
        <v>121</v>
      </c>
      <c r="F141" t="s">
        <v>1951</v>
      </c>
      <c r="G141" t="s">
        <v>785</v>
      </c>
      <c r="H141" t="s">
        <v>100</v>
      </c>
      <c r="I141" s="77">
        <v>833</v>
      </c>
      <c r="J141" s="77">
        <v>1361</v>
      </c>
      <c r="K141" s="77">
        <v>0</v>
      </c>
      <c r="L141" s="77">
        <v>11.33713</v>
      </c>
      <c r="M141" s="78">
        <v>0</v>
      </c>
      <c r="N141" s="78">
        <v>0</v>
      </c>
      <c r="O141" s="78">
        <v>0</v>
      </c>
    </row>
    <row r="142" spans="2:15">
      <c r="B142" t="s">
        <v>1952</v>
      </c>
      <c r="C142" t="s">
        <v>1953</v>
      </c>
      <c r="D142" t="s">
        <v>98</v>
      </c>
      <c r="E142" t="s">
        <v>121</v>
      </c>
      <c r="F142" t="s">
        <v>1954</v>
      </c>
      <c r="G142" t="s">
        <v>785</v>
      </c>
      <c r="H142" t="s">
        <v>100</v>
      </c>
      <c r="I142" s="77">
        <v>2823</v>
      </c>
      <c r="J142" s="77">
        <v>737.2</v>
      </c>
      <c r="K142" s="77">
        <v>0</v>
      </c>
      <c r="L142" s="77">
        <v>20.811156</v>
      </c>
      <c r="M142" s="78">
        <v>1E-4</v>
      </c>
      <c r="N142" s="78">
        <v>0</v>
      </c>
      <c r="O142" s="78">
        <v>0</v>
      </c>
    </row>
    <row r="143" spans="2:15">
      <c r="B143" t="s">
        <v>1955</v>
      </c>
      <c r="C143" t="s">
        <v>1956</v>
      </c>
      <c r="D143" t="s">
        <v>98</v>
      </c>
      <c r="E143" t="s">
        <v>121</v>
      </c>
      <c r="F143" t="s">
        <v>1957</v>
      </c>
      <c r="G143" t="s">
        <v>785</v>
      </c>
      <c r="H143" t="s">
        <v>100</v>
      </c>
      <c r="I143" s="77">
        <v>10053</v>
      </c>
      <c r="J143" s="77">
        <v>906.5</v>
      </c>
      <c r="K143" s="77">
        <v>0</v>
      </c>
      <c r="L143" s="77">
        <v>91.130444999999995</v>
      </c>
      <c r="M143" s="78">
        <v>2.0000000000000001E-4</v>
      </c>
      <c r="N143" s="78">
        <v>0</v>
      </c>
      <c r="O143" s="78">
        <v>0</v>
      </c>
    </row>
    <row r="144" spans="2:15">
      <c r="B144" t="s">
        <v>1958</v>
      </c>
      <c r="C144" t="s">
        <v>1959</v>
      </c>
      <c r="D144" t="s">
        <v>98</v>
      </c>
      <c r="E144" t="s">
        <v>121</v>
      </c>
      <c r="F144" t="s">
        <v>1960</v>
      </c>
      <c r="G144" t="s">
        <v>785</v>
      </c>
      <c r="H144" t="s">
        <v>100</v>
      </c>
      <c r="I144" s="77">
        <v>176</v>
      </c>
      <c r="J144" s="77">
        <v>614.79999999999995</v>
      </c>
      <c r="K144" s="77">
        <v>0</v>
      </c>
      <c r="L144" s="77">
        <v>1.0820479999999999</v>
      </c>
      <c r="M144" s="78">
        <v>1E-4</v>
      </c>
      <c r="N144" s="78">
        <v>0</v>
      </c>
      <c r="O144" s="78">
        <v>0</v>
      </c>
    </row>
    <row r="145" spans="2:15">
      <c r="B145" t="s">
        <v>1961</v>
      </c>
      <c r="C145" t="s">
        <v>1962</v>
      </c>
      <c r="D145" t="s">
        <v>98</v>
      </c>
      <c r="E145" t="s">
        <v>121</v>
      </c>
      <c r="F145" t="s">
        <v>1113</v>
      </c>
      <c r="G145" t="s">
        <v>785</v>
      </c>
      <c r="H145" t="s">
        <v>100</v>
      </c>
      <c r="I145" s="77">
        <v>6520</v>
      </c>
      <c r="J145" s="77">
        <v>2463</v>
      </c>
      <c r="K145" s="77">
        <v>0</v>
      </c>
      <c r="L145" s="77">
        <v>160.58760000000001</v>
      </c>
      <c r="M145" s="78">
        <v>2.0000000000000001E-4</v>
      </c>
      <c r="N145" s="78">
        <v>0</v>
      </c>
      <c r="O145" s="78">
        <v>0</v>
      </c>
    </row>
    <row r="146" spans="2:15">
      <c r="B146" t="s">
        <v>1963</v>
      </c>
      <c r="C146" t="s">
        <v>1964</v>
      </c>
      <c r="D146" t="s">
        <v>98</v>
      </c>
      <c r="E146" t="s">
        <v>121</v>
      </c>
      <c r="F146" t="s">
        <v>1965</v>
      </c>
      <c r="G146" t="s">
        <v>785</v>
      </c>
      <c r="H146" t="s">
        <v>100</v>
      </c>
      <c r="I146" s="77">
        <v>1961019.02</v>
      </c>
      <c r="J146" s="77">
        <v>188</v>
      </c>
      <c r="K146" s="77">
        <v>0</v>
      </c>
      <c r="L146" s="77">
        <v>3686.7157576</v>
      </c>
      <c r="M146" s="78">
        <v>8.3000000000000001E-3</v>
      </c>
      <c r="N146" s="78">
        <v>1.1000000000000001E-3</v>
      </c>
      <c r="O146" s="78">
        <v>2.0000000000000001E-4</v>
      </c>
    </row>
    <row r="147" spans="2:15">
      <c r="B147" t="s">
        <v>1966</v>
      </c>
      <c r="C147" t="s">
        <v>1967</v>
      </c>
      <c r="D147" t="s">
        <v>98</v>
      </c>
      <c r="E147" t="s">
        <v>121</v>
      </c>
      <c r="F147" t="s">
        <v>1968</v>
      </c>
      <c r="G147" t="s">
        <v>1213</v>
      </c>
      <c r="H147" t="s">
        <v>100</v>
      </c>
      <c r="I147" s="77">
        <v>57814.75</v>
      </c>
      <c r="J147" s="77">
        <v>1372</v>
      </c>
      <c r="K147" s="77">
        <v>0</v>
      </c>
      <c r="L147" s="77">
        <v>793.21837000000005</v>
      </c>
      <c r="M147" s="78">
        <v>1.2999999999999999E-3</v>
      </c>
      <c r="N147" s="78">
        <v>2.0000000000000001E-4</v>
      </c>
      <c r="O147" s="78">
        <v>0</v>
      </c>
    </row>
    <row r="148" spans="2:15">
      <c r="B148" t="s">
        <v>1969</v>
      </c>
      <c r="C148" t="s">
        <v>1970</v>
      </c>
      <c r="D148" t="s">
        <v>98</v>
      </c>
      <c r="E148" t="s">
        <v>121</v>
      </c>
      <c r="F148" t="s">
        <v>1971</v>
      </c>
      <c r="G148" t="s">
        <v>920</v>
      </c>
      <c r="H148" t="s">
        <v>100</v>
      </c>
      <c r="I148" s="77">
        <v>1620</v>
      </c>
      <c r="J148" s="77">
        <v>300.8</v>
      </c>
      <c r="K148" s="77">
        <v>0</v>
      </c>
      <c r="L148" s="77">
        <v>4.87296</v>
      </c>
      <c r="M148" s="78">
        <v>1E-4</v>
      </c>
      <c r="N148" s="78">
        <v>0</v>
      </c>
      <c r="O148" s="78">
        <v>0</v>
      </c>
    </row>
    <row r="149" spans="2:15">
      <c r="B149" t="s">
        <v>1972</v>
      </c>
      <c r="C149" t="s">
        <v>1973</v>
      </c>
      <c r="D149" t="s">
        <v>98</v>
      </c>
      <c r="E149" t="s">
        <v>121</v>
      </c>
      <c r="F149" t="s">
        <v>1974</v>
      </c>
      <c r="G149" t="s">
        <v>920</v>
      </c>
      <c r="H149" t="s">
        <v>100</v>
      </c>
      <c r="I149" s="77">
        <v>3342</v>
      </c>
      <c r="J149" s="77">
        <v>44.9</v>
      </c>
      <c r="K149" s="77">
        <v>0</v>
      </c>
      <c r="L149" s="77">
        <v>1.5005580000000001</v>
      </c>
      <c r="M149" s="78">
        <v>0</v>
      </c>
      <c r="N149" s="78">
        <v>0</v>
      </c>
      <c r="O149" s="78">
        <v>0</v>
      </c>
    </row>
    <row r="150" spans="2:15">
      <c r="B150" t="s">
        <v>1975</v>
      </c>
      <c r="C150" t="s">
        <v>1976</v>
      </c>
      <c r="D150" t="s">
        <v>98</v>
      </c>
      <c r="E150" t="s">
        <v>121</v>
      </c>
      <c r="F150" t="s">
        <v>1977</v>
      </c>
      <c r="G150" t="s">
        <v>805</v>
      </c>
      <c r="H150" t="s">
        <v>100</v>
      </c>
      <c r="I150" s="77">
        <v>516.29999999999995</v>
      </c>
      <c r="J150" s="77">
        <v>18.899999999999999</v>
      </c>
      <c r="K150" s="77">
        <v>0</v>
      </c>
      <c r="L150" s="77">
        <v>9.7580700000000006E-2</v>
      </c>
      <c r="M150" s="78">
        <v>1E-4</v>
      </c>
      <c r="N150" s="78">
        <v>0</v>
      </c>
      <c r="O150" s="78">
        <v>0</v>
      </c>
    </row>
    <row r="151" spans="2:15">
      <c r="B151" t="s">
        <v>1978</v>
      </c>
      <c r="C151" t="s">
        <v>1979</v>
      </c>
      <c r="D151" t="s">
        <v>98</v>
      </c>
      <c r="E151" t="s">
        <v>121</v>
      </c>
      <c r="F151" t="s">
        <v>1980</v>
      </c>
      <c r="G151" t="s">
        <v>805</v>
      </c>
      <c r="H151" t="s">
        <v>100</v>
      </c>
      <c r="I151" s="77">
        <v>4718</v>
      </c>
      <c r="J151" s="77">
        <v>816.9</v>
      </c>
      <c r="K151" s="77">
        <v>0</v>
      </c>
      <c r="L151" s="77">
        <v>38.541342</v>
      </c>
      <c r="M151" s="78">
        <v>2.9999999999999997E-4</v>
      </c>
      <c r="N151" s="78">
        <v>0</v>
      </c>
      <c r="O151" s="78">
        <v>0</v>
      </c>
    </row>
    <row r="152" spans="2:15">
      <c r="B152" t="s">
        <v>1981</v>
      </c>
      <c r="C152" t="s">
        <v>1982</v>
      </c>
      <c r="D152" t="s">
        <v>98</v>
      </c>
      <c r="E152" t="s">
        <v>121</v>
      </c>
      <c r="F152" t="s">
        <v>1983</v>
      </c>
      <c r="G152" t="s">
        <v>805</v>
      </c>
      <c r="H152" t="s">
        <v>100</v>
      </c>
      <c r="I152" s="77">
        <v>558</v>
      </c>
      <c r="J152" s="77">
        <v>610.79999999999995</v>
      </c>
      <c r="K152" s="77">
        <v>0</v>
      </c>
      <c r="L152" s="77">
        <v>3.408264</v>
      </c>
      <c r="M152" s="78">
        <v>0</v>
      </c>
      <c r="N152" s="78">
        <v>0</v>
      </c>
      <c r="O152" s="78">
        <v>0</v>
      </c>
    </row>
    <row r="153" spans="2:15">
      <c r="B153" t="s">
        <v>1984</v>
      </c>
      <c r="C153" t="s">
        <v>1985</v>
      </c>
      <c r="D153" t="s">
        <v>98</v>
      </c>
      <c r="E153" t="s">
        <v>121</v>
      </c>
      <c r="F153" t="s">
        <v>1136</v>
      </c>
      <c r="G153" t="s">
        <v>805</v>
      </c>
      <c r="H153" t="s">
        <v>100</v>
      </c>
      <c r="I153" s="77">
        <v>21143.759999999998</v>
      </c>
      <c r="J153" s="77">
        <v>4084</v>
      </c>
      <c r="K153" s="77">
        <v>0</v>
      </c>
      <c r="L153" s="77">
        <v>863.5111584</v>
      </c>
      <c r="M153" s="78">
        <v>4.0000000000000002E-4</v>
      </c>
      <c r="N153" s="78">
        <v>2.9999999999999997E-4</v>
      </c>
      <c r="O153" s="78">
        <v>0</v>
      </c>
    </row>
    <row r="154" spans="2:15">
      <c r="B154" t="s">
        <v>1986</v>
      </c>
      <c r="C154" t="s">
        <v>1987</v>
      </c>
      <c r="D154" t="s">
        <v>98</v>
      </c>
      <c r="E154" t="s">
        <v>121</v>
      </c>
      <c r="F154" t="s">
        <v>1988</v>
      </c>
      <c r="G154" t="s">
        <v>805</v>
      </c>
      <c r="H154" t="s">
        <v>100</v>
      </c>
      <c r="I154" s="77">
        <v>1164</v>
      </c>
      <c r="J154" s="77">
        <v>2880</v>
      </c>
      <c r="K154" s="77">
        <v>0</v>
      </c>
      <c r="L154" s="77">
        <v>33.523200000000003</v>
      </c>
      <c r="M154" s="78">
        <v>1E-4</v>
      </c>
      <c r="N154" s="78">
        <v>0</v>
      </c>
      <c r="O154" s="78">
        <v>0</v>
      </c>
    </row>
    <row r="155" spans="2:15">
      <c r="B155" t="s">
        <v>1989</v>
      </c>
      <c r="C155" t="s">
        <v>1990</v>
      </c>
      <c r="D155" t="s">
        <v>98</v>
      </c>
      <c r="E155" t="s">
        <v>121</v>
      </c>
      <c r="F155" t="s">
        <v>1991</v>
      </c>
      <c r="G155" t="s">
        <v>805</v>
      </c>
      <c r="H155" t="s">
        <v>100</v>
      </c>
      <c r="I155" s="77">
        <v>479</v>
      </c>
      <c r="J155" s="77">
        <v>460.3</v>
      </c>
      <c r="K155" s="77">
        <v>0</v>
      </c>
      <c r="L155" s="77">
        <v>2.2048369999999999</v>
      </c>
      <c r="M155" s="78">
        <v>0</v>
      </c>
      <c r="N155" s="78">
        <v>0</v>
      </c>
      <c r="O155" s="78">
        <v>0</v>
      </c>
    </row>
    <row r="156" spans="2:15">
      <c r="B156" t="s">
        <v>1992</v>
      </c>
      <c r="C156" t="s">
        <v>1993</v>
      </c>
      <c r="D156" t="s">
        <v>98</v>
      </c>
      <c r="E156" t="s">
        <v>121</v>
      </c>
      <c r="F156" t="s">
        <v>1994</v>
      </c>
      <c r="G156" t="s">
        <v>805</v>
      </c>
      <c r="H156" t="s">
        <v>100</v>
      </c>
      <c r="I156" s="77">
        <v>1364</v>
      </c>
      <c r="J156" s="77">
        <v>258.10000000000002</v>
      </c>
      <c r="K156" s="77">
        <v>0</v>
      </c>
      <c r="L156" s="77">
        <v>3.5204840000000002</v>
      </c>
      <c r="M156" s="78">
        <v>0</v>
      </c>
      <c r="N156" s="78">
        <v>0</v>
      </c>
      <c r="O156" s="78">
        <v>0</v>
      </c>
    </row>
    <row r="157" spans="2:15">
      <c r="B157" t="s">
        <v>1995</v>
      </c>
      <c r="C157" t="s">
        <v>1996</v>
      </c>
      <c r="D157" t="s">
        <v>98</v>
      </c>
      <c r="E157" t="s">
        <v>121</v>
      </c>
      <c r="F157" t="s">
        <v>1997</v>
      </c>
      <c r="G157" t="s">
        <v>805</v>
      </c>
      <c r="H157" t="s">
        <v>100</v>
      </c>
      <c r="I157" s="77">
        <v>42678.15</v>
      </c>
      <c r="J157" s="77">
        <v>27470</v>
      </c>
      <c r="K157" s="77">
        <v>0</v>
      </c>
      <c r="L157" s="77">
        <v>11723.687805</v>
      </c>
      <c r="M157" s="78">
        <v>6.3E-3</v>
      </c>
      <c r="N157" s="78">
        <v>3.3999999999999998E-3</v>
      </c>
      <c r="O157" s="78">
        <v>5.0000000000000001E-4</v>
      </c>
    </row>
    <row r="158" spans="2:15">
      <c r="B158" t="s">
        <v>1998</v>
      </c>
      <c r="C158" t="s">
        <v>1999</v>
      </c>
      <c r="D158" t="s">
        <v>98</v>
      </c>
      <c r="E158" t="s">
        <v>121</v>
      </c>
      <c r="F158" t="s">
        <v>2000</v>
      </c>
      <c r="G158" t="s">
        <v>805</v>
      </c>
      <c r="H158" t="s">
        <v>100</v>
      </c>
      <c r="I158" s="77">
        <v>3176</v>
      </c>
      <c r="J158" s="77">
        <v>848</v>
      </c>
      <c r="K158" s="77">
        <v>0</v>
      </c>
      <c r="L158" s="77">
        <v>26.932480000000002</v>
      </c>
      <c r="M158" s="78">
        <v>1E-4</v>
      </c>
      <c r="N158" s="78">
        <v>0</v>
      </c>
      <c r="O158" s="78">
        <v>0</v>
      </c>
    </row>
    <row r="159" spans="2:15">
      <c r="B159" t="s">
        <v>2001</v>
      </c>
      <c r="C159" t="s">
        <v>2002</v>
      </c>
      <c r="D159" t="s">
        <v>98</v>
      </c>
      <c r="E159" t="s">
        <v>121</v>
      </c>
      <c r="F159" t="s">
        <v>891</v>
      </c>
      <c r="G159" t="s">
        <v>805</v>
      </c>
      <c r="H159" t="s">
        <v>100</v>
      </c>
      <c r="I159" s="77">
        <v>1326.23</v>
      </c>
      <c r="J159" s="77">
        <v>93.5</v>
      </c>
      <c r="K159" s="77">
        <v>0</v>
      </c>
      <c r="L159" s="77">
        <v>1.2400250500000001</v>
      </c>
      <c r="M159" s="78">
        <v>2.0000000000000001E-4</v>
      </c>
      <c r="N159" s="78">
        <v>0</v>
      </c>
      <c r="O159" s="78">
        <v>0</v>
      </c>
    </row>
    <row r="160" spans="2:15">
      <c r="B160" t="s">
        <v>2003</v>
      </c>
      <c r="C160" t="s">
        <v>2004</v>
      </c>
      <c r="D160" t="s">
        <v>98</v>
      </c>
      <c r="E160" t="s">
        <v>121</v>
      </c>
      <c r="F160" t="s">
        <v>2005</v>
      </c>
      <c r="G160" t="s">
        <v>805</v>
      </c>
      <c r="H160" t="s">
        <v>100</v>
      </c>
      <c r="I160" s="77">
        <v>2261</v>
      </c>
      <c r="J160" s="77">
        <v>2465</v>
      </c>
      <c r="K160" s="77">
        <v>0</v>
      </c>
      <c r="L160" s="77">
        <v>55.733649999999997</v>
      </c>
      <c r="M160" s="78">
        <v>1E-4</v>
      </c>
      <c r="N160" s="78">
        <v>0</v>
      </c>
      <c r="O160" s="78">
        <v>0</v>
      </c>
    </row>
    <row r="161" spans="2:15">
      <c r="B161" t="s">
        <v>2006</v>
      </c>
      <c r="C161" t="s">
        <v>2007</v>
      </c>
      <c r="D161" t="s">
        <v>98</v>
      </c>
      <c r="E161" t="s">
        <v>121</v>
      </c>
      <c r="F161" t="s">
        <v>2008</v>
      </c>
      <c r="G161" t="s">
        <v>805</v>
      </c>
      <c r="H161" t="s">
        <v>100</v>
      </c>
      <c r="I161" s="77">
        <v>221</v>
      </c>
      <c r="J161" s="77">
        <v>2133</v>
      </c>
      <c r="K161" s="77">
        <v>0</v>
      </c>
      <c r="L161" s="77">
        <v>4.7139300000000004</v>
      </c>
      <c r="M161" s="78">
        <v>0</v>
      </c>
      <c r="N161" s="78">
        <v>0</v>
      </c>
      <c r="O161" s="78">
        <v>0</v>
      </c>
    </row>
    <row r="162" spans="2:15">
      <c r="B162" t="s">
        <v>2009</v>
      </c>
      <c r="C162" t="s">
        <v>2010</v>
      </c>
      <c r="D162" t="s">
        <v>98</v>
      </c>
      <c r="E162" t="s">
        <v>121</v>
      </c>
      <c r="F162" t="s">
        <v>1143</v>
      </c>
      <c r="G162" t="s">
        <v>805</v>
      </c>
      <c r="H162" t="s">
        <v>100</v>
      </c>
      <c r="I162" s="77">
        <v>225387.19</v>
      </c>
      <c r="J162" s="77">
        <v>3382</v>
      </c>
      <c r="K162" s="77">
        <v>0</v>
      </c>
      <c r="L162" s="77">
        <v>7622.5947657999995</v>
      </c>
      <c r="M162" s="78">
        <v>4.1999999999999997E-3</v>
      </c>
      <c r="N162" s="78">
        <v>2.2000000000000001E-3</v>
      </c>
      <c r="O162" s="78">
        <v>2.9999999999999997E-4</v>
      </c>
    </row>
    <row r="163" spans="2:15">
      <c r="B163" t="s">
        <v>2011</v>
      </c>
      <c r="C163" t="s">
        <v>2012</v>
      </c>
      <c r="D163" t="s">
        <v>98</v>
      </c>
      <c r="E163" t="s">
        <v>121</v>
      </c>
      <c r="F163" t="s">
        <v>2013</v>
      </c>
      <c r="G163" t="s">
        <v>805</v>
      </c>
      <c r="H163" t="s">
        <v>100</v>
      </c>
      <c r="I163" s="77">
        <v>2440</v>
      </c>
      <c r="J163" s="77">
        <v>1274</v>
      </c>
      <c r="K163" s="77">
        <v>0</v>
      </c>
      <c r="L163" s="77">
        <v>31.085599999999999</v>
      </c>
      <c r="M163" s="78">
        <v>2.0000000000000001E-4</v>
      </c>
      <c r="N163" s="78">
        <v>0</v>
      </c>
      <c r="O163" s="78">
        <v>0</v>
      </c>
    </row>
    <row r="164" spans="2:15">
      <c r="B164" t="s">
        <v>2014</v>
      </c>
      <c r="C164" t="s">
        <v>2015</v>
      </c>
      <c r="D164" t="s">
        <v>98</v>
      </c>
      <c r="E164" t="s">
        <v>121</v>
      </c>
      <c r="F164" t="s">
        <v>2016</v>
      </c>
      <c r="G164" t="s">
        <v>805</v>
      </c>
      <c r="H164" t="s">
        <v>100</v>
      </c>
      <c r="I164" s="77">
        <v>198955.85</v>
      </c>
      <c r="J164" s="77">
        <v>3057</v>
      </c>
      <c r="K164" s="77">
        <v>0</v>
      </c>
      <c r="L164" s="77">
        <v>6082.0803345000004</v>
      </c>
      <c r="M164" s="78">
        <v>5.5999999999999999E-3</v>
      </c>
      <c r="N164" s="78">
        <v>1.8E-3</v>
      </c>
      <c r="O164" s="78">
        <v>2.9999999999999997E-4</v>
      </c>
    </row>
    <row r="165" spans="2:15">
      <c r="B165" t="s">
        <v>2017</v>
      </c>
      <c r="C165" t="s">
        <v>2018</v>
      </c>
      <c r="D165" t="s">
        <v>98</v>
      </c>
      <c r="E165" t="s">
        <v>121</v>
      </c>
      <c r="F165" t="s">
        <v>2019</v>
      </c>
      <c r="G165" t="s">
        <v>805</v>
      </c>
      <c r="H165" t="s">
        <v>100</v>
      </c>
      <c r="I165" s="77">
        <v>2599221.71</v>
      </c>
      <c r="J165" s="77">
        <v>306</v>
      </c>
      <c r="K165" s="77">
        <v>0</v>
      </c>
      <c r="L165" s="77">
        <v>7953.6184326000002</v>
      </c>
      <c r="M165" s="78">
        <v>2.8E-3</v>
      </c>
      <c r="N165" s="78">
        <v>2.3E-3</v>
      </c>
      <c r="O165" s="78">
        <v>2.9999999999999997E-4</v>
      </c>
    </row>
    <row r="166" spans="2:15">
      <c r="B166" t="s">
        <v>2020</v>
      </c>
      <c r="C166" t="s">
        <v>2021</v>
      </c>
      <c r="D166" t="s">
        <v>98</v>
      </c>
      <c r="E166" t="s">
        <v>121</v>
      </c>
      <c r="F166" t="s">
        <v>2022</v>
      </c>
      <c r="G166" t="s">
        <v>2023</v>
      </c>
      <c r="H166" t="s">
        <v>100</v>
      </c>
      <c r="I166" s="77">
        <v>28960.57</v>
      </c>
      <c r="J166" s="77">
        <v>2109</v>
      </c>
      <c r="K166" s="77">
        <v>0</v>
      </c>
      <c r="L166" s="77">
        <v>610.77842129999999</v>
      </c>
      <c r="M166" s="78">
        <v>5.1000000000000004E-3</v>
      </c>
      <c r="N166" s="78">
        <v>2.0000000000000001E-4</v>
      </c>
      <c r="O166" s="78">
        <v>0</v>
      </c>
    </row>
    <row r="167" spans="2:15">
      <c r="B167" t="s">
        <v>2024</v>
      </c>
      <c r="C167" t="s">
        <v>2025</v>
      </c>
      <c r="D167" t="s">
        <v>98</v>
      </c>
      <c r="E167" t="s">
        <v>121</v>
      </c>
      <c r="F167" t="s">
        <v>2026</v>
      </c>
      <c r="G167" t="s">
        <v>2023</v>
      </c>
      <c r="H167" t="s">
        <v>100</v>
      </c>
      <c r="I167" s="77">
        <v>5100</v>
      </c>
      <c r="J167" s="77">
        <v>176.7</v>
      </c>
      <c r="K167" s="77">
        <v>0</v>
      </c>
      <c r="L167" s="77">
        <v>9.0116999999999994</v>
      </c>
      <c r="M167" s="78">
        <v>4.0000000000000002E-4</v>
      </c>
      <c r="N167" s="78">
        <v>0</v>
      </c>
      <c r="O167" s="78">
        <v>0</v>
      </c>
    </row>
    <row r="168" spans="2:15">
      <c r="B168" t="s">
        <v>2027</v>
      </c>
      <c r="C168" t="s">
        <v>2028</v>
      </c>
      <c r="D168" t="s">
        <v>98</v>
      </c>
      <c r="E168" t="s">
        <v>121</v>
      </c>
      <c r="F168" t="s">
        <v>2029</v>
      </c>
      <c r="G168" t="s">
        <v>2023</v>
      </c>
      <c r="H168" t="s">
        <v>100</v>
      </c>
      <c r="I168" s="77">
        <v>1350</v>
      </c>
      <c r="J168" s="77">
        <v>145.69999999999999</v>
      </c>
      <c r="K168" s="77">
        <v>0</v>
      </c>
      <c r="L168" s="77">
        <v>1.96695</v>
      </c>
      <c r="M168" s="78">
        <v>4.0000000000000002E-4</v>
      </c>
      <c r="N168" s="78">
        <v>0</v>
      </c>
      <c r="O168" s="78">
        <v>0</v>
      </c>
    </row>
    <row r="169" spans="2:15">
      <c r="B169" t="s">
        <v>2030</v>
      </c>
      <c r="C169" t="s">
        <v>2031</v>
      </c>
      <c r="D169" t="s">
        <v>98</v>
      </c>
      <c r="E169" t="s">
        <v>121</v>
      </c>
      <c r="F169" t="s">
        <v>2032</v>
      </c>
      <c r="G169" t="s">
        <v>2023</v>
      </c>
      <c r="H169" t="s">
        <v>100</v>
      </c>
      <c r="I169" s="77">
        <v>200</v>
      </c>
      <c r="J169" s="77">
        <v>996.5</v>
      </c>
      <c r="K169" s="77">
        <v>0</v>
      </c>
      <c r="L169" s="77">
        <v>1.9930000000000001</v>
      </c>
      <c r="M169" s="78">
        <v>1E-4</v>
      </c>
      <c r="N169" s="78">
        <v>0</v>
      </c>
      <c r="O169" s="78">
        <v>0</v>
      </c>
    </row>
    <row r="170" spans="2:15">
      <c r="B170" t="s">
        <v>2033</v>
      </c>
      <c r="C170" t="s">
        <v>2034</v>
      </c>
      <c r="D170" t="s">
        <v>98</v>
      </c>
      <c r="E170" t="s">
        <v>121</v>
      </c>
      <c r="F170" t="s">
        <v>2035</v>
      </c>
      <c r="G170" t="s">
        <v>2023</v>
      </c>
      <c r="H170" t="s">
        <v>100</v>
      </c>
      <c r="I170" s="77">
        <v>5495</v>
      </c>
      <c r="J170" s="77">
        <v>235.2</v>
      </c>
      <c r="K170" s="77">
        <v>0</v>
      </c>
      <c r="L170" s="77">
        <v>12.924239999999999</v>
      </c>
      <c r="M170" s="78">
        <v>2.0999999999999999E-3</v>
      </c>
      <c r="N170" s="78">
        <v>0</v>
      </c>
      <c r="O170" s="78">
        <v>0</v>
      </c>
    </row>
    <row r="171" spans="2:15">
      <c r="B171" t="s">
        <v>2036</v>
      </c>
      <c r="C171" t="s">
        <v>2037</v>
      </c>
      <c r="D171" t="s">
        <v>98</v>
      </c>
      <c r="E171" t="s">
        <v>121</v>
      </c>
      <c r="F171" t="s">
        <v>2038</v>
      </c>
      <c r="G171" t="s">
        <v>2023</v>
      </c>
      <c r="H171" t="s">
        <v>100</v>
      </c>
      <c r="I171" s="77">
        <v>600</v>
      </c>
      <c r="J171" s="77">
        <v>402.5</v>
      </c>
      <c r="K171" s="77">
        <v>0</v>
      </c>
      <c r="L171" s="77">
        <v>2.415</v>
      </c>
      <c r="M171" s="78">
        <v>1E-4</v>
      </c>
      <c r="N171" s="78">
        <v>0</v>
      </c>
      <c r="O171" s="78">
        <v>0</v>
      </c>
    </row>
    <row r="172" spans="2:15">
      <c r="B172" t="s">
        <v>2039</v>
      </c>
      <c r="C172" t="s">
        <v>2040</v>
      </c>
      <c r="D172" t="s">
        <v>98</v>
      </c>
      <c r="E172" t="s">
        <v>121</v>
      </c>
      <c r="F172" t="s">
        <v>2041</v>
      </c>
      <c r="G172" t="s">
        <v>1647</v>
      </c>
      <c r="H172" t="s">
        <v>100</v>
      </c>
      <c r="I172" s="77">
        <v>113835.51</v>
      </c>
      <c r="J172" s="77">
        <v>492.5</v>
      </c>
      <c r="K172" s="77">
        <v>0</v>
      </c>
      <c r="L172" s="77">
        <v>560.63988674999996</v>
      </c>
      <c r="M172" s="78">
        <v>2.2000000000000001E-3</v>
      </c>
      <c r="N172" s="78">
        <v>2.0000000000000001E-4</v>
      </c>
      <c r="O172" s="78">
        <v>0</v>
      </c>
    </row>
    <row r="173" spans="2:15">
      <c r="B173" t="s">
        <v>2042</v>
      </c>
      <c r="C173" t="s">
        <v>2043</v>
      </c>
      <c r="D173" t="s">
        <v>98</v>
      </c>
      <c r="E173" t="s">
        <v>121</v>
      </c>
      <c r="F173" t="s">
        <v>2044</v>
      </c>
      <c r="G173" t="s">
        <v>1647</v>
      </c>
      <c r="H173" t="s">
        <v>100</v>
      </c>
      <c r="I173" s="77">
        <v>6331</v>
      </c>
      <c r="J173" s="77">
        <v>62.8</v>
      </c>
      <c r="K173" s="77">
        <v>0</v>
      </c>
      <c r="L173" s="77">
        <v>3.9758680000000002</v>
      </c>
      <c r="M173" s="78">
        <v>0</v>
      </c>
      <c r="N173" s="78">
        <v>0</v>
      </c>
      <c r="O173" s="78">
        <v>0</v>
      </c>
    </row>
    <row r="174" spans="2:15">
      <c r="B174" t="s">
        <v>2045</v>
      </c>
      <c r="C174" t="s">
        <v>2046</v>
      </c>
      <c r="D174" t="s">
        <v>98</v>
      </c>
      <c r="E174" t="s">
        <v>121</v>
      </c>
      <c r="F174" t="s">
        <v>2047</v>
      </c>
      <c r="G174" t="s">
        <v>110</v>
      </c>
      <c r="H174" t="s">
        <v>100</v>
      </c>
      <c r="I174" s="77">
        <v>19134</v>
      </c>
      <c r="J174" s="77">
        <v>41.2</v>
      </c>
      <c r="K174" s="77">
        <v>0</v>
      </c>
      <c r="L174" s="77">
        <v>7.8832079999999998</v>
      </c>
      <c r="M174" s="78">
        <v>2.0000000000000001E-4</v>
      </c>
      <c r="N174" s="78">
        <v>0</v>
      </c>
      <c r="O174" s="78">
        <v>0</v>
      </c>
    </row>
    <row r="175" spans="2:15">
      <c r="B175" t="s">
        <v>2048</v>
      </c>
      <c r="C175" t="s">
        <v>2049</v>
      </c>
      <c r="D175" t="s">
        <v>98</v>
      </c>
      <c r="E175" t="s">
        <v>121</v>
      </c>
      <c r="F175" t="s">
        <v>2050</v>
      </c>
      <c r="G175" t="s">
        <v>110</v>
      </c>
      <c r="H175" t="s">
        <v>100</v>
      </c>
      <c r="I175" s="77">
        <v>54634.400000000001</v>
      </c>
      <c r="J175" s="77">
        <v>9900</v>
      </c>
      <c r="K175" s="77">
        <v>0</v>
      </c>
      <c r="L175" s="77">
        <v>5408.8055999999997</v>
      </c>
      <c r="M175" s="78">
        <v>1.37E-2</v>
      </c>
      <c r="N175" s="78">
        <v>1.6000000000000001E-3</v>
      </c>
      <c r="O175" s="78">
        <v>2.0000000000000001E-4</v>
      </c>
    </row>
    <row r="176" spans="2:15">
      <c r="B176" t="s">
        <v>2051</v>
      </c>
      <c r="C176" t="s">
        <v>2052</v>
      </c>
      <c r="D176" t="s">
        <v>98</v>
      </c>
      <c r="E176" t="s">
        <v>121</v>
      </c>
      <c r="F176" t="s">
        <v>2053</v>
      </c>
      <c r="G176" t="s">
        <v>110</v>
      </c>
      <c r="H176" t="s">
        <v>100</v>
      </c>
      <c r="I176" s="77">
        <v>536.79</v>
      </c>
      <c r="J176" s="77">
        <v>417.3</v>
      </c>
      <c r="K176" s="77">
        <v>0</v>
      </c>
      <c r="L176" s="77">
        <v>2.2400246699999999</v>
      </c>
      <c r="M176" s="78">
        <v>1E-4</v>
      </c>
      <c r="N176" s="78">
        <v>0</v>
      </c>
      <c r="O176" s="78">
        <v>0</v>
      </c>
    </row>
    <row r="177" spans="2:15">
      <c r="B177" t="s">
        <v>2054</v>
      </c>
      <c r="C177" t="s">
        <v>2055</v>
      </c>
      <c r="D177" t="s">
        <v>98</v>
      </c>
      <c r="E177" t="s">
        <v>121</v>
      </c>
      <c r="F177" t="s">
        <v>2056</v>
      </c>
      <c r="G177" t="s">
        <v>110</v>
      </c>
      <c r="H177" t="s">
        <v>100</v>
      </c>
      <c r="I177" s="77">
        <v>119333.58</v>
      </c>
      <c r="J177" s="77">
        <v>2258</v>
      </c>
      <c r="K177" s="77">
        <v>0</v>
      </c>
      <c r="L177" s="77">
        <v>2694.5522363999999</v>
      </c>
      <c r="M177" s="78">
        <v>4.3E-3</v>
      </c>
      <c r="N177" s="78">
        <v>8.0000000000000004E-4</v>
      </c>
      <c r="O177" s="78">
        <v>1E-4</v>
      </c>
    </row>
    <row r="178" spans="2:15">
      <c r="B178" t="s">
        <v>2057</v>
      </c>
      <c r="C178" t="s">
        <v>2058</v>
      </c>
      <c r="D178" t="s">
        <v>98</v>
      </c>
      <c r="E178" t="s">
        <v>121</v>
      </c>
      <c r="F178" t="s">
        <v>2059</v>
      </c>
      <c r="G178" t="s">
        <v>110</v>
      </c>
      <c r="H178" t="s">
        <v>100</v>
      </c>
      <c r="I178" s="77">
        <v>27773.18</v>
      </c>
      <c r="J178" s="77">
        <v>14640</v>
      </c>
      <c r="K178" s="77">
        <v>0</v>
      </c>
      <c r="L178" s="77">
        <v>4065.9935519999999</v>
      </c>
      <c r="M178" s="78">
        <v>5.4000000000000003E-3</v>
      </c>
      <c r="N178" s="78">
        <v>1.1999999999999999E-3</v>
      </c>
      <c r="O178" s="78">
        <v>2.0000000000000001E-4</v>
      </c>
    </row>
    <row r="179" spans="2:15">
      <c r="B179" t="s">
        <v>2060</v>
      </c>
      <c r="C179" t="s">
        <v>2061</v>
      </c>
      <c r="D179" t="s">
        <v>98</v>
      </c>
      <c r="E179" t="s">
        <v>121</v>
      </c>
      <c r="F179" t="s">
        <v>2062</v>
      </c>
      <c r="G179" t="s">
        <v>110</v>
      </c>
      <c r="H179" t="s">
        <v>100</v>
      </c>
      <c r="I179" s="77">
        <v>5156</v>
      </c>
      <c r="J179" s="77">
        <v>511.4</v>
      </c>
      <c r="K179" s="77">
        <v>0</v>
      </c>
      <c r="L179" s="77">
        <v>26.367784</v>
      </c>
      <c r="M179" s="78">
        <v>0</v>
      </c>
      <c r="N179" s="78">
        <v>0</v>
      </c>
      <c r="O179" s="78">
        <v>0</v>
      </c>
    </row>
    <row r="180" spans="2:15">
      <c r="B180" t="s">
        <v>2063</v>
      </c>
      <c r="C180" t="s">
        <v>2064</v>
      </c>
      <c r="D180" t="s">
        <v>98</v>
      </c>
      <c r="E180" t="s">
        <v>121</v>
      </c>
      <c r="F180" t="s">
        <v>2065</v>
      </c>
      <c r="G180" t="s">
        <v>110</v>
      </c>
      <c r="H180" t="s">
        <v>100</v>
      </c>
      <c r="I180" s="77">
        <v>370</v>
      </c>
      <c r="J180" s="77">
        <v>338.5</v>
      </c>
      <c r="K180" s="77">
        <v>0</v>
      </c>
      <c r="L180" s="77">
        <v>1.2524500000000001</v>
      </c>
      <c r="M180" s="78">
        <v>0</v>
      </c>
      <c r="N180" s="78">
        <v>0</v>
      </c>
      <c r="O180" s="78">
        <v>0</v>
      </c>
    </row>
    <row r="181" spans="2:15">
      <c r="B181" t="s">
        <v>2066</v>
      </c>
      <c r="C181" t="s">
        <v>2067</v>
      </c>
      <c r="D181" t="s">
        <v>98</v>
      </c>
      <c r="E181" t="s">
        <v>121</v>
      </c>
      <c r="F181" t="s">
        <v>2068</v>
      </c>
      <c r="G181" t="s">
        <v>110</v>
      </c>
      <c r="H181" t="s">
        <v>100</v>
      </c>
      <c r="I181" s="77">
        <v>1968</v>
      </c>
      <c r="J181" s="77">
        <v>7899</v>
      </c>
      <c r="K181" s="77">
        <v>0</v>
      </c>
      <c r="L181" s="77">
        <v>155.45231999999999</v>
      </c>
      <c r="M181" s="78">
        <v>2.0000000000000001E-4</v>
      </c>
      <c r="N181" s="78">
        <v>0</v>
      </c>
      <c r="O181" s="78">
        <v>0</v>
      </c>
    </row>
    <row r="182" spans="2:15">
      <c r="B182" t="s">
        <v>2069</v>
      </c>
      <c r="C182" t="s">
        <v>2070</v>
      </c>
      <c r="D182" t="s">
        <v>98</v>
      </c>
      <c r="E182" t="s">
        <v>121</v>
      </c>
      <c r="F182" t="s">
        <v>2071</v>
      </c>
      <c r="G182" t="s">
        <v>110</v>
      </c>
      <c r="H182" t="s">
        <v>100</v>
      </c>
      <c r="I182" s="77">
        <v>506</v>
      </c>
      <c r="J182" s="77">
        <v>255</v>
      </c>
      <c r="K182" s="77">
        <v>0</v>
      </c>
      <c r="L182" s="77">
        <v>1.2903</v>
      </c>
      <c r="M182" s="78">
        <v>0</v>
      </c>
      <c r="N182" s="78">
        <v>0</v>
      </c>
      <c r="O182" s="78">
        <v>0</v>
      </c>
    </row>
    <row r="183" spans="2:15">
      <c r="B183" t="s">
        <v>2072</v>
      </c>
      <c r="C183" t="s">
        <v>2073</v>
      </c>
      <c r="D183" t="s">
        <v>98</v>
      </c>
      <c r="E183" t="s">
        <v>121</v>
      </c>
      <c r="F183" t="s">
        <v>2074</v>
      </c>
      <c r="G183" t="s">
        <v>110</v>
      </c>
      <c r="H183" t="s">
        <v>100</v>
      </c>
      <c r="I183" s="77">
        <v>655786.23999999999</v>
      </c>
      <c r="J183" s="77">
        <v>486.3</v>
      </c>
      <c r="K183" s="77">
        <v>0</v>
      </c>
      <c r="L183" s="77">
        <v>3189.0884851199999</v>
      </c>
      <c r="M183" s="78">
        <v>4.3E-3</v>
      </c>
      <c r="N183" s="78">
        <v>8.9999999999999998E-4</v>
      </c>
      <c r="O183" s="78">
        <v>1E-4</v>
      </c>
    </row>
    <row r="184" spans="2:15">
      <c r="B184" t="s">
        <v>2075</v>
      </c>
      <c r="C184" t="s">
        <v>2076</v>
      </c>
      <c r="D184" t="s">
        <v>98</v>
      </c>
      <c r="E184" t="s">
        <v>121</v>
      </c>
      <c r="F184" t="s">
        <v>869</v>
      </c>
      <c r="G184" t="s">
        <v>110</v>
      </c>
      <c r="H184" t="s">
        <v>100</v>
      </c>
      <c r="I184" s="77">
        <v>92955.68</v>
      </c>
      <c r="J184" s="77">
        <v>8</v>
      </c>
      <c r="K184" s="77">
        <v>0</v>
      </c>
      <c r="L184" s="77">
        <v>7.4364543999999997</v>
      </c>
      <c r="M184" s="78">
        <v>3.8E-3</v>
      </c>
      <c r="N184" s="78">
        <v>0</v>
      </c>
      <c r="O184" s="78">
        <v>0</v>
      </c>
    </row>
    <row r="185" spans="2:15">
      <c r="B185" t="s">
        <v>2077</v>
      </c>
      <c r="C185" t="s">
        <v>2078</v>
      </c>
      <c r="D185" t="s">
        <v>98</v>
      </c>
      <c r="E185" t="s">
        <v>121</v>
      </c>
      <c r="F185" t="s">
        <v>2079</v>
      </c>
      <c r="G185" t="s">
        <v>110</v>
      </c>
      <c r="H185" t="s">
        <v>100</v>
      </c>
      <c r="I185" s="77">
        <v>493</v>
      </c>
      <c r="J185" s="77">
        <v>2650</v>
      </c>
      <c r="K185" s="77">
        <v>0</v>
      </c>
      <c r="L185" s="77">
        <v>13.064500000000001</v>
      </c>
      <c r="M185" s="78">
        <v>0</v>
      </c>
      <c r="N185" s="78">
        <v>0</v>
      </c>
      <c r="O185" s="78">
        <v>0</v>
      </c>
    </row>
    <row r="186" spans="2:15">
      <c r="B186" t="s">
        <v>2080</v>
      </c>
      <c r="C186" t="s">
        <v>2081</v>
      </c>
      <c r="D186" t="s">
        <v>98</v>
      </c>
      <c r="E186" t="s">
        <v>121</v>
      </c>
      <c r="F186" t="s">
        <v>2082</v>
      </c>
      <c r="G186" t="s">
        <v>2083</v>
      </c>
      <c r="H186" t="s">
        <v>100</v>
      </c>
      <c r="I186" s="77">
        <v>800</v>
      </c>
      <c r="J186" s="77">
        <v>260.3</v>
      </c>
      <c r="K186" s="77">
        <v>0</v>
      </c>
      <c r="L186" s="77">
        <v>2.0823999999999998</v>
      </c>
      <c r="M186" s="78">
        <v>4.0000000000000002E-4</v>
      </c>
      <c r="N186" s="78">
        <v>0</v>
      </c>
      <c r="O186" s="78">
        <v>0</v>
      </c>
    </row>
    <row r="187" spans="2:15">
      <c r="B187" t="s">
        <v>2084</v>
      </c>
      <c r="C187" t="s">
        <v>2085</v>
      </c>
      <c r="D187" t="s">
        <v>98</v>
      </c>
      <c r="E187" t="s">
        <v>121</v>
      </c>
      <c r="F187" t="s">
        <v>2086</v>
      </c>
      <c r="G187" t="s">
        <v>2083</v>
      </c>
      <c r="H187" t="s">
        <v>100</v>
      </c>
      <c r="I187" s="77">
        <v>1100</v>
      </c>
      <c r="J187" s="77">
        <v>54.9</v>
      </c>
      <c r="K187" s="77">
        <v>0</v>
      </c>
      <c r="L187" s="77">
        <v>0.60389999999999999</v>
      </c>
      <c r="M187" s="78">
        <v>1E-4</v>
      </c>
      <c r="N187" s="78">
        <v>0</v>
      </c>
      <c r="O187" s="78">
        <v>0</v>
      </c>
    </row>
    <row r="188" spans="2:15">
      <c r="B188" t="s">
        <v>2087</v>
      </c>
      <c r="C188" t="s">
        <v>2088</v>
      </c>
      <c r="D188" t="s">
        <v>98</v>
      </c>
      <c r="E188" t="s">
        <v>121</v>
      </c>
      <c r="F188" t="s">
        <v>2089</v>
      </c>
      <c r="G188" t="s">
        <v>931</v>
      </c>
      <c r="H188" t="s">
        <v>100</v>
      </c>
      <c r="I188" s="77">
        <v>1955</v>
      </c>
      <c r="J188" s="77">
        <v>391.4</v>
      </c>
      <c r="K188" s="77">
        <v>0</v>
      </c>
      <c r="L188" s="77">
        <v>7.6518699999999997</v>
      </c>
      <c r="M188" s="78">
        <v>1E-4</v>
      </c>
      <c r="N188" s="78">
        <v>0</v>
      </c>
      <c r="O188" s="78">
        <v>0</v>
      </c>
    </row>
    <row r="189" spans="2:15">
      <c r="B189" t="s">
        <v>2090</v>
      </c>
      <c r="C189" t="s">
        <v>2091</v>
      </c>
      <c r="D189" t="s">
        <v>98</v>
      </c>
      <c r="E189" t="s">
        <v>121</v>
      </c>
      <c r="F189" t="s">
        <v>2092</v>
      </c>
      <c r="G189" t="s">
        <v>931</v>
      </c>
      <c r="H189" t="s">
        <v>100</v>
      </c>
      <c r="I189" s="77">
        <v>137930.18</v>
      </c>
      <c r="J189" s="77">
        <v>825</v>
      </c>
      <c r="K189" s="77">
        <v>0</v>
      </c>
      <c r="L189" s="77">
        <v>1137.9239849999999</v>
      </c>
      <c r="M189" s="78">
        <v>6.8999999999999999E-3</v>
      </c>
      <c r="N189" s="78">
        <v>2.9999999999999997E-4</v>
      </c>
      <c r="O189" s="78">
        <v>0</v>
      </c>
    </row>
    <row r="190" spans="2:15">
      <c r="B190" t="s">
        <v>2093</v>
      </c>
      <c r="C190" t="s">
        <v>2094</v>
      </c>
      <c r="D190" t="s">
        <v>98</v>
      </c>
      <c r="E190" t="s">
        <v>121</v>
      </c>
      <c r="F190" t="s">
        <v>1185</v>
      </c>
      <c r="G190" t="s">
        <v>931</v>
      </c>
      <c r="H190" t="s">
        <v>100</v>
      </c>
      <c r="I190" s="77">
        <v>575876.15</v>
      </c>
      <c r="J190" s="77">
        <v>919</v>
      </c>
      <c r="K190" s="77">
        <v>0</v>
      </c>
      <c r="L190" s="77">
        <v>5292.3018185000001</v>
      </c>
      <c r="M190" s="78">
        <v>6.4999999999999997E-3</v>
      </c>
      <c r="N190" s="78">
        <v>1.5E-3</v>
      </c>
      <c r="O190" s="78">
        <v>2.0000000000000001E-4</v>
      </c>
    </row>
    <row r="191" spans="2:15">
      <c r="B191" t="s">
        <v>2095</v>
      </c>
      <c r="C191" t="s">
        <v>2096</v>
      </c>
      <c r="D191" t="s">
        <v>98</v>
      </c>
      <c r="E191" t="s">
        <v>121</v>
      </c>
      <c r="F191" t="s">
        <v>2097</v>
      </c>
      <c r="G191" t="s">
        <v>2098</v>
      </c>
      <c r="H191" t="s">
        <v>100</v>
      </c>
      <c r="I191" s="77">
        <v>189663.48</v>
      </c>
      <c r="J191" s="77">
        <v>284.8</v>
      </c>
      <c r="K191" s="77">
        <v>0</v>
      </c>
      <c r="L191" s="77">
        <v>540.16159103999996</v>
      </c>
      <c r="M191" s="78">
        <v>9.7999999999999997E-3</v>
      </c>
      <c r="N191" s="78">
        <v>2.0000000000000001E-4</v>
      </c>
      <c r="O191" s="78">
        <v>0</v>
      </c>
    </row>
    <row r="192" spans="2:15">
      <c r="B192" t="s">
        <v>2099</v>
      </c>
      <c r="C192" t="s">
        <v>2100</v>
      </c>
      <c r="D192" t="s">
        <v>98</v>
      </c>
      <c r="E192" t="s">
        <v>121</v>
      </c>
      <c r="F192" t="s">
        <v>2101</v>
      </c>
      <c r="G192" t="s">
        <v>658</v>
      </c>
      <c r="H192" t="s">
        <v>100</v>
      </c>
      <c r="I192" s="77">
        <v>234727.16</v>
      </c>
      <c r="J192" s="77">
        <v>934</v>
      </c>
      <c r="K192" s="77">
        <v>0</v>
      </c>
      <c r="L192" s="77">
        <v>2192.3516743999999</v>
      </c>
      <c r="M192" s="78">
        <v>6.8999999999999999E-3</v>
      </c>
      <c r="N192" s="78">
        <v>5.9999999999999995E-4</v>
      </c>
      <c r="O192" s="78">
        <v>1E-4</v>
      </c>
    </row>
    <row r="193" spans="2:15">
      <c r="B193" t="s">
        <v>2102</v>
      </c>
      <c r="C193" t="s">
        <v>2103</v>
      </c>
      <c r="D193" t="s">
        <v>98</v>
      </c>
      <c r="E193" t="s">
        <v>121</v>
      </c>
      <c r="F193" t="s">
        <v>2104</v>
      </c>
      <c r="G193" t="s">
        <v>658</v>
      </c>
      <c r="H193" t="s">
        <v>100</v>
      </c>
      <c r="I193" s="77">
        <v>146545.84</v>
      </c>
      <c r="J193" s="77">
        <v>785.9</v>
      </c>
      <c r="K193" s="77">
        <v>0</v>
      </c>
      <c r="L193" s="77">
        <v>1151.7037565600001</v>
      </c>
      <c r="M193" s="78">
        <v>9.7000000000000003E-3</v>
      </c>
      <c r="N193" s="78">
        <v>2.9999999999999997E-4</v>
      </c>
      <c r="O193" s="78">
        <v>0</v>
      </c>
    </row>
    <row r="194" spans="2:15">
      <c r="B194" t="s">
        <v>2105</v>
      </c>
      <c r="C194" t="s">
        <v>2106</v>
      </c>
      <c r="D194" t="s">
        <v>98</v>
      </c>
      <c r="E194" t="s">
        <v>121</v>
      </c>
      <c r="F194" t="s">
        <v>2107</v>
      </c>
      <c r="G194" t="s">
        <v>658</v>
      </c>
      <c r="H194" t="s">
        <v>100</v>
      </c>
      <c r="I194" s="77">
        <v>64026.92</v>
      </c>
      <c r="J194" s="77">
        <v>511.5</v>
      </c>
      <c r="K194" s="77">
        <v>0</v>
      </c>
      <c r="L194" s="77">
        <v>327.49769579999997</v>
      </c>
      <c r="M194" s="78">
        <v>4.3E-3</v>
      </c>
      <c r="N194" s="78">
        <v>1E-4</v>
      </c>
      <c r="O194" s="78">
        <v>0</v>
      </c>
    </row>
    <row r="195" spans="2:15">
      <c r="B195" t="s">
        <v>2108</v>
      </c>
      <c r="C195" t="s">
        <v>2109</v>
      </c>
      <c r="D195" t="s">
        <v>98</v>
      </c>
      <c r="E195" t="s">
        <v>121</v>
      </c>
      <c r="F195" t="s">
        <v>2110</v>
      </c>
      <c r="G195" t="s">
        <v>658</v>
      </c>
      <c r="H195" t="s">
        <v>100</v>
      </c>
      <c r="I195" s="77">
        <v>142359.56</v>
      </c>
      <c r="J195" s="77">
        <v>2399</v>
      </c>
      <c r="K195" s="77">
        <v>0</v>
      </c>
      <c r="L195" s="77">
        <v>3415.2058443999999</v>
      </c>
      <c r="M195" s="78">
        <v>5.4999999999999997E-3</v>
      </c>
      <c r="N195" s="78">
        <v>1E-3</v>
      </c>
      <c r="O195" s="78">
        <v>1E-4</v>
      </c>
    </row>
    <row r="196" spans="2:15">
      <c r="B196" t="s">
        <v>2111</v>
      </c>
      <c r="C196" t="s">
        <v>2112</v>
      </c>
      <c r="D196" t="s">
        <v>98</v>
      </c>
      <c r="E196" t="s">
        <v>121</v>
      </c>
      <c r="F196" t="s">
        <v>2113</v>
      </c>
      <c r="G196" t="s">
        <v>658</v>
      </c>
      <c r="H196" t="s">
        <v>100</v>
      </c>
      <c r="I196" s="77">
        <v>718824.73</v>
      </c>
      <c r="J196" s="77">
        <v>409.9</v>
      </c>
      <c r="K196" s="77">
        <v>0</v>
      </c>
      <c r="L196" s="77">
        <v>2946.4625682699998</v>
      </c>
      <c r="M196" s="78">
        <v>8.3999999999999995E-3</v>
      </c>
      <c r="N196" s="78">
        <v>8.9999999999999998E-4</v>
      </c>
      <c r="O196" s="78">
        <v>1E-4</v>
      </c>
    </row>
    <row r="197" spans="2:15">
      <c r="B197" t="s">
        <v>2114</v>
      </c>
      <c r="C197" t="s">
        <v>2115</v>
      </c>
      <c r="D197" t="s">
        <v>98</v>
      </c>
      <c r="E197" t="s">
        <v>121</v>
      </c>
      <c r="F197" t="s">
        <v>2116</v>
      </c>
      <c r="G197" t="s">
        <v>658</v>
      </c>
      <c r="H197" t="s">
        <v>100</v>
      </c>
      <c r="I197" s="77">
        <v>43360.65</v>
      </c>
      <c r="J197" s="77">
        <v>6693</v>
      </c>
      <c r="K197" s="77">
        <v>0</v>
      </c>
      <c r="L197" s="77">
        <v>2902.1283045</v>
      </c>
      <c r="M197" s="78">
        <v>5.1999999999999998E-3</v>
      </c>
      <c r="N197" s="78">
        <v>8.0000000000000004E-4</v>
      </c>
      <c r="O197" s="78">
        <v>1E-4</v>
      </c>
    </row>
    <row r="198" spans="2:15">
      <c r="B198" t="s">
        <v>2117</v>
      </c>
      <c r="C198" t="s">
        <v>2118</v>
      </c>
      <c r="D198" t="s">
        <v>98</v>
      </c>
      <c r="E198" t="s">
        <v>121</v>
      </c>
      <c r="F198" t="s">
        <v>2119</v>
      </c>
      <c r="G198" t="s">
        <v>658</v>
      </c>
      <c r="H198" t="s">
        <v>100</v>
      </c>
      <c r="I198" s="77">
        <v>170025.01</v>
      </c>
      <c r="J198" s="77">
        <v>1193</v>
      </c>
      <c r="K198" s="77">
        <v>0</v>
      </c>
      <c r="L198" s="77">
        <v>2028.3983693</v>
      </c>
      <c r="M198" s="78">
        <v>9.9000000000000008E-3</v>
      </c>
      <c r="N198" s="78">
        <v>5.9999999999999995E-4</v>
      </c>
      <c r="O198" s="78">
        <v>1E-4</v>
      </c>
    </row>
    <row r="199" spans="2:15">
      <c r="B199" t="s">
        <v>2120</v>
      </c>
      <c r="C199" t="s">
        <v>2121</v>
      </c>
      <c r="D199" t="s">
        <v>98</v>
      </c>
      <c r="E199" t="s">
        <v>121</v>
      </c>
      <c r="F199" t="s">
        <v>2122</v>
      </c>
      <c r="G199" t="s">
        <v>1669</v>
      </c>
      <c r="H199" t="s">
        <v>100</v>
      </c>
      <c r="I199" s="77">
        <v>168</v>
      </c>
      <c r="J199" s="77">
        <v>6200</v>
      </c>
      <c r="K199" s="77">
        <v>0</v>
      </c>
      <c r="L199" s="77">
        <v>10.416</v>
      </c>
      <c r="M199" s="78">
        <v>0</v>
      </c>
      <c r="N199" s="78">
        <v>0</v>
      </c>
      <c r="O199" s="78">
        <v>0</v>
      </c>
    </row>
    <row r="200" spans="2:15">
      <c r="B200" t="s">
        <v>2123</v>
      </c>
      <c r="C200" t="s">
        <v>2124</v>
      </c>
      <c r="D200" t="s">
        <v>98</v>
      </c>
      <c r="E200" t="s">
        <v>121</v>
      </c>
      <c r="F200" t="s">
        <v>2125</v>
      </c>
      <c r="G200" t="s">
        <v>1669</v>
      </c>
      <c r="H200" t="s">
        <v>100</v>
      </c>
      <c r="I200" s="77">
        <v>302</v>
      </c>
      <c r="J200" s="77">
        <v>3072</v>
      </c>
      <c r="K200" s="77">
        <v>0</v>
      </c>
      <c r="L200" s="77">
        <v>9.2774400000000004</v>
      </c>
      <c r="M200" s="78">
        <v>1E-4</v>
      </c>
      <c r="N200" s="78">
        <v>0</v>
      </c>
      <c r="O200" s="78">
        <v>0</v>
      </c>
    </row>
    <row r="201" spans="2:15">
      <c r="B201" t="s">
        <v>2126</v>
      </c>
      <c r="C201" t="s">
        <v>2127</v>
      </c>
      <c r="D201" t="s">
        <v>98</v>
      </c>
      <c r="E201" t="s">
        <v>121</v>
      </c>
      <c r="F201" t="s">
        <v>2128</v>
      </c>
      <c r="G201" t="s">
        <v>915</v>
      </c>
      <c r="H201" t="s">
        <v>100</v>
      </c>
      <c r="I201" s="77">
        <v>101658.56</v>
      </c>
      <c r="J201" s="77">
        <v>1998</v>
      </c>
      <c r="K201" s="77">
        <v>0</v>
      </c>
      <c r="L201" s="77">
        <v>2031.1380288</v>
      </c>
      <c r="M201" s="78">
        <v>4.4999999999999997E-3</v>
      </c>
      <c r="N201" s="78">
        <v>5.9999999999999995E-4</v>
      </c>
      <c r="O201" s="78">
        <v>1E-4</v>
      </c>
    </row>
    <row r="202" spans="2:15">
      <c r="B202" t="s">
        <v>2129</v>
      </c>
      <c r="C202" t="s">
        <v>2130</v>
      </c>
      <c r="D202" t="s">
        <v>98</v>
      </c>
      <c r="E202" t="s">
        <v>121</v>
      </c>
      <c r="F202" t="s">
        <v>2131</v>
      </c>
      <c r="G202" t="s">
        <v>915</v>
      </c>
      <c r="H202" t="s">
        <v>100</v>
      </c>
      <c r="I202" s="77">
        <v>71</v>
      </c>
      <c r="J202" s="77">
        <v>2078</v>
      </c>
      <c r="K202" s="77">
        <v>0</v>
      </c>
      <c r="L202" s="77">
        <v>1.4753799999999999</v>
      </c>
      <c r="M202" s="78">
        <v>0</v>
      </c>
      <c r="N202" s="78">
        <v>0</v>
      </c>
      <c r="O202" s="78">
        <v>0</v>
      </c>
    </row>
    <row r="203" spans="2:15">
      <c r="B203" t="s">
        <v>2132</v>
      </c>
      <c r="C203" t="s">
        <v>2133</v>
      </c>
      <c r="D203" t="s">
        <v>98</v>
      </c>
      <c r="E203" t="s">
        <v>121</v>
      </c>
      <c r="F203" t="s">
        <v>2134</v>
      </c>
      <c r="G203" t="s">
        <v>915</v>
      </c>
      <c r="H203" t="s">
        <v>100</v>
      </c>
      <c r="I203" s="77">
        <v>4582.67</v>
      </c>
      <c r="J203" s="77">
        <v>11570</v>
      </c>
      <c r="K203" s="77">
        <v>0</v>
      </c>
      <c r="L203" s="77">
        <v>530.21491900000001</v>
      </c>
      <c r="M203" s="78">
        <v>1.4E-3</v>
      </c>
      <c r="N203" s="78">
        <v>2.0000000000000001E-4</v>
      </c>
      <c r="O203" s="78">
        <v>0</v>
      </c>
    </row>
    <row r="204" spans="2:15">
      <c r="B204" t="s">
        <v>2135</v>
      </c>
      <c r="C204" t="s">
        <v>2136</v>
      </c>
      <c r="D204" t="s">
        <v>98</v>
      </c>
      <c r="E204" t="s">
        <v>121</v>
      </c>
      <c r="F204" t="s">
        <v>2137</v>
      </c>
      <c r="G204" t="s">
        <v>915</v>
      </c>
      <c r="H204" t="s">
        <v>100</v>
      </c>
      <c r="I204" s="77">
        <v>84</v>
      </c>
      <c r="J204" s="77">
        <v>9920</v>
      </c>
      <c r="K204" s="77">
        <v>0</v>
      </c>
      <c r="L204" s="77">
        <v>8.3328000000000007</v>
      </c>
      <c r="M204" s="78">
        <v>0</v>
      </c>
      <c r="N204" s="78">
        <v>0</v>
      </c>
      <c r="O204" s="78">
        <v>0</v>
      </c>
    </row>
    <row r="205" spans="2:15">
      <c r="B205" t="s">
        <v>2138</v>
      </c>
      <c r="C205" t="s">
        <v>2139</v>
      </c>
      <c r="D205" t="s">
        <v>98</v>
      </c>
      <c r="E205" t="s">
        <v>121</v>
      </c>
      <c r="F205" t="s">
        <v>2140</v>
      </c>
      <c r="G205" t="s">
        <v>915</v>
      </c>
      <c r="H205" t="s">
        <v>100</v>
      </c>
      <c r="I205" s="77">
        <v>74011.240000000005</v>
      </c>
      <c r="J205" s="77">
        <v>7804</v>
      </c>
      <c r="K205" s="77">
        <v>0</v>
      </c>
      <c r="L205" s="77">
        <v>5775.8371696000004</v>
      </c>
      <c r="M205" s="78">
        <v>5.8999999999999999E-3</v>
      </c>
      <c r="N205" s="78">
        <v>1.6999999999999999E-3</v>
      </c>
      <c r="O205" s="78">
        <v>2.0000000000000001E-4</v>
      </c>
    </row>
    <row r="206" spans="2:15">
      <c r="B206" t="s">
        <v>2141</v>
      </c>
      <c r="C206" t="s">
        <v>2142</v>
      </c>
      <c r="D206" t="s">
        <v>98</v>
      </c>
      <c r="E206" t="s">
        <v>121</v>
      </c>
      <c r="F206" t="s">
        <v>2143</v>
      </c>
      <c r="G206" t="s">
        <v>2144</v>
      </c>
      <c r="H206" t="s">
        <v>100</v>
      </c>
      <c r="I206" s="77">
        <v>728.13</v>
      </c>
      <c r="J206" s="77">
        <v>535.29999999999995</v>
      </c>
      <c r="K206" s="77">
        <v>0</v>
      </c>
      <c r="L206" s="77">
        <v>3.89767989</v>
      </c>
      <c r="M206" s="78">
        <v>0</v>
      </c>
      <c r="N206" s="78">
        <v>0</v>
      </c>
      <c r="O206" s="78">
        <v>0</v>
      </c>
    </row>
    <row r="207" spans="2:15">
      <c r="B207" t="s">
        <v>2145</v>
      </c>
      <c r="C207" t="s">
        <v>2146</v>
      </c>
      <c r="D207" t="s">
        <v>98</v>
      </c>
      <c r="E207" t="s">
        <v>121</v>
      </c>
      <c r="F207" t="s">
        <v>2147</v>
      </c>
      <c r="G207" t="s">
        <v>2144</v>
      </c>
      <c r="H207" t="s">
        <v>100</v>
      </c>
      <c r="I207" s="77">
        <v>2300</v>
      </c>
      <c r="J207" s="77">
        <v>369.7</v>
      </c>
      <c r="K207" s="77">
        <v>0</v>
      </c>
      <c r="L207" s="77">
        <v>8.5030999999999999</v>
      </c>
      <c r="M207" s="78">
        <v>2.0000000000000001E-4</v>
      </c>
      <c r="N207" s="78">
        <v>0</v>
      </c>
      <c r="O207" s="78">
        <v>0</v>
      </c>
    </row>
    <row r="208" spans="2:15">
      <c r="B208" t="s">
        <v>2148</v>
      </c>
      <c r="C208" t="s">
        <v>2149</v>
      </c>
      <c r="D208" t="s">
        <v>98</v>
      </c>
      <c r="E208" t="s">
        <v>121</v>
      </c>
      <c r="F208" t="s">
        <v>2150</v>
      </c>
      <c r="G208" t="s">
        <v>2144</v>
      </c>
      <c r="H208" t="s">
        <v>100</v>
      </c>
      <c r="I208" s="77">
        <v>140922.06</v>
      </c>
      <c r="J208" s="77">
        <v>801.2</v>
      </c>
      <c r="K208" s="77">
        <v>0</v>
      </c>
      <c r="L208" s="77">
        <v>1129.0675447199999</v>
      </c>
      <c r="M208" s="78">
        <v>2.8E-3</v>
      </c>
      <c r="N208" s="78">
        <v>2.9999999999999997E-4</v>
      </c>
      <c r="O208" s="78">
        <v>0</v>
      </c>
    </row>
    <row r="209" spans="2:15">
      <c r="B209" t="s">
        <v>2151</v>
      </c>
      <c r="C209" t="s">
        <v>2152</v>
      </c>
      <c r="D209" t="s">
        <v>98</v>
      </c>
      <c r="E209" t="s">
        <v>121</v>
      </c>
      <c r="F209" t="s">
        <v>2153</v>
      </c>
      <c r="G209" t="s">
        <v>1129</v>
      </c>
      <c r="H209" t="s">
        <v>100</v>
      </c>
      <c r="I209" s="77">
        <v>69936.539999999994</v>
      </c>
      <c r="J209" s="77">
        <v>9226</v>
      </c>
      <c r="K209" s="77">
        <v>0</v>
      </c>
      <c r="L209" s="77">
        <v>6452.3451803999997</v>
      </c>
      <c r="M209" s="78">
        <v>1.1999999999999999E-3</v>
      </c>
      <c r="N209" s="78">
        <v>1.9E-3</v>
      </c>
      <c r="O209" s="78">
        <v>2.9999999999999997E-4</v>
      </c>
    </row>
    <row r="210" spans="2:15">
      <c r="B210" t="s">
        <v>2154</v>
      </c>
      <c r="C210" t="s">
        <v>2155</v>
      </c>
      <c r="D210" t="s">
        <v>98</v>
      </c>
      <c r="E210" t="s">
        <v>121</v>
      </c>
      <c r="F210" t="s">
        <v>2156</v>
      </c>
      <c r="G210" t="s">
        <v>1129</v>
      </c>
      <c r="H210" t="s">
        <v>100</v>
      </c>
      <c r="I210" s="77">
        <v>286</v>
      </c>
      <c r="J210" s="77">
        <v>956.1</v>
      </c>
      <c r="K210" s="77">
        <v>0</v>
      </c>
      <c r="L210" s="77">
        <v>2.7344460000000002</v>
      </c>
      <c r="M210" s="78">
        <v>0</v>
      </c>
      <c r="N210" s="78">
        <v>0</v>
      </c>
      <c r="O210" s="78">
        <v>0</v>
      </c>
    </row>
    <row r="211" spans="2:15">
      <c r="B211" t="s">
        <v>2157</v>
      </c>
      <c r="C211" t="s">
        <v>2158</v>
      </c>
      <c r="D211" t="s">
        <v>98</v>
      </c>
      <c r="E211" t="s">
        <v>121</v>
      </c>
      <c r="F211" t="s">
        <v>2159</v>
      </c>
      <c r="G211" t="s">
        <v>989</v>
      </c>
      <c r="H211" t="s">
        <v>100</v>
      </c>
      <c r="I211" s="77">
        <v>208131.05</v>
      </c>
      <c r="J211" s="77">
        <v>628.1</v>
      </c>
      <c r="K211" s="77">
        <v>0</v>
      </c>
      <c r="L211" s="77">
        <v>1307.2711250499999</v>
      </c>
      <c r="M211" s="78">
        <v>3.7000000000000002E-3</v>
      </c>
      <c r="N211" s="78">
        <v>4.0000000000000002E-4</v>
      </c>
      <c r="O211" s="78">
        <v>1E-4</v>
      </c>
    </row>
    <row r="212" spans="2:15">
      <c r="B212" t="s">
        <v>2160</v>
      </c>
      <c r="C212" t="s">
        <v>2161</v>
      </c>
      <c r="D212" t="s">
        <v>98</v>
      </c>
      <c r="E212" t="s">
        <v>121</v>
      </c>
      <c r="F212" t="s">
        <v>2162</v>
      </c>
      <c r="G212" t="s">
        <v>989</v>
      </c>
      <c r="H212" t="s">
        <v>100</v>
      </c>
      <c r="I212" s="77">
        <v>78840</v>
      </c>
      <c r="J212" s="77">
        <v>94.1</v>
      </c>
      <c r="K212" s="77">
        <v>0</v>
      </c>
      <c r="L212" s="77">
        <v>74.18844</v>
      </c>
      <c r="M212" s="78">
        <v>5.0000000000000001E-4</v>
      </c>
      <c r="N212" s="78">
        <v>0</v>
      </c>
      <c r="O212" s="78">
        <v>0</v>
      </c>
    </row>
    <row r="213" spans="2:15">
      <c r="B213" t="s">
        <v>2163</v>
      </c>
      <c r="C213" t="s">
        <v>2164</v>
      </c>
      <c r="D213" t="s">
        <v>98</v>
      </c>
      <c r="E213" t="s">
        <v>121</v>
      </c>
      <c r="F213" t="s">
        <v>2165</v>
      </c>
      <c r="G213" t="s">
        <v>989</v>
      </c>
      <c r="H213" t="s">
        <v>100</v>
      </c>
      <c r="I213" s="77">
        <v>718052.11</v>
      </c>
      <c r="J213" s="77">
        <v>232.9</v>
      </c>
      <c r="K213" s="77">
        <v>0</v>
      </c>
      <c r="L213" s="77">
        <v>1672.3433641900001</v>
      </c>
      <c r="M213" s="78">
        <v>4.7999999999999996E-3</v>
      </c>
      <c r="N213" s="78">
        <v>5.0000000000000001E-4</v>
      </c>
      <c r="O213" s="78">
        <v>1E-4</v>
      </c>
    </row>
    <row r="214" spans="2:15">
      <c r="B214" t="s">
        <v>2166</v>
      </c>
      <c r="C214" t="s">
        <v>2167</v>
      </c>
      <c r="D214" t="s">
        <v>98</v>
      </c>
      <c r="E214" t="s">
        <v>121</v>
      </c>
      <c r="F214" t="s">
        <v>2168</v>
      </c>
      <c r="G214" t="s">
        <v>989</v>
      </c>
      <c r="H214" t="s">
        <v>100</v>
      </c>
      <c r="I214" s="77">
        <v>1680</v>
      </c>
      <c r="J214" s="77">
        <v>1701</v>
      </c>
      <c r="K214" s="77">
        <v>0</v>
      </c>
      <c r="L214" s="77">
        <v>28.576799999999999</v>
      </c>
      <c r="M214" s="78">
        <v>2.0000000000000001E-4</v>
      </c>
      <c r="N214" s="78">
        <v>0</v>
      </c>
      <c r="O214" s="78">
        <v>0</v>
      </c>
    </row>
    <row r="215" spans="2:15">
      <c r="B215" t="s">
        <v>2169</v>
      </c>
      <c r="C215" t="s">
        <v>2170</v>
      </c>
      <c r="D215" t="s">
        <v>98</v>
      </c>
      <c r="E215" t="s">
        <v>121</v>
      </c>
      <c r="F215" t="s">
        <v>2171</v>
      </c>
      <c r="G215" t="s">
        <v>989</v>
      </c>
      <c r="H215" t="s">
        <v>100</v>
      </c>
      <c r="I215" s="77">
        <v>35</v>
      </c>
      <c r="J215" s="77">
        <v>4919</v>
      </c>
      <c r="K215" s="77">
        <v>0</v>
      </c>
      <c r="L215" s="77">
        <v>1.7216499999999999</v>
      </c>
      <c r="M215" s="78">
        <v>0</v>
      </c>
      <c r="N215" s="78">
        <v>0</v>
      </c>
      <c r="O215" s="78">
        <v>0</v>
      </c>
    </row>
    <row r="216" spans="2:15">
      <c r="B216" t="s">
        <v>2172</v>
      </c>
      <c r="C216" t="s">
        <v>2173</v>
      </c>
      <c r="D216" t="s">
        <v>98</v>
      </c>
      <c r="E216" t="s">
        <v>121</v>
      </c>
      <c r="F216" t="s">
        <v>2174</v>
      </c>
      <c r="G216" t="s">
        <v>989</v>
      </c>
      <c r="H216" t="s">
        <v>100</v>
      </c>
      <c r="I216" s="77">
        <v>142</v>
      </c>
      <c r="J216" s="77">
        <v>38060</v>
      </c>
      <c r="K216" s="77">
        <v>0</v>
      </c>
      <c r="L216" s="77">
        <v>54.045200000000001</v>
      </c>
      <c r="M216" s="78">
        <v>1E-4</v>
      </c>
      <c r="N216" s="78">
        <v>0</v>
      </c>
      <c r="O216" s="78">
        <v>0</v>
      </c>
    </row>
    <row r="217" spans="2:15">
      <c r="B217" t="s">
        <v>2175</v>
      </c>
      <c r="C217" t="s">
        <v>2176</v>
      </c>
      <c r="D217" t="s">
        <v>98</v>
      </c>
      <c r="E217" t="s">
        <v>121</v>
      </c>
      <c r="F217" t="s">
        <v>2177</v>
      </c>
      <c r="G217" t="s">
        <v>989</v>
      </c>
      <c r="H217" t="s">
        <v>100</v>
      </c>
      <c r="I217" s="77">
        <v>5922</v>
      </c>
      <c r="J217" s="77">
        <v>466.6</v>
      </c>
      <c r="K217" s="77">
        <v>0</v>
      </c>
      <c r="L217" s="77">
        <v>27.632052000000002</v>
      </c>
      <c r="M217" s="78">
        <v>4.0000000000000002E-4</v>
      </c>
      <c r="N217" s="78">
        <v>0</v>
      </c>
      <c r="O217" s="78">
        <v>0</v>
      </c>
    </row>
    <row r="218" spans="2:15">
      <c r="B218" t="s">
        <v>2178</v>
      </c>
      <c r="C218" t="s">
        <v>2179</v>
      </c>
      <c r="D218" t="s">
        <v>98</v>
      </c>
      <c r="E218" t="s">
        <v>121</v>
      </c>
      <c r="F218" t="s">
        <v>2180</v>
      </c>
      <c r="G218" t="s">
        <v>989</v>
      </c>
      <c r="H218" t="s">
        <v>100</v>
      </c>
      <c r="I218" s="77">
        <v>279983.71999999997</v>
      </c>
      <c r="J218" s="77">
        <v>1324</v>
      </c>
      <c r="K218" s="77">
        <v>0</v>
      </c>
      <c r="L218" s="77">
        <v>3706.9844527999999</v>
      </c>
      <c r="M218" s="78">
        <v>7.1000000000000004E-3</v>
      </c>
      <c r="N218" s="78">
        <v>1.1000000000000001E-3</v>
      </c>
      <c r="O218" s="78">
        <v>2.0000000000000001E-4</v>
      </c>
    </row>
    <row r="219" spans="2:15">
      <c r="B219" t="s">
        <v>2181</v>
      </c>
      <c r="C219" t="s">
        <v>2182</v>
      </c>
      <c r="D219" t="s">
        <v>98</v>
      </c>
      <c r="E219" t="s">
        <v>121</v>
      </c>
      <c r="F219" t="s">
        <v>2183</v>
      </c>
      <c r="G219" t="s">
        <v>989</v>
      </c>
      <c r="H219" t="s">
        <v>100</v>
      </c>
      <c r="I219" s="77">
        <v>2367</v>
      </c>
      <c r="J219" s="77">
        <v>1341</v>
      </c>
      <c r="K219" s="77">
        <v>0</v>
      </c>
      <c r="L219" s="77">
        <v>31.74147</v>
      </c>
      <c r="M219" s="78">
        <v>2.0000000000000001E-4</v>
      </c>
      <c r="N219" s="78">
        <v>0</v>
      </c>
      <c r="O219" s="78">
        <v>0</v>
      </c>
    </row>
    <row r="220" spans="2:15">
      <c r="B220" t="s">
        <v>2184</v>
      </c>
      <c r="C220" t="s">
        <v>2185</v>
      </c>
      <c r="D220" t="s">
        <v>98</v>
      </c>
      <c r="E220" t="s">
        <v>121</v>
      </c>
      <c r="F220" t="s">
        <v>2186</v>
      </c>
      <c r="G220" t="s">
        <v>989</v>
      </c>
      <c r="H220" t="s">
        <v>100</v>
      </c>
      <c r="I220" s="77">
        <v>10276</v>
      </c>
      <c r="J220" s="77">
        <v>89.3</v>
      </c>
      <c r="K220" s="77">
        <v>0</v>
      </c>
      <c r="L220" s="77">
        <v>9.1764679999999998</v>
      </c>
      <c r="M220" s="78">
        <v>5.0000000000000001E-4</v>
      </c>
      <c r="N220" s="78">
        <v>0</v>
      </c>
      <c r="O220" s="78">
        <v>0</v>
      </c>
    </row>
    <row r="221" spans="2:15">
      <c r="B221" t="s">
        <v>2187</v>
      </c>
      <c r="C221" t="s">
        <v>2188</v>
      </c>
      <c r="D221" t="s">
        <v>98</v>
      </c>
      <c r="E221" t="s">
        <v>121</v>
      </c>
      <c r="F221" t="s">
        <v>2189</v>
      </c>
      <c r="G221" t="s">
        <v>989</v>
      </c>
      <c r="H221" t="s">
        <v>100</v>
      </c>
      <c r="I221" s="77">
        <v>34673</v>
      </c>
      <c r="J221" s="77">
        <v>160.30000000000001</v>
      </c>
      <c r="K221" s="77">
        <v>0</v>
      </c>
      <c r="L221" s="77">
        <v>55.580818999999998</v>
      </c>
      <c r="M221" s="78">
        <v>2.0000000000000001E-4</v>
      </c>
      <c r="N221" s="78">
        <v>0</v>
      </c>
      <c r="O221" s="78">
        <v>0</v>
      </c>
    </row>
    <row r="222" spans="2:15">
      <c r="B222" t="s">
        <v>2190</v>
      </c>
      <c r="C222" t="s">
        <v>2191</v>
      </c>
      <c r="D222" t="s">
        <v>98</v>
      </c>
      <c r="E222" t="s">
        <v>121</v>
      </c>
      <c r="F222" t="s">
        <v>2192</v>
      </c>
      <c r="G222" t="s">
        <v>989</v>
      </c>
      <c r="H222" t="s">
        <v>100</v>
      </c>
      <c r="I222" s="77">
        <v>1203</v>
      </c>
      <c r="J222" s="77">
        <v>2464</v>
      </c>
      <c r="K222" s="77">
        <v>0</v>
      </c>
      <c r="L222" s="77">
        <v>29.641919999999999</v>
      </c>
      <c r="M222" s="78">
        <v>1E-4</v>
      </c>
      <c r="N222" s="78">
        <v>0</v>
      </c>
      <c r="O222" s="78">
        <v>0</v>
      </c>
    </row>
    <row r="223" spans="2:15">
      <c r="B223" t="s">
        <v>2193</v>
      </c>
      <c r="C223" t="s">
        <v>2194</v>
      </c>
      <c r="D223" t="s">
        <v>98</v>
      </c>
      <c r="E223" t="s">
        <v>121</v>
      </c>
      <c r="F223" t="s">
        <v>2195</v>
      </c>
      <c r="G223" t="s">
        <v>989</v>
      </c>
      <c r="H223" t="s">
        <v>100</v>
      </c>
      <c r="I223" s="77">
        <v>945</v>
      </c>
      <c r="J223" s="77">
        <v>3780</v>
      </c>
      <c r="K223" s="77">
        <v>0</v>
      </c>
      <c r="L223" s="77">
        <v>35.720999999999997</v>
      </c>
      <c r="M223" s="78">
        <v>2.0000000000000001E-4</v>
      </c>
      <c r="N223" s="78">
        <v>0</v>
      </c>
      <c r="O223" s="78">
        <v>0</v>
      </c>
    </row>
    <row r="224" spans="2:15">
      <c r="B224" t="s">
        <v>2196</v>
      </c>
      <c r="C224" t="s">
        <v>2197</v>
      </c>
      <c r="D224" t="s">
        <v>98</v>
      </c>
      <c r="E224" t="s">
        <v>121</v>
      </c>
      <c r="F224" t="s">
        <v>2198</v>
      </c>
      <c r="G224" t="s">
        <v>1050</v>
      </c>
      <c r="H224" t="s">
        <v>100</v>
      </c>
      <c r="I224" s="77">
        <v>240</v>
      </c>
      <c r="J224" s="77">
        <v>3461</v>
      </c>
      <c r="K224" s="77">
        <v>0</v>
      </c>
      <c r="L224" s="77">
        <v>8.3064</v>
      </c>
      <c r="M224" s="78">
        <v>0</v>
      </c>
      <c r="N224" s="78">
        <v>0</v>
      </c>
      <c r="O224" s="78">
        <v>0</v>
      </c>
    </row>
    <row r="225" spans="2:15">
      <c r="B225" t="s">
        <v>2199</v>
      </c>
      <c r="C225" t="s">
        <v>2200</v>
      </c>
      <c r="D225" t="s">
        <v>98</v>
      </c>
      <c r="E225" t="s">
        <v>121</v>
      </c>
      <c r="F225" t="s">
        <v>2201</v>
      </c>
      <c r="G225" t="s">
        <v>1050</v>
      </c>
      <c r="H225" t="s">
        <v>100</v>
      </c>
      <c r="I225" s="77">
        <v>52737.82</v>
      </c>
      <c r="J225" s="77">
        <v>7824</v>
      </c>
      <c r="K225" s="77">
        <v>0</v>
      </c>
      <c r="L225" s="77">
        <v>4126.2070368000004</v>
      </c>
      <c r="M225" s="78">
        <v>6.0000000000000001E-3</v>
      </c>
      <c r="N225" s="78">
        <v>1.1999999999999999E-3</v>
      </c>
      <c r="O225" s="78">
        <v>2.0000000000000001E-4</v>
      </c>
    </row>
    <row r="226" spans="2:15">
      <c r="B226" t="s">
        <v>2202</v>
      </c>
      <c r="C226" t="s">
        <v>2203</v>
      </c>
      <c r="D226" t="s">
        <v>98</v>
      </c>
      <c r="E226" t="s">
        <v>121</v>
      </c>
      <c r="F226" t="s">
        <v>2204</v>
      </c>
      <c r="G226" t="s">
        <v>1050</v>
      </c>
      <c r="H226" t="s">
        <v>100</v>
      </c>
      <c r="I226" s="77">
        <v>780491.46</v>
      </c>
      <c r="J226" s="77">
        <v>417.8</v>
      </c>
      <c r="K226" s="77">
        <v>0</v>
      </c>
      <c r="L226" s="77">
        <v>3260.89331988</v>
      </c>
      <c r="M226" s="78">
        <v>2.7000000000000001E-3</v>
      </c>
      <c r="N226" s="78">
        <v>1E-3</v>
      </c>
      <c r="O226" s="78">
        <v>1E-4</v>
      </c>
    </row>
    <row r="227" spans="2:15">
      <c r="B227" t="s">
        <v>2205</v>
      </c>
      <c r="C227" t="s">
        <v>2206</v>
      </c>
      <c r="D227" t="s">
        <v>98</v>
      </c>
      <c r="E227" t="s">
        <v>121</v>
      </c>
      <c r="F227" t="s">
        <v>2207</v>
      </c>
      <c r="G227" t="s">
        <v>1050</v>
      </c>
      <c r="H227" t="s">
        <v>100</v>
      </c>
      <c r="I227" s="77">
        <v>1028</v>
      </c>
      <c r="J227" s="77">
        <v>2344</v>
      </c>
      <c r="K227" s="77">
        <v>0</v>
      </c>
      <c r="L227" s="77">
        <v>24.096319999999999</v>
      </c>
      <c r="M227" s="78">
        <v>0</v>
      </c>
      <c r="N227" s="78">
        <v>0</v>
      </c>
      <c r="O227" s="78">
        <v>0</v>
      </c>
    </row>
    <row r="228" spans="2:15">
      <c r="B228" t="s">
        <v>2208</v>
      </c>
      <c r="C228" t="s">
        <v>2209</v>
      </c>
      <c r="D228" t="s">
        <v>98</v>
      </c>
      <c r="E228" t="s">
        <v>121</v>
      </c>
      <c r="F228" t="s">
        <v>2210</v>
      </c>
      <c r="G228" t="s">
        <v>1050</v>
      </c>
      <c r="H228" t="s">
        <v>100</v>
      </c>
      <c r="I228" s="77">
        <v>12175.38</v>
      </c>
      <c r="J228" s="77">
        <v>21880</v>
      </c>
      <c r="K228" s="77">
        <v>0</v>
      </c>
      <c r="L228" s="77">
        <v>2663.973144</v>
      </c>
      <c r="M228" s="78">
        <v>4.4000000000000003E-3</v>
      </c>
      <c r="N228" s="78">
        <v>8.0000000000000004E-4</v>
      </c>
      <c r="O228" s="78">
        <v>1E-4</v>
      </c>
    </row>
    <row r="229" spans="2:15">
      <c r="B229" t="s">
        <v>2211</v>
      </c>
      <c r="C229" t="s">
        <v>2212</v>
      </c>
      <c r="D229" t="s">
        <v>98</v>
      </c>
      <c r="E229" t="s">
        <v>121</v>
      </c>
      <c r="F229" t="s">
        <v>2213</v>
      </c>
      <c r="G229" t="s">
        <v>1050</v>
      </c>
      <c r="H229" t="s">
        <v>100</v>
      </c>
      <c r="I229" s="77">
        <v>87878.49</v>
      </c>
      <c r="J229" s="77">
        <v>194.8</v>
      </c>
      <c r="K229" s="77">
        <v>0</v>
      </c>
      <c r="L229" s="77">
        <v>171.18729852000001</v>
      </c>
      <c r="M229" s="78">
        <v>1.1999999999999999E-3</v>
      </c>
      <c r="N229" s="78">
        <v>1E-4</v>
      </c>
      <c r="O229" s="78">
        <v>0</v>
      </c>
    </row>
    <row r="230" spans="2:15">
      <c r="B230" t="s">
        <v>2214</v>
      </c>
      <c r="C230" t="s">
        <v>2215</v>
      </c>
      <c r="D230" t="s">
        <v>98</v>
      </c>
      <c r="E230" t="s">
        <v>121</v>
      </c>
      <c r="F230" t="s">
        <v>794</v>
      </c>
      <c r="G230" t="s">
        <v>795</v>
      </c>
      <c r="H230" t="s">
        <v>100</v>
      </c>
      <c r="I230" s="77">
        <v>849785.46</v>
      </c>
      <c r="J230" s="77">
        <v>521.79999999999995</v>
      </c>
      <c r="K230" s="77">
        <v>0</v>
      </c>
      <c r="L230" s="77">
        <v>4434.1805302800003</v>
      </c>
      <c r="M230" s="78">
        <v>5.1999999999999998E-3</v>
      </c>
      <c r="N230" s="78">
        <v>1.2999999999999999E-3</v>
      </c>
      <c r="O230" s="78">
        <v>2.0000000000000001E-4</v>
      </c>
    </row>
    <row r="231" spans="2:15">
      <c r="B231" t="s">
        <v>2216</v>
      </c>
      <c r="C231" t="s">
        <v>2217</v>
      </c>
      <c r="D231" t="s">
        <v>98</v>
      </c>
      <c r="E231" t="s">
        <v>121</v>
      </c>
      <c r="F231" t="s">
        <v>2218</v>
      </c>
      <c r="G231" t="s">
        <v>795</v>
      </c>
      <c r="H231" t="s">
        <v>100</v>
      </c>
      <c r="I231" s="77">
        <v>631</v>
      </c>
      <c r="J231" s="77">
        <v>18270</v>
      </c>
      <c r="K231" s="77">
        <v>0</v>
      </c>
      <c r="L231" s="77">
        <v>115.2837</v>
      </c>
      <c r="M231" s="78">
        <v>0</v>
      </c>
      <c r="N231" s="78">
        <v>0</v>
      </c>
      <c r="O231" s="78">
        <v>0</v>
      </c>
    </row>
    <row r="232" spans="2:15">
      <c r="B232" t="s">
        <v>2219</v>
      </c>
      <c r="C232" t="s">
        <v>2220</v>
      </c>
      <c r="D232" t="s">
        <v>98</v>
      </c>
      <c r="E232" t="s">
        <v>121</v>
      </c>
      <c r="F232" t="s">
        <v>2221</v>
      </c>
      <c r="G232" t="s">
        <v>795</v>
      </c>
      <c r="H232" t="s">
        <v>100</v>
      </c>
      <c r="I232" s="77">
        <v>383</v>
      </c>
      <c r="J232" s="77">
        <v>735.1</v>
      </c>
      <c r="K232" s="77">
        <v>0</v>
      </c>
      <c r="L232" s="77">
        <v>2.8154330000000001</v>
      </c>
      <c r="M232" s="78">
        <v>0</v>
      </c>
      <c r="N232" s="78">
        <v>0</v>
      </c>
      <c r="O232" s="78">
        <v>0</v>
      </c>
    </row>
    <row r="233" spans="2:15">
      <c r="B233" t="s">
        <v>2222</v>
      </c>
      <c r="C233" t="s">
        <v>2223</v>
      </c>
      <c r="D233" t="s">
        <v>98</v>
      </c>
      <c r="E233" t="s">
        <v>121</v>
      </c>
      <c r="F233" t="s">
        <v>2224</v>
      </c>
      <c r="G233" t="s">
        <v>795</v>
      </c>
      <c r="H233" t="s">
        <v>100</v>
      </c>
      <c r="I233" s="77">
        <v>27660</v>
      </c>
      <c r="J233" s="77">
        <v>21.7</v>
      </c>
      <c r="K233" s="77">
        <v>0</v>
      </c>
      <c r="L233" s="77">
        <v>6.0022200000000003</v>
      </c>
      <c r="M233" s="78">
        <v>4.0000000000000002E-4</v>
      </c>
      <c r="N233" s="78">
        <v>0</v>
      </c>
      <c r="O233" s="78">
        <v>0</v>
      </c>
    </row>
    <row r="234" spans="2:15">
      <c r="B234" t="s">
        <v>2225</v>
      </c>
      <c r="C234" t="s">
        <v>2226</v>
      </c>
      <c r="D234" t="s">
        <v>98</v>
      </c>
      <c r="E234" t="s">
        <v>121</v>
      </c>
      <c r="F234" t="s">
        <v>505</v>
      </c>
      <c r="G234" t="s">
        <v>443</v>
      </c>
      <c r="H234" t="s">
        <v>100</v>
      </c>
      <c r="I234" s="77">
        <v>3086</v>
      </c>
      <c r="J234" s="77">
        <v>2740</v>
      </c>
      <c r="K234" s="77">
        <v>0</v>
      </c>
      <c r="L234" s="77">
        <v>84.556399999999996</v>
      </c>
      <c r="M234" s="78">
        <v>0</v>
      </c>
      <c r="N234" s="78">
        <v>0</v>
      </c>
      <c r="O234" s="78">
        <v>0</v>
      </c>
    </row>
    <row r="235" spans="2:15">
      <c r="B235" t="s">
        <v>2227</v>
      </c>
      <c r="C235" t="s">
        <v>2228</v>
      </c>
      <c r="D235" t="s">
        <v>98</v>
      </c>
      <c r="E235" t="s">
        <v>121</v>
      </c>
      <c r="F235" t="s">
        <v>847</v>
      </c>
      <c r="G235" t="s">
        <v>443</v>
      </c>
      <c r="H235" t="s">
        <v>100</v>
      </c>
      <c r="I235" s="77">
        <v>280</v>
      </c>
      <c r="J235" s="77">
        <v>495.1</v>
      </c>
      <c r="K235" s="77">
        <v>0</v>
      </c>
      <c r="L235" s="77">
        <v>1.38628</v>
      </c>
      <c r="M235" s="78">
        <v>0</v>
      </c>
      <c r="N235" s="78">
        <v>0</v>
      </c>
      <c r="O235" s="78">
        <v>0</v>
      </c>
    </row>
    <row r="236" spans="2:15">
      <c r="B236" t="s">
        <v>2229</v>
      </c>
      <c r="C236" t="s">
        <v>2230</v>
      </c>
      <c r="D236" t="s">
        <v>98</v>
      </c>
      <c r="E236" t="s">
        <v>121</v>
      </c>
      <c r="F236" t="s">
        <v>2231</v>
      </c>
      <c r="G236" t="s">
        <v>443</v>
      </c>
      <c r="H236" t="s">
        <v>100</v>
      </c>
      <c r="I236" s="77">
        <v>1494</v>
      </c>
      <c r="J236" s="77">
        <v>3000</v>
      </c>
      <c r="K236" s="77">
        <v>0</v>
      </c>
      <c r="L236" s="77">
        <v>44.82</v>
      </c>
      <c r="M236" s="78">
        <v>2.9999999999999997E-4</v>
      </c>
      <c r="N236" s="78">
        <v>0</v>
      </c>
      <c r="O236" s="78">
        <v>0</v>
      </c>
    </row>
    <row r="237" spans="2:15">
      <c r="B237" t="s">
        <v>2232</v>
      </c>
      <c r="C237" t="s">
        <v>2233</v>
      </c>
      <c r="D237" t="s">
        <v>98</v>
      </c>
      <c r="E237" t="s">
        <v>121</v>
      </c>
      <c r="F237" t="s">
        <v>1166</v>
      </c>
      <c r="G237" t="s">
        <v>443</v>
      </c>
      <c r="H237" t="s">
        <v>100</v>
      </c>
      <c r="I237" s="77">
        <v>962606.12</v>
      </c>
      <c r="J237" s="77">
        <v>1023</v>
      </c>
      <c r="K237" s="77">
        <v>0</v>
      </c>
      <c r="L237" s="77">
        <v>9847.4606076</v>
      </c>
      <c r="M237" s="78">
        <v>1.55E-2</v>
      </c>
      <c r="N237" s="78">
        <v>2.8999999999999998E-3</v>
      </c>
      <c r="O237" s="78">
        <v>4.0000000000000002E-4</v>
      </c>
    </row>
    <row r="238" spans="2:15">
      <c r="B238" t="s">
        <v>2234</v>
      </c>
      <c r="C238" t="s">
        <v>2235</v>
      </c>
      <c r="D238" t="s">
        <v>98</v>
      </c>
      <c r="E238" t="s">
        <v>121</v>
      </c>
      <c r="F238" t="s">
        <v>2236</v>
      </c>
      <c r="G238" t="s">
        <v>443</v>
      </c>
      <c r="H238" t="s">
        <v>100</v>
      </c>
      <c r="I238" s="77">
        <v>24614</v>
      </c>
      <c r="J238" s="77">
        <v>333</v>
      </c>
      <c r="K238" s="77">
        <v>0</v>
      </c>
      <c r="L238" s="77">
        <v>81.964619999999996</v>
      </c>
      <c r="M238" s="78">
        <v>2.0000000000000001E-4</v>
      </c>
      <c r="N238" s="78">
        <v>0</v>
      </c>
      <c r="O238" s="78">
        <v>0</v>
      </c>
    </row>
    <row r="239" spans="2:15">
      <c r="B239" t="s">
        <v>2237</v>
      </c>
      <c r="C239" t="s">
        <v>2238</v>
      </c>
      <c r="D239" t="s">
        <v>98</v>
      </c>
      <c r="E239" t="s">
        <v>121</v>
      </c>
      <c r="F239" t="s">
        <v>1180</v>
      </c>
      <c r="G239" t="s">
        <v>1181</v>
      </c>
      <c r="H239" t="s">
        <v>100</v>
      </c>
      <c r="I239" s="77">
        <v>2097717.38</v>
      </c>
      <c r="J239" s="77">
        <v>176.1</v>
      </c>
      <c r="K239" s="77">
        <v>0</v>
      </c>
      <c r="L239" s="77">
        <v>3694.0803061800002</v>
      </c>
      <c r="M239" s="78">
        <v>6.8999999999999999E-3</v>
      </c>
      <c r="N239" s="78">
        <v>1.1000000000000001E-3</v>
      </c>
      <c r="O239" s="78">
        <v>2.0000000000000001E-4</v>
      </c>
    </row>
    <row r="240" spans="2:15">
      <c r="B240" t="s">
        <v>2239</v>
      </c>
      <c r="C240" t="s">
        <v>2240</v>
      </c>
      <c r="D240" t="s">
        <v>98</v>
      </c>
      <c r="E240" t="s">
        <v>121</v>
      </c>
      <c r="F240" t="s">
        <v>2241</v>
      </c>
      <c r="G240" t="s">
        <v>1181</v>
      </c>
      <c r="H240" t="s">
        <v>100</v>
      </c>
      <c r="I240" s="77">
        <v>1397</v>
      </c>
      <c r="J240" s="77">
        <v>1578</v>
      </c>
      <c r="K240" s="77">
        <v>0</v>
      </c>
      <c r="L240" s="77">
        <v>22.04466</v>
      </c>
      <c r="M240" s="78">
        <v>1E-4</v>
      </c>
      <c r="N240" s="78">
        <v>0</v>
      </c>
      <c r="O240" s="78">
        <v>0</v>
      </c>
    </row>
    <row r="241" spans="2:15">
      <c r="B241" t="s">
        <v>2242</v>
      </c>
      <c r="C241" t="s">
        <v>2243</v>
      </c>
      <c r="D241" t="s">
        <v>98</v>
      </c>
      <c r="E241" t="s">
        <v>121</v>
      </c>
      <c r="F241" t="s">
        <v>2244</v>
      </c>
      <c r="G241" t="s">
        <v>1181</v>
      </c>
      <c r="H241" t="s">
        <v>100</v>
      </c>
      <c r="I241" s="77">
        <v>34428.26</v>
      </c>
      <c r="J241" s="77">
        <v>722.4</v>
      </c>
      <c r="K241" s="77">
        <v>0</v>
      </c>
      <c r="L241" s="77">
        <v>248.70975024000001</v>
      </c>
      <c r="M241" s="78">
        <v>1.8E-3</v>
      </c>
      <c r="N241" s="78">
        <v>1E-4</v>
      </c>
      <c r="O241" s="78">
        <v>0</v>
      </c>
    </row>
    <row r="242" spans="2:15">
      <c r="B242" t="s">
        <v>2245</v>
      </c>
      <c r="C242" t="s">
        <v>2246</v>
      </c>
      <c r="D242" t="s">
        <v>98</v>
      </c>
      <c r="E242" t="s">
        <v>121</v>
      </c>
      <c r="F242" t="s">
        <v>2247</v>
      </c>
      <c r="G242" t="s">
        <v>2248</v>
      </c>
      <c r="H242" t="s">
        <v>100</v>
      </c>
      <c r="I242" s="77">
        <v>622684.85</v>
      </c>
      <c r="J242" s="77">
        <v>567.5</v>
      </c>
      <c r="K242" s="77">
        <v>0</v>
      </c>
      <c r="L242" s="77">
        <v>3533.7365237499998</v>
      </c>
      <c r="M242" s="78">
        <v>6.6E-3</v>
      </c>
      <c r="N242" s="78">
        <v>1E-3</v>
      </c>
      <c r="O242" s="78">
        <v>1E-4</v>
      </c>
    </row>
    <row r="243" spans="2:15">
      <c r="B243" t="s">
        <v>2249</v>
      </c>
      <c r="C243" t="s">
        <v>2250</v>
      </c>
      <c r="D243" t="s">
        <v>98</v>
      </c>
      <c r="E243" t="s">
        <v>121</v>
      </c>
      <c r="F243" t="s">
        <v>2251</v>
      </c>
      <c r="G243" t="s">
        <v>123</v>
      </c>
      <c r="H243" t="s">
        <v>100</v>
      </c>
      <c r="I243" s="77">
        <v>1.1000000000000001</v>
      </c>
      <c r="J243" s="77">
        <v>463.3</v>
      </c>
      <c r="K243" s="77">
        <v>0</v>
      </c>
      <c r="L243" s="77">
        <v>5.0962999999999998E-3</v>
      </c>
      <c r="M243" s="78">
        <v>0</v>
      </c>
      <c r="N243" s="78">
        <v>0</v>
      </c>
      <c r="O243" s="78">
        <v>0</v>
      </c>
    </row>
    <row r="244" spans="2:15">
      <c r="B244" t="s">
        <v>2252</v>
      </c>
      <c r="C244" t="s">
        <v>2253</v>
      </c>
      <c r="D244" t="s">
        <v>98</v>
      </c>
      <c r="E244" t="s">
        <v>121</v>
      </c>
      <c r="F244" t="s">
        <v>2254</v>
      </c>
      <c r="G244" t="s">
        <v>123</v>
      </c>
      <c r="H244" t="s">
        <v>100</v>
      </c>
      <c r="I244" s="77">
        <v>7874</v>
      </c>
      <c r="J244" s="77">
        <v>37.200000000000003</v>
      </c>
      <c r="K244" s="77">
        <v>0</v>
      </c>
      <c r="L244" s="77">
        <v>2.929128</v>
      </c>
      <c r="M244" s="78">
        <v>2.9999999999999997E-4</v>
      </c>
      <c r="N244" s="78">
        <v>0</v>
      </c>
      <c r="O244" s="78">
        <v>0</v>
      </c>
    </row>
    <row r="245" spans="2:15">
      <c r="B245" t="s">
        <v>2255</v>
      </c>
      <c r="C245" t="s">
        <v>2256</v>
      </c>
      <c r="D245" t="s">
        <v>98</v>
      </c>
      <c r="E245" t="s">
        <v>121</v>
      </c>
      <c r="F245" t="s">
        <v>2257</v>
      </c>
      <c r="G245" t="s">
        <v>123</v>
      </c>
      <c r="H245" t="s">
        <v>100</v>
      </c>
      <c r="I245" s="77">
        <v>15186.82</v>
      </c>
      <c r="J245" s="77">
        <v>2845</v>
      </c>
      <c r="K245" s="77">
        <v>0</v>
      </c>
      <c r="L245" s="77">
        <v>432.06502899999998</v>
      </c>
      <c r="M245" s="78">
        <v>1.5E-3</v>
      </c>
      <c r="N245" s="78">
        <v>1E-4</v>
      </c>
      <c r="O245" s="78">
        <v>0</v>
      </c>
    </row>
    <row r="246" spans="2:15">
      <c r="B246" t="s">
        <v>2258</v>
      </c>
      <c r="C246" t="s">
        <v>2259</v>
      </c>
      <c r="D246" t="s">
        <v>98</v>
      </c>
      <c r="E246" t="s">
        <v>121</v>
      </c>
      <c r="F246" t="s">
        <v>2260</v>
      </c>
      <c r="G246" t="s">
        <v>123</v>
      </c>
      <c r="H246" t="s">
        <v>100</v>
      </c>
      <c r="I246" s="77">
        <v>84057.63</v>
      </c>
      <c r="J246" s="77">
        <v>479.4</v>
      </c>
      <c r="K246" s="77">
        <v>0</v>
      </c>
      <c r="L246" s="77">
        <v>402.97227822000002</v>
      </c>
      <c r="M246" s="78">
        <v>5.4999999999999997E-3</v>
      </c>
      <c r="N246" s="78">
        <v>1E-4</v>
      </c>
      <c r="O246" s="78">
        <v>0</v>
      </c>
    </row>
    <row r="247" spans="2:15">
      <c r="B247" t="s">
        <v>2261</v>
      </c>
      <c r="C247" t="s">
        <v>2262</v>
      </c>
      <c r="D247" t="s">
        <v>98</v>
      </c>
      <c r="E247" t="s">
        <v>121</v>
      </c>
      <c r="F247" t="s">
        <v>2263</v>
      </c>
      <c r="G247" t="s">
        <v>123</v>
      </c>
      <c r="H247" t="s">
        <v>100</v>
      </c>
      <c r="I247" s="77">
        <v>699894.33</v>
      </c>
      <c r="J247" s="77">
        <v>174.8</v>
      </c>
      <c r="K247" s="77">
        <v>0</v>
      </c>
      <c r="L247" s="77">
        <v>1223.4152888399999</v>
      </c>
      <c r="M247" s="78">
        <v>6.4999999999999997E-3</v>
      </c>
      <c r="N247" s="78">
        <v>4.0000000000000002E-4</v>
      </c>
      <c r="O247" s="78">
        <v>1E-4</v>
      </c>
    </row>
    <row r="248" spans="2:15">
      <c r="B248" t="s">
        <v>2264</v>
      </c>
      <c r="C248" t="s">
        <v>2265</v>
      </c>
      <c r="D248" t="s">
        <v>98</v>
      </c>
      <c r="E248" t="s">
        <v>121</v>
      </c>
      <c r="F248" t="s">
        <v>2266</v>
      </c>
      <c r="G248" t="s">
        <v>123</v>
      </c>
      <c r="H248" t="s">
        <v>100</v>
      </c>
      <c r="I248" s="77">
        <v>176269.66</v>
      </c>
      <c r="J248" s="77">
        <v>617.79999999999995</v>
      </c>
      <c r="K248" s="77">
        <v>0</v>
      </c>
      <c r="L248" s="77">
        <v>1088.9939594800001</v>
      </c>
      <c r="M248" s="78">
        <v>8.9999999999999993E-3</v>
      </c>
      <c r="N248" s="78">
        <v>2.9999999999999997E-4</v>
      </c>
      <c r="O248" s="78">
        <v>0</v>
      </c>
    </row>
    <row r="249" spans="2:15">
      <c r="B249" t="s">
        <v>2267</v>
      </c>
      <c r="C249" t="s">
        <v>2268</v>
      </c>
      <c r="D249" t="s">
        <v>98</v>
      </c>
      <c r="E249" t="s">
        <v>121</v>
      </c>
      <c r="F249" t="s">
        <v>2269</v>
      </c>
      <c r="G249" t="s">
        <v>123</v>
      </c>
      <c r="H249" t="s">
        <v>100</v>
      </c>
      <c r="I249" s="77">
        <v>57236.04</v>
      </c>
      <c r="J249" s="77">
        <v>514.5</v>
      </c>
      <c r="K249" s="77">
        <v>0</v>
      </c>
      <c r="L249" s="77">
        <v>294.4794258</v>
      </c>
      <c r="M249" s="78">
        <v>7.6E-3</v>
      </c>
      <c r="N249" s="78">
        <v>1E-4</v>
      </c>
      <c r="O249" s="78">
        <v>0</v>
      </c>
    </row>
    <row r="250" spans="2:15">
      <c r="B250" t="s">
        <v>2270</v>
      </c>
      <c r="C250" t="s">
        <v>2271</v>
      </c>
      <c r="D250" t="s">
        <v>98</v>
      </c>
      <c r="E250" t="s">
        <v>121</v>
      </c>
      <c r="F250" t="s">
        <v>2272</v>
      </c>
      <c r="G250" t="s">
        <v>123</v>
      </c>
      <c r="H250" t="s">
        <v>100</v>
      </c>
      <c r="I250" s="77">
        <v>466569.17</v>
      </c>
      <c r="J250" s="77">
        <v>239</v>
      </c>
      <c r="K250" s="77">
        <v>0</v>
      </c>
      <c r="L250" s="77">
        <v>1115.1003163</v>
      </c>
      <c r="M250" s="78">
        <v>6.1000000000000004E-3</v>
      </c>
      <c r="N250" s="78">
        <v>2.9999999999999997E-4</v>
      </c>
      <c r="O250" s="78">
        <v>0</v>
      </c>
    </row>
    <row r="251" spans="2:15">
      <c r="B251" t="s">
        <v>2273</v>
      </c>
      <c r="C251" t="s">
        <v>2274</v>
      </c>
      <c r="D251" t="s">
        <v>98</v>
      </c>
      <c r="E251" t="s">
        <v>121</v>
      </c>
      <c r="F251" t="s">
        <v>2275</v>
      </c>
      <c r="G251" t="s">
        <v>2276</v>
      </c>
      <c r="H251" t="s">
        <v>100</v>
      </c>
      <c r="I251" s="77">
        <v>1053.3</v>
      </c>
      <c r="J251" s="77">
        <v>182.5</v>
      </c>
      <c r="K251" s="77">
        <v>0</v>
      </c>
      <c r="L251" s="77">
        <v>1.9222725000000001</v>
      </c>
      <c r="M251" s="78">
        <v>0</v>
      </c>
      <c r="N251" s="78">
        <v>0</v>
      </c>
      <c r="O251" s="78">
        <v>0</v>
      </c>
    </row>
    <row r="252" spans="2:15">
      <c r="B252" t="s">
        <v>2277</v>
      </c>
      <c r="C252" t="s">
        <v>2278</v>
      </c>
      <c r="D252" t="s">
        <v>98</v>
      </c>
      <c r="E252" t="s">
        <v>121</v>
      </c>
      <c r="F252" t="s">
        <v>2279</v>
      </c>
      <c r="G252" t="s">
        <v>1827</v>
      </c>
      <c r="H252" t="s">
        <v>100</v>
      </c>
      <c r="I252" s="77">
        <v>175742.12</v>
      </c>
      <c r="J252" s="77">
        <v>111.5</v>
      </c>
      <c r="K252" s="77">
        <v>0</v>
      </c>
      <c r="L252" s="77">
        <v>195.9524638</v>
      </c>
      <c r="M252" s="78">
        <v>1.8E-3</v>
      </c>
      <c r="N252" s="78">
        <v>1E-4</v>
      </c>
      <c r="O252" s="78">
        <v>0</v>
      </c>
    </row>
    <row r="253" spans="2:15">
      <c r="B253" t="s">
        <v>2280</v>
      </c>
      <c r="C253" t="s">
        <v>2281</v>
      </c>
      <c r="D253" t="s">
        <v>98</v>
      </c>
      <c r="E253" t="s">
        <v>121</v>
      </c>
      <c r="F253" t="s">
        <v>2282</v>
      </c>
      <c r="G253" t="s">
        <v>1827</v>
      </c>
      <c r="H253" t="s">
        <v>100</v>
      </c>
      <c r="I253" s="77">
        <v>729698.28</v>
      </c>
      <c r="J253" s="77">
        <v>41.8</v>
      </c>
      <c r="K253" s="77">
        <v>0</v>
      </c>
      <c r="L253" s="77">
        <v>305.01388104</v>
      </c>
      <c r="M253" s="78">
        <v>8.0000000000000002E-3</v>
      </c>
      <c r="N253" s="78">
        <v>1E-4</v>
      </c>
      <c r="O253" s="78">
        <v>0</v>
      </c>
    </row>
    <row r="254" spans="2:15">
      <c r="B254" t="s">
        <v>2283</v>
      </c>
      <c r="C254" t="s">
        <v>2284</v>
      </c>
      <c r="D254" t="s">
        <v>98</v>
      </c>
      <c r="E254" t="s">
        <v>121</v>
      </c>
      <c r="F254" t="s">
        <v>2285</v>
      </c>
      <c r="G254" t="s">
        <v>1827</v>
      </c>
      <c r="H254" t="s">
        <v>100</v>
      </c>
      <c r="I254" s="77">
        <v>124098.13</v>
      </c>
      <c r="J254" s="77">
        <v>764.2</v>
      </c>
      <c r="K254" s="77">
        <v>0</v>
      </c>
      <c r="L254" s="77">
        <v>948.35790945999997</v>
      </c>
      <c r="M254" s="78">
        <v>5.7000000000000002E-3</v>
      </c>
      <c r="N254" s="78">
        <v>2.9999999999999997E-4</v>
      </c>
      <c r="O254" s="78">
        <v>0</v>
      </c>
    </row>
    <row r="255" spans="2:15">
      <c r="B255" t="s">
        <v>2286</v>
      </c>
      <c r="C255" t="s">
        <v>2287</v>
      </c>
      <c r="D255" t="s">
        <v>98</v>
      </c>
      <c r="E255" t="s">
        <v>121</v>
      </c>
      <c r="F255" t="s">
        <v>2288</v>
      </c>
      <c r="G255" t="s">
        <v>574</v>
      </c>
      <c r="H255" t="s">
        <v>100</v>
      </c>
      <c r="I255" s="77">
        <v>1698</v>
      </c>
      <c r="J255" s="77">
        <v>2240</v>
      </c>
      <c r="K255" s="77">
        <v>0</v>
      </c>
      <c r="L255" s="77">
        <v>38.035200000000003</v>
      </c>
      <c r="M255" s="78">
        <v>2.9999999999999997E-4</v>
      </c>
      <c r="N255" s="78">
        <v>0</v>
      </c>
      <c r="O255" s="78">
        <v>0</v>
      </c>
    </row>
    <row r="256" spans="2:15">
      <c r="B256" t="s">
        <v>2289</v>
      </c>
      <c r="C256" t="s">
        <v>2290</v>
      </c>
      <c r="D256" t="s">
        <v>98</v>
      </c>
      <c r="E256" t="s">
        <v>121</v>
      </c>
      <c r="F256" t="s">
        <v>2291</v>
      </c>
      <c r="G256" t="s">
        <v>574</v>
      </c>
      <c r="H256" t="s">
        <v>100</v>
      </c>
      <c r="I256" s="77">
        <v>438392.76</v>
      </c>
      <c r="J256" s="77">
        <v>87.1</v>
      </c>
      <c r="K256" s="77">
        <v>0</v>
      </c>
      <c r="L256" s="77">
        <v>381.84009395999999</v>
      </c>
      <c r="M256" s="78">
        <v>2.5000000000000001E-3</v>
      </c>
      <c r="N256" s="78">
        <v>1E-4</v>
      </c>
      <c r="O256" s="78">
        <v>0</v>
      </c>
    </row>
    <row r="257" spans="2:15">
      <c r="B257" t="s">
        <v>2292</v>
      </c>
      <c r="C257" t="s">
        <v>2293</v>
      </c>
      <c r="D257" t="s">
        <v>98</v>
      </c>
      <c r="E257" t="s">
        <v>121</v>
      </c>
      <c r="F257" t="s">
        <v>2294</v>
      </c>
      <c r="G257" t="s">
        <v>574</v>
      </c>
      <c r="H257" t="s">
        <v>100</v>
      </c>
      <c r="I257" s="77">
        <v>291524.83</v>
      </c>
      <c r="J257" s="77">
        <v>517.5</v>
      </c>
      <c r="K257" s="77">
        <v>0</v>
      </c>
      <c r="L257" s="77">
        <v>1508.6409952500001</v>
      </c>
      <c r="M257" s="78">
        <v>2.3999999999999998E-3</v>
      </c>
      <c r="N257" s="78">
        <v>4.0000000000000002E-4</v>
      </c>
      <c r="O257" s="78">
        <v>1E-4</v>
      </c>
    </row>
    <row r="258" spans="2:15">
      <c r="B258" t="s">
        <v>2295</v>
      </c>
      <c r="C258" t="s">
        <v>2296</v>
      </c>
      <c r="D258" t="s">
        <v>98</v>
      </c>
      <c r="E258" t="s">
        <v>121</v>
      </c>
      <c r="F258" t="s">
        <v>2297</v>
      </c>
      <c r="G258" t="s">
        <v>574</v>
      </c>
      <c r="H258" t="s">
        <v>100</v>
      </c>
      <c r="I258" s="77">
        <v>387780.81</v>
      </c>
      <c r="J258" s="77">
        <v>587.6</v>
      </c>
      <c r="K258" s="77">
        <v>0</v>
      </c>
      <c r="L258" s="77">
        <v>2278.6000395599999</v>
      </c>
      <c r="M258" s="78">
        <v>2.7000000000000001E-3</v>
      </c>
      <c r="N258" s="78">
        <v>6.9999999999999999E-4</v>
      </c>
      <c r="O258" s="78">
        <v>1E-4</v>
      </c>
    </row>
    <row r="259" spans="2:15">
      <c r="B259" t="s">
        <v>2298</v>
      </c>
      <c r="C259" t="s">
        <v>2299</v>
      </c>
      <c r="D259" t="s">
        <v>98</v>
      </c>
      <c r="E259" t="s">
        <v>121</v>
      </c>
      <c r="F259" t="s">
        <v>2300</v>
      </c>
      <c r="G259" t="s">
        <v>1848</v>
      </c>
      <c r="H259" t="s">
        <v>100</v>
      </c>
      <c r="I259" s="77">
        <v>6476</v>
      </c>
      <c r="J259" s="77">
        <v>382.9</v>
      </c>
      <c r="K259" s="77">
        <v>0</v>
      </c>
      <c r="L259" s="77">
        <v>24.796603999999999</v>
      </c>
      <c r="M259" s="78">
        <v>1E-4</v>
      </c>
      <c r="N259" s="78">
        <v>0</v>
      </c>
      <c r="O259" s="78">
        <v>0</v>
      </c>
    </row>
    <row r="260" spans="2:15">
      <c r="B260" t="s">
        <v>2301</v>
      </c>
      <c r="C260" t="s">
        <v>2302</v>
      </c>
      <c r="D260" t="s">
        <v>98</v>
      </c>
      <c r="E260" t="s">
        <v>121</v>
      </c>
      <c r="F260" t="s">
        <v>2303</v>
      </c>
      <c r="G260" t="s">
        <v>1848</v>
      </c>
      <c r="H260" t="s">
        <v>100</v>
      </c>
      <c r="I260" s="77">
        <v>1000</v>
      </c>
      <c r="J260" s="77">
        <v>706.9</v>
      </c>
      <c r="K260" s="77">
        <v>0</v>
      </c>
      <c r="L260" s="77">
        <v>7.069</v>
      </c>
      <c r="M260" s="78">
        <v>0</v>
      </c>
      <c r="N260" s="78">
        <v>0</v>
      </c>
      <c r="O260" s="78">
        <v>0</v>
      </c>
    </row>
    <row r="261" spans="2:15">
      <c r="B261" t="s">
        <v>2304</v>
      </c>
      <c r="C261" t="s">
        <v>2305</v>
      </c>
      <c r="D261" t="s">
        <v>98</v>
      </c>
      <c r="E261" t="s">
        <v>121</v>
      </c>
      <c r="F261" t="s">
        <v>2306</v>
      </c>
      <c r="G261" t="s">
        <v>125</v>
      </c>
      <c r="H261" t="s">
        <v>100</v>
      </c>
      <c r="I261" s="77">
        <v>378545.63</v>
      </c>
      <c r="J261" s="77">
        <v>491.3</v>
      </c>
      <c r="K261" s="77">
        <v>0</v>
      </c>
      <c r="L261" s="77">
        <v>1859.79468019</v>
      </c>
      <c r="M261" s="78">
        <v>6.8999999999999999E-3</v>
      </c>
      <c r="N261" s="78">
        <v>5.0000000000000001E-4</v>
      </c>
      <c r="O261" s="78">
        <v>1E-4</v>
      </c>
    </row>
    <row r="262" spans="2:15">
      <c r="B262" t="s">
        <v>2307</v>
      </c>
      <c r="C262" t="s">
        <v>2308</v>
      </c>
      <c r="D262" t="s">
        <v>98</v>
      </c>
      <c r="E262" t="s">
        <v>121</v>
      </c>
      <c r="F262" t="s">
        <v>2309</v>
      </c>
      <c r="G262" t="s">
        <v>125</v>
      </c>
      <c r="H262" t="s">
        <v>100</v>
      </c>
      <c r="I262" s="77">
        <v>166458.20000000001</v>
      </c>
      <c r="J262" s="77">
        <v>2967</v>
      </c>
      <c r="K262" s="77">
        <v>0</v>
      </c>
      <c r="L262" s="77">
        <v>4938.8147939999999</v>
      </c>
      <c r="M262" s="78">
        <v>9.9000000000000008E-3</v>
      </c>
      <c r="N262" s="78">
        <v>1.4E-3</v>
      </c>
      <c r="O262" s="78">
        <v>2.0000000000000001E-4</v>
      </c>
    </row>
    <row r="263" spans="2:15">
      <c r="B263" t="s">
        <v>2310</v>
      </c>
      <c r="C263" t="s">
        <v>2311</v>
      </c>
      <c r="D263" t="s">
        <v>98</v>
      </c>
      <c r="E263" t="s">
        <v>121</v>
      </c>
      <c r="F263" t="s">
        <v>2312</v>
      </c>
      <c r="G263" t="s">
        <v>125</v>
      </c>
      <c r="H263" t="s">
        <v>100</v>
      </c>
      <c r="I263" s="77">
        <v>63705.120000000003</v>
      </c>
      <c r="J263" s="77">
        <v>1997</v>
      </c>
      <c r="K263" s="77">
        <v>0</v>
      </c>
      <c r="L263" s="77">
        <v>1272.1912464</v>
      </c>
      <c r="M263" s="78">
        <v>9.5999999999999992E-3</v>
      </c>
      <c r="N263" s="78">
        <v>4.0000000000000002E-4</v>
      </c>
      <c r="O263" s="78">
        <v>1E-4</v>
      </c>
    </row>
    <row r="264" spans="2:15">
      <c r="B264" t="s">
        <v>2313</v>
      </c>
      <c r="C264" t="s">
        <v>2314</v>
      </c>
      <c r="D264" t="s">
        <v>98</v>
      </c>
      <c r="E264" t="s">
        <v>121</v>
      </c>
      <c r="F264" t="s">
        <v>2315</v>
      </c>
      <c r="G264" t="s">
        <v>125</v>
      </c>
      <c r="H264" t="s">
        <v>100</v>
      </c>
      <c r="I264" s="77">
        <v>676425.92</v>
      </c>
      <c r="J264" s="77">
        <v>429.8</v>
      </c>
      <c r="K264" s="77">
        <v>0</v>
      </c>
      <c r="L264" s="77">
        <v>2907.2786041600002</v>
      </c>
      <c r="M264" s="78">
        <v>8.5000000000000006E-3</v>
      </c>
      <c r="N264" s="78">
        <v>8.9999999999999998E-4</v>
      </c>
      <c r="O264" s="78">
        <v>1E-4</v>
      </c>
    </row>
    <row r="265" spans="2:15">
      <c r="B265" t="s">
        <v>2316</v>
      </c>
      <c r="C265" t="s">
        <v>2317</v>
      </c>
      <c r="D265" t="s">
        <v>98</v>
      </c>
      <c r="E265" t="s">
        <v>121</v>
      </c>
      <c r="F265" t="s">
        <v>2318</v>
      </c>
      <c r="G265" t="s">
        <v>125</v>
      </c>
      <c r="H265" t="s">
        <v>100</v>
      </c>
      <c r="I265" s="77">
        <v>3348</v>
      </c>
      <c r="J265" s="77">
        <v>425</v>
      </c>
      <c r="K265" s="77">
        <v>0</v>
      </c>
      <c r="L265" s="77">
        <v>14.228999999999999</v>
      </c>
      <c r="M265" s="78">
        <v>0</v>
      </c>
      <c r="N265" s="78">
        <v>0</v>
      </c>
      <c r="O265" s="78">
        <v>0</v>
      </c>
    </row>
    <row r="266" spans="2:15">
      <c r="B266" t="s">
        <v>2319</v>
      </c>
      <c r="C266" t="s">
        <v>2320</v>
      </c>
      <c r="D266" t="s">
        <v>98</v>
      </c>
      <c r="E266" t="s">
        <v>121</v>
      </c>
      <c r="F266" t="s">
        <v>2321</v>
      </c>
      <c r="G266" t="s">
        <v>125</v>
      </c>
      <c r="H266" t="s">
        <v>100</v>
      </c>
      <c r="I266" s="77">
        <v>103394.87</v>
      </c>
      <c r="J266" s="77">
        <v>1431</v>
      </c>
      <c r="K266" s="77">
        <v>0</v>
      </c>
      <c r="L266" s="77">
        <v>1479.5805897</v>
      </c>
      <c r="M266" s="78">
        <v>8.9999999999999993E-3</v>
      </c>
      <c r="N266" s="78">
        <v>4.0000000000000002E-4</v>
      </c>
      <c r="O266" s="78">
        <v>1E-4</v>
      </c>
    </row>
    <row r="267" spans="2:15">
      <c r="B267" t="s">
        <v>2322</v>
      </c>
      <c r="C267" t="s">
        <v>2323</v>
      </c>
      <c r="D267" t="s">
        <v>98</v>
      </c>
      <c r="E267" t="s">
        <v>121</v>
      </c>
      <c r="F267" t="s">
        <v>1060</v>
      </c>
      <c r="G267" t="s">
        <v>125</v>
      </c>
      <c r="H267" t="s">
        <v>100</v>
      </c>
      <c r="I267" s="77">
        <v>704</v>
      </c>
      <c r="J267" s="77">
        <v>990.1</v>
      </c>
      <c r="K267" s="77">
        <v>0</v>
      </c>
      <c r="L267" s="77">
        <v>6.9703039999999996</v>
      </c>
      <c r="M267" s="78">
        <v>0</v>
      </c>
      <c r="N267" s="78">
        <v>0</v>
      </c>
      <c r="O267" s="78">
        <v>0</v>
      </c>
    </row>
    <row r="268" spans="2:15">
      <c r="B268" t="s">
        <v>2324</v>
      </c>
      <c r="C268" t="s">
        <v>2325</v>
      </c>
      <c r="D268" t="s">
        <v>98</v>
      </c>
      <c r="E268" t="s">
        <v>121</v>
      </c>
      <c r="F268" t="s">
        <v>2326</v>
      </c>
      <c r="G268" t="s">
        <v>125</v>
      </c>
      <c r="H268" t="s">
        <v>100</v>
      </c>
      <c r="I268" s="77">
        <v>5430</v>
      </c>
      <c r="J268" s="77">
        <v>455.9</v>
      </c>
      <c r="K268" s="77">
        <v>0</v>
      </c>
      <c r="L268" s="77">
        <v>24.755369999999999</v>
      </c>
      <c r="M268" s="78">
        <v>4.0000000000000002E-4</v>
      </c>
      <c r="N268" s="78">
        <v>0</v>
      </c>
      <c r="O268" s="78">
        <v>0</v>
      </c>
    </row>
    <row r="269" spans="2:15">
      <c r="B269" t="s">
        <v>2327</v>
      </c>
      <c r="C269" t="s">
        <v>2328</v>
      </c>
      <c r="D269" t="s">
        <v>98</v>
      </c>
      <c r="E269" t="s">
        <v>121</v>
      </c>
      <c r="F269" t="s">
        <v>2329</v>
      </c>
      <c r="G269" t="s">
        <v>125</v>
      </c>
      <c r="H269" t="s">
        <v>100</v>
      </c>
      <c r="I269" s="77">
        <v>657</v>
      </c>
      <c r="J269" s="77">
        <v>2885</v>
      </c>
      <c r="K269" s="77">
        <v>0</v>
      </c>
      <c r="L269" s="77">
        <v>18.954450000000001</v>
      </c>
      <c r="M269" s="78">
        <v>1E-4</v>
      </c>
      <c r="N269" s="78">
        <v>0</v>
      </c>
      <c r="O269" s="78">
        <v>0</v>
      </c>
    </row>
    <row r="270" spans="2:15">
      <c r="B270" t="s">
        <v>2330</v>
      </c>
      <c r="C270" t="s">
        <v>2331</v>
      </c>
      <c r="D270" t="s">
        <v>98</v>
      </c>
      <c r="E270" t="s">
        <v>121</v>
      </c>
      <c r="F270" t="s">
        <v>2332</v>
      </c>
      <c r="G270" t="s">
        <v>126</v>
      </c>
      <c r="H270" t="s">
        <v>100</v>
      </c>
      <c r="I270" s="77">
        <v>796</v>
      </c>
      <c r="J270" s="77">
        <v>4700</v>
      </c>
      <c r="K270" s="77">
        <v>0</v>
      </c>
      <c r="L270" s="77">
        <v>37.411999999999999</v>
      </c>
      <c r="M270" s="78">
        <v>1E-4</v>
      </c>
      <c r="N270" s="78">
        <v>0</v>
      </c>
      <c r="O270" s="78">
        <v>0</v>
      </c>
    </row>
    <row r="271" spans="2:15">
      <c r="B271" t="s">
        <v>2333</v>
      </c>
      <c r="C271" t="s">
        <v>2334</v>
      </c>
      <c r="D271" t="s">
        <v>98</v>
      </c>
      <c r="E271" t="s">
        <v>121</v>
      </c>
      <c r="F271" t="s">
        <v>2335</v>
      </c>
      <c r="G271" t="s">
        <v>126</v>
      </c>
      <c r="H271" t="s">
        <v>100</v>
      </c>
      <c r="I271" s="77">
        <v>361</v>
      </c>
      <c r="J271" s="77">
        <v>2960</v>
      </c>
      <c r="K271" s="77">
        <v>0</v>
      </c>
      <c r="L271" s="77">
        <v>10.685600000000001</v>
      </c>
      <c r="M271" s="78">
        <v>0</v>
      </c>
      <c r="N271" s="78">
        <v>0</v>
      </c>
      <c r="O271" s="78">
        <v>0</v>
      </c>
    </row>
    <row r="272" spans="2:15">
      <c r="B272" t="s">
        <v>2336</v>
      </c>
      <c r="C272" t="s">
        <v>2337</v>
      </c>
      <c r="D272" t="s">
        <v>98</v>
      </c>
      <c r="E272" t="s">
        <v>121</v>
      </c>
      <c r="F272" t="s">
        <v>969</v>
      </c>
      <c r="G272" t="s">
        <v>126</v>
      </c>
      <c r="H272" t="s">
        <v>100</v>
      </c>
      <c r="I272" s="77">
        <v>276486.42</v>
      </c>
      <c r="J272" s="77">
        <v>1011</v>
      </c>
      <c r="K272" s="77">
        <v>0</v>
      </c>
      <c r="L272" s="77">
        <v>2795.2777062</v>
      </c>
      <c r="M272" s="78">
        <v>4.1000000000000003E-3</v>
      </c>
      <c r="N272" s="78">
        <v>8.0000000000000004E-4</v>
      </c>
      <c r="O272" s="78">
        <v>1E-4</v>
      </c>
    </row>
    <row r="273" spans="2:15">
      <c r="B273" t="s">
        <v>2338</v>
      </c>
      <c r="C273" t="s">
        <v>2339</v>
      </c>
      <c r="D273" t="s">
        <v>98</v>
      </c>
      <c r="E273" t="s">
        <v>121</v>
      </c>
      <c r="F273" t="s">
        <v>2340</v>
      </c>
      <c r="G273" t="s">
        <v>126</v>
      </c>
      <c r="H273" t="s">
        <v>100</v>
      </c>
      <c r="I273" s="77">
        <v>454</v>
      </c>
      <c r="J273" s="77">
        <v>1132</v>
      </c>
      <c r="K273" s="77">
        <v>0</v>
      </c>
      <c r="L273" s="77">
        <v>5.1392800000000003</v>
      </c>
      <c r="M273" s="78">
        <v>0</v>
      </c>
      <c r="N273" s="78">
        <v>0</v>
      </c>
      <c r="O273" s="78">
        <v>0</v>
      </c>
    </row>
    <row r="274" spans="2:15">
      <c r="B274" t="s">
        <v>2341</v>
      </c>
      <c r="C274" t="s">
        <v>2342</v>
      </c>
      <c r="D274" t="s">
        <v>98</v>
      </c>
      <c r="E274" t="s">
        <v>121</v>
      </c>
      <c r="F274" t="s">
        <v>2343</v>
      </c>
      <c r="G274" t="s">
        <v>126</v>
      </c>
      <c r="H274" t="s">
        <v>100</v>
      </c>
      <c r="I274" s="77">
        <v>3150</v>
      </c>
      <c r="J274" s="77">
        <v>703.8</v>
      </c>
      <c r="K274" s="77">
        <v>0</v>
      </c>
      <c r="L274" s="77">
        <v>22.169699999999999</v>
      </c>
      <c r="M274" s="78">
        <v>1E-4</v>
      </c>
      <c r="N274" s="78">
        <v>0</v>
      </c>
      <c r="O274" s="78">
        <v>0</v>
      </c>
    </row>
    <row r="275" spans="2:15">
      <c r="B275" t="s">
        <v>2344</v>
      </c>
      <c r="C275" t="s">
        <v>2345</v>
      </c>
      <c r="D275" t="s">
        <v>98</v>
      </c>
      <c r="E275" t="s">
        <v>121</v>
      </c>
      <c r="F275" t="s">
        <v>2346</v>
      </c>
      <c r="G275" t="s">
        <v>126</v>
      </c>
      <c r="H275" t="s">
        <v>100</v>
      </c>
      <c r="I275" s="77">
        <v>41683</v>
      </c>
      <c r="J275" s="77">
        <v>98.2</v>
      </c>
      <c r="K275" s="77">
        <v>0</v>
      </c>
      <c r="L275" s="77">
        <v>40.932706000000003</v>
      </c>
      <c r="M275" s="78">
        <v>2.0000000000000001E-4</v>
      </c>
      <c r="N275" s="78">
        <v>0</v>
      </c>
      <c r="O275" s="78">
        <v>0</v>
      </c>
    </row>
    <row r="276" spans="2:15">
      <c r="B276" t="s">
        <v>2347</v>
      </c>
      <c r="C276" t="s">
        <v>2348</v>
      </c>
      <c r="D276" t="s">
        <v>98</v>
      </c>
      <c r="E276" t="s">
        <v>121</v>
      </c>
      <c r="F276" t="s">
        <v>2349</v>
      </c>
      <c r="G276" t="s">
        <v>126</v>
      </c>
      <c r="H276" t="s">
        <v>100</v>
      </c>
      <c r="I276" s="77">
        <v>1200</v>
      </c>
      <c r="J276" s="77">
        <v>1436</v>
      </c>
      <c r="K276" s="77">
        <v>0</v>
      </c>
      <c r="L276" s="77">
        <v>17.231999999999999</v>
      </c>
      <c r="M276" s="78">
        <v>0</v>
      </c>
      <c r="N276" s="78">
        <v>0</v>
      </c>
      <c r="O276" s="78">
        <v>0</v>
      </c>
    </row>
    <row r="277" spans="2:15">
      <c r="B277" t="s">
        <v>2350</v>
      </c>
      <c r="C277" t="s">
        <v>2351</v>
      </c>
      <c r="D277" t="s">
        <v>98</v>
      </c>
      <c r="E277" t="s">
        <v>121</v>
      </c>
      <c r="F277" t="s">
        <v>2352</v>
      </c>
      <c r="G277" t="s">
        <v>127</v>
      </c>
      <c r="H277" t="s">
        <v>100</v>
      </c>
      <c r="I277" s="77">
        <v>4552</v>
      </c>
      <c r="J277" s="77">
        <v>389.1</v>
      </c>
      <c r="K277" s="77">
        <v>0</v>
      </c>
      <c r="L277" s="77">
        <v>17.711832000000001</v>
      </c>
      <c r="M277" s="78">
        <v>4.0000000000000002E-4</v>
      </c>
      <c r="N277" s="78">
        <v>0</v>
      </c>
      <c r="O277" s="78">
        <v>0</v>
      </c>
    </row>
    <row r="278" spans="2:15">
      <c r="B278" t="s">
        <v>2353</v>
      </c>
      <c r="C278" t="s">
        <v>2354</v>
      </c>
      <c r="D278" t="s">
        <v>98</v>
      </c>
      <c r="E278" t="s">
        <v>121</v>
      </c>
      <c r="F278" t="s">
        <v>2355</v>
      </c>
      <c r="G278" t="s">
        <v>127</v>
      </c>
      <c r="H278" t="s">
        <v>100</v>
      </c>
      <c r="I278" s="77">
        <v>1058</v>
      </c>
      <c r="J278" s="77">
        <v>454.4</v>
      </c>
      <c r="K278" s="77">
        <v>0</v>
      </c>
      <c r="L278" s="77">
        <v>4.8075520000000003</v>
      </c>
      <c r="M278" s="78">
        <v>1E-4</v>
      </c>
      <c r="N278" s="78">
        <v>0</v>
      </c>
      <c r="O278" s="78">
        <v>0</v>
      </c>
    </row>
    <row r="279" spans="2:15">
      <c r="B279" t="s">
        <v>2356</v>
      </c>
      <c r="C279" t="s">
        <v>2357</v>
      </c>
      <c r="D279" t="s">
        <v>98</v>
      </c>
      <c r="E279" t="s">
        <v>121</v>
      </c>
      <c r="F279" t="s">
        <v>2358</v>
      </c>
      <c r="G279" t="s">
        <v>127</v>
      </c>
      <c r="H279" t="s">
        <v>100</v>
      </c>
      <c r="I279" s="77">
        <v>13500</v>
      </c>
      <c r="J279" s="77">
        <v>36.200000000000003</v>
      </c>
      <c r="K279" s="77">
        <v>0</v>
      </c>
      <c r="L279" s="77">
        <v>4.8869999999999996</v>
      </c>
      <c r="M279" s="78">
        <v>2.0000000000000001E-4</v>
      </c>
      <c r="N279" s="78">
        <v>0</v>
      </c>
      <c r="O279" s="78">
        <v>0</v>
      </c>
    </row>
    <row r="280" spans="2:15">
      <c r="B280" t="s">
        <v>2359</v>
      </c>
      <c r="C280" t="s">
        <v>2360</v>
      </c>
      <c r="D280" t="s">
        <v>98</v>
      </c>
      <c r="E280" t="s">
        <v>121</v>
      </c>
      <c r="F280" t="s">
        <v>2361</v>
      </c>
      <c r="G280" t="s">
        <v>127</v>
      </c>
      <c r="H280" t="s">
        <v>100</v>
      </c>
      <c r="I280" s="77">
        <v>58232.45</v>
      </c>
      <c r="J280" s="77">
        <v>2186</v>
      </c>
      <c r="K280" s="77">
        <v>0</v>
      </c>
      <c r="L280" s="77">
        <v>1272.9613569999999</v>
      </c>
      <c r="M280" s="78">
        <v>5.0000000000000001E-3</v>
      </c>
      <c r="N280" s="78">
        <v>4.0000000000000002E-4</v>
      </c>
      <c r="O280" s="78">
        <v>1E-4</v>
      </c>
    </row>
    <row r="281" spans="2:15">
      <c r="B281" t="s">
        <v>2362</v>
      </c>
      <c r="C281" t="s">
        <v>2363</v>
      </c>
      <c r="D281" t="s">
        <v>98</v>
      </c>
      <c r="E281" t="s">
        <v>121</v>
      </c>
      <c r="F281" t="s">
        <v>2364</v>
      </c>
      <c r="G281" t="s">
        <v>127</v>
      </c>
      <c r="H281" t="s">
        <v>100</v>
      </c>
      <c r="I281" s="77">
        <v>772</v>
      </c>
      <c r="J281" s="77">
        <v>135.30000000000001</v>
      </c>
      <c r="K281" s="77">
        <v>0</v>
      </c>
      <c r="L281" s="77">
        <v>1.044516</v>
      </c>
      <c r="M281" s="78">
        <v>0</v>
      </c>
      <c r="N281" s="78">
        <v>0</v>
      </c>
      <c r="O281" s="78">
        <v>0</v>
      </c>
    </row>
    <row r="282" spans="2:15">
      <c r="B282" t="s">
        <v>2365</v>
      </c>
      <c r="C282" t="s">
        <v>2366</v>
      </c>
      <c r="D282" t="s">
        <v>98</v>
      </c>
      <c r="E282" t="s">
        <v>121</v>
      </c>
      <c r="F282" t="s">
        <v>2367</v>
      </c>
      <c r="G282" t="s">
        <v>127</v>
      </c>
      <c r="H282" t="s">
        <v>100</v>
      </c>
      <c r="I282" s="77">
        <v>10416</v>
      </c>
      <c r="J282" s="77">
        <v>181.5</v>
      </c>
      <c r="K282" s="77">
        <v>0</v>
      </c>
      <c r="L282" s="77">
        <v>18.90504</v>
      </c>
      <c r="M282" s="78">
        <v>5.0000000000000001E-4</v>
      </c>
      <c r="N282" s="78">
        <v>0</v>
      </c>
      <c r="O282" s="78">
        <v>0</v>
      </c>
    </row>
    <row r="283" spans="2:15">
      <c r="B283" t="s">
        <v>2368</v>
      </c>
      <c r="C283" t="s">
        <v>2369</v>
      </c>
      <c r="D283" t="s">
        <v>98</v>
      </c>
      <c r="E283" t="s">
        <v>121</v>
      </c>
      <c r="F283" t="s">
        <v>2370</v>
      </c>
      <c r="G283" t="s">
        <v>127</v>
      </c>
      <c r="H283" t="s">
        <v>100</v>
      </c>
      <c r="I283" s="77">
        <v>1153110.33</v>
      </c>
      <c r="J283" s="77">
        <v>60.1</v>
      </c>
      <c r="K283" s="77">
        <v>0</v>
      </c>
      <c r="L283" s="77">
        <v>693.01930832999994</v>
      </c>
      <c r="M283" s="78">
        <v>1.2500000000000001E-2</v>
      </c>
      <c r="N283" s="78">
        <v>2.0000000000000001E-4</v>
      </c>
      <c r="O283" s="78">
        <v>0</v>
      </c>
    </row>
    <row r="284" spans="2:15">
      <c r="B284" t="s">
        <v>2371</v>
      </c>
      <c r="C284" t="s">
        <v>2372</v>
      </c>
      <c r="D284" t="s">
        <v>98</v>
      </c>
      <c r="E284" t="s">
        <v>121</v>
      </c>
      <c r="F284" t="s">
        <v>2373</v>
      </c>
      <c r="G284" t="s">
        <v>127</v>
      </c>
      <c r="H284" t="s">
        <v>100</v>
      </c>
      <c r="I284" s="77">
        <v>2340</v>
      </c>
      <c r="J284" s="77">
        <v>312.3</v>
      </c>
      <c r="K284" s="77">
        <v>0</v>
      </c>
      <c r="L284" s="77">
        <v>7.3078200000000004</v>
      </c>
      <c r="M284" s="78">
        <v>1E-4</v>
      </c>
      <c r="N284" s="78">
        <v>0</v>
      </c>
      <c r="O284" s="78">
        <v>0</v>
      </c>
    </row>
    <row r="285" spans="2:15">
      <c r="B285" t="s">
        <v>2374</v>
      </c>
      <c r="C285" t="s">
        <v>2375</v>
      </c>
      <c r="D285" t="s">
        <v>98</v>
      </c>
      <c r="E285" t="s">
        <v>121</v>
      </c>
      <c r="F285" t="s">
        <v>2376</v>
      </c>
      <c r="G285" t="s">
        <v>127</v>
      </c>
      <c r="H285" t="s">
        <v>100</v>
      </c>
      <c r="I285" s="77">
        <v>130</v>
      </c>
      <c r="J285" s="77">
        <v>1465</v>
      </c>
      <c r="K285" s="77">
        <v>0</v>
      </c>
      <c r="L285" s="77">
        <v>1.9045000000000001</v>
      </c>
      <c r="M285" s="78">
        <v>0</v>
      </c>
      <c r="N285" s="78">
        <v>0</v>
      </c>
      <c r="O285" s="78">
        <v>0</v>
      </c>
    </row>
    <row r="286" spans="2:15">
      <c r="B286" t="s">
        <v>2377</v>
      </c>
      <c r="C286" t="s">
        <v>2378</v>
      </c>
      <c r="D286" t="s">
        <v>98</v>
      </c>
      <c r="E286" t="s">
        <v>121</v>
      </c>
      <c r="F286" t="s">
        <v>2379</v>
      </c>
      <c r="G286" t="s">
        <v>127</v>
      </c>
      <c r="H286" t="s">
        <v>100</v>
      </c>
      <c r="I286" s="77">
        <v>163122.72</v>
      </c>
      <c r="J286" s="77">
        <v>55.3</v>
      </c>
      <c r="K286" s="77">
        <v>0</v>
      </c>
      <c r="L286" s="77">
        <v>90.206864159999995</v>
      </c>
      <c r="M286" s="78">
        <v>4.1999999999999997E-3</v>
      </c>
      <c r="N286" s="78">
        <v>0</v>
      </c>
      <c r="O286" s="78">
        <v>0</v>
      </c>
    </row>
    <row r="287" spans="2:15">
      <c r="B287" t="s">
        <v>2380</v>
      </c>
      <c r="C287" t="s">
        <v>2381</v>
      </c>
      <c r="D287" t="s">
        <v>98</v>
      </c>
      <c r="E287" t="s">
        <v>121</v>
      </c>
      <c r="F287" t="s">
        <v>2382</v>
      </c>
      <c r="G287" t="s">
        <v>127</v>
      </c>
      <c r="H287" t="s">
        <v>100</v>
      </c>
      <c r="I287" s="77">
        <v>360</v>
      </c>
      <c r="J287" s="77">
        <v>106.1</v>
      </c>
      <c r="K287" s="77">
        <v>0</v>
      </c>
      <c r="L287" s="77">
        <v>0.38196000000000002</v>
      </c>
      <c r="M287" s="78">
        <v>1E-4</v>
      </c>
      <c r="N287" s="78">
        <v>0</v>
      </c>
      <c r="O287" s="78">
        <v>0</v>
      </c>
    </row>
    <row r="288" spans="2:15">
      <c r="B288" t="s">
        <v>2383</v>
      </c>
      <c r="C288" t="s">
        <v>2384</v>
      </c>
      <c r="D288" t="s">
        <v>98</v>
      </c>
      <c r="E288" t="s">
        <v>121</v>
      </c>
      <c r="F288" t="s">
        <v>2385</v>
      </c>
      <c r="G288" t="s">
        <v>130</v>
      </c>
      <c r="H288" t="s">
        <v>100</v>
      </c>
      <c r="I288" s="77">
        <v>7960</v>
      </c>
      <c r="J288" s="77">
        <v>27</v>
      </c>
      <c r="K288" s="77">
        <v>0</v>
      </c>
      <c r="L288" s="77">
        <v>2.1492</v>
      </c>
      <c r="M288" s="78">
        <v>1E-4</v>
      </c>
      <c r="N288" s="78">
        <v>0</v>
      </c>
      <c r="O288" s="78">
        <v>0</v>
      </c>
    </row>
    <row r="289" spans="2:15">
      <c r="B289" s="79" t="s">
        <v>2386</v>
      </c>
      <c r="E289" s="16"/>
      <c r="F289" s="16"/>
      <c r="G289" s="16"/>
      <c r="I289" s="81">
        <v>0</v>
      </c>
      <c r="K289" s="81">
        <v>0</v>
      </c>
      <c r="L289" s="81">
        <v>0</v>
      </c>
      <c r="N289" s="80">
        <v>0</v>
      </c>
      <c r="O289" s="80">
        <v>0</v>
      </c>
    </row>
    <row r="290" spans="2:15">
      <c r="B290" t="s">
        <v>215</v>
      </c>
      <c r="C290" t="s">
        <v>215</v>
      </c>
      <c r="E290" s="16"/>
      <c r="F290" s="16"/>
      <c r="G290" t="s">
        <v>215</v>
      </c>
      <c r="H290" t="s">
        <v>215</v>
      </c>
      <c r="I290" s="77">
        <v>0</v>
      </c>
      <c r="J290" s="77">
        <v>0</v>
      </c>
      <c r="L290" s="77">
        <v>0</v>
      </c>
      <c r="M290" s="78">
        <v>0</v>
      </c>
      <c r="N290" s="78">
        <v>0</v>
      </c>
      <c r="O290" s="78">
        <v>0</v>
      </c>
    </row>
    <row r="291" spans="2:15">
      <c r="B291" s="79" t="s">
        <v>252</v>
      </c>
      <c r="E291" s="16"/>
      <c r="F291" s="16"/>
      <c r="G291" s="16"/>
      <c r="I291" s="81">
        <v>7808976.6699999999</v>
      </c>
      <c r="K291" s="81">
        <v>658.51505828899997</v>
      </c>
      <c r="L291" s="81">
        <v>728665.62877019402</v>
      </c>
      <c r="N291" s="80">
        <v>0.2132</v>
      </c>
      <c r="O291" s="80">
        <v>3.09E-2</v>
      </c>
    </row>
    <row r="292" spans="2:15">
      <c r="B292" s="79" t="s">
        <v>402</v>
      </c>
      <c r="E292" s="16"/>
      <c r="F292" s="16"/>
      <c r="G292" s="16"/>
      <c r="I292" s="81">
        <v>4639979.97</v>
      </c>
      <c r="K292" s="81">
        <v>1.0681</v>
      </c>
      <c r="L292" s="81">
        <v>309577.25296533661</v>
      </c>
      <c r="N292" s="80">
        <v>9.06E-2</v>
      </c>
      <c r="O292" s="80">
        <v>1.3100000000000001E-2</v>
      </c>
    </row>
    <row r="293" spans="2:15">
      <c r="B293" t="s">
        <v>2387</v>
      </c>
      <c r="C293" t="s">
        <v>2388</v>
      </c>
      <c r="D293" t="s">
        <v>1228</v>
      </c>
      <c r="E293" t="s">
        <v>1198</v>
      </c>
      <c r="F293" t="s">
        <v>2389</v>
      </c>
      <c r="G293" t="s">
        <v>1318</v>
      </c>
      <c r="H293" t="s">
        <v>104</v>
      </c>
      <c r="I293" s="77">
        <v>41078.31</v>
      </c>
      <c r="J293" s="77">
        <v>2202</v>
      </c>
      <c r="K293" s="77">
        <v>0</v>
      </c>
      <c r="L293" s="77">
        <v>3193.9462276722002</v>
      </c>
      <c r="M293" s="78">
        <v>8.0000000000000004E-4</v>
      </c>
      <c r="N293" s="78">
        <v>8.9999999999999998E-4</v>
      </c>
      <c r="O293" s="78">
        <v>1E-4</v>
      </c>
    </row>
    <row r="294" spans="2:15">
      <c r="B294" t="s">
        <v>2390</v>
      </c>
      <c r="C294" t="s">
        <v>2391</v>
      </c>
      <c r="D294" t="s">
        <v>1228</v>
      </c>
      <c r="E294" t="s">
        <v>1198</v>
      </c>
      <c r="F294" t="s">
        <v>2392</v>
      </c>
      <c r="G294" t="s">
        <v>1527</v>
      </c>
      <c r="H294" t="s">
        <v>104</v>
      </c>
      <c r="I294" s="77">
        <v>76947.78</v>
      </c>
      <c r="J294" s="77">
        <v>3556</v>
      </c>
      <c r="K294" s="77">
        <v>0</v>
      </c>
      <c r="L294" s="77">
        <v>9661.7448535608</v>
      </c>
      <c r="M294" s="78">
        <v>8.9999999999999998E-4</v>
      </c>
      <c r="N294" s="78">
        <v>2.8E-3</v>
      </c>
      <c r="O294" s="78">
        <v>4.0000000000000002E-4</v>
      </c>
    </row>
    <row r="295" spans="2:15">
      <c r="B295" t="s">
        <v>2393</v>
      </c>
      <c r="C295" t="s">
        <v>2394</v>
      </c>
      <c r="D295" t="s">
        <v>1228</v>
      </c>
      <c r="E295" t="s">
        <v>1198</v>
      </c>
      <c r="F295" t="s">
        <v>2395</v>
      </c>
      <c r="G295" t="s">
        <v>1253</v>
      </c>
      <c r="H295" t="s">
        <v>104</v>
      </c>
      <c r="I295" s="77">
        <v>49</v>
      </c>
      <c r="J295" s="77">
        <v>836</v>
      </c>
      <c r="K295" s="77">
        <v>0</v>
      </c>
      <c r="L295" s="77">
        <v>1.4464388399999999</v>
      </c>
      <c r="M295" s="78">
        <v>0</v>
      </c>
      <c r="N295" s="78">
        <v>0</v>
      </c>
      <c r="O295" s="78">
        <v>0</v>
      </c>
    </row>
    <row r="296" spans="2:15">
      <c r="B296" t="s">
        <v>2396</v>
      </c>
      <c r="C296" t="s">
        <v>2397</v>
      </c>
      <c r="D296" t="s">
        <v>1228</v>
      </c>
      <c r="E296" t="s">
        <v>1198</v>
      </c>
      <c r="F296" t="s">
        <v>2398</v>
      </c>
      <c r="G296" t="s">
        <v>1253</v>
      </c>
      <c r="H296" t="s">
        <v>104</v>
      </c>
      <c r="I296" s="77">
        <v>1868</v>
      </c>
      <c r="J296" s="77">
        <v>287</v>
      </c>
      <c r="K296" s="77">
        <v>0</v>
      </c>
      <c r="L296" s="77">
        <v>18.93025596</v>
      </c>
      <c r="M296" s="78">
        <v>0</v>
      </c>
      <c r="N296" s="78">
        <v>0</v>
      </c>
      <c r="O296" s="78">
        <v>0</v>
      </c>
    </row>
    <row r="297" spans="2:15">
      <c r="B297" t="s">
        <v>2399</v>
      </c>
      <c r="C297" t="s">
        <v>2400</v>
      </c>
      <c r="D297" t="s">
        <v>1228</v>
      </c>
      <c r="E297" t="s">
        <v>1198</v>
      </c>
      <c r="F297" t="s">
        <v>2401</v>
      </c>
      <c r="G297" t="s">
        <v>1438</v>
      </c>
      <c r="H297" t="s">
        <v>104</v>
      </c>
      <c r="I297" s="77">
        <v>106722.34</v>
      </c>
      <c r="J297" s="77">
        <v>429</v>
      </c>
      <c r="K297" s="77">
        <v>0</v>
      </c>
      <c r="L297" s="77">
        <v>1616.6289390966001</v>
      </c>
      <c r="M297" s="78">
        <v>4.5999999999999999E-3</v>
      </c>
      <c r="N297" s="78">
        <v>5.0000000000000001E-4</v>
      </c>
      <c r="O297" s="78">
        <v>1E-4</v>
      </c>
    </row>
    <row r="298" spans="2:15">
      <c r="B298" t="s">
        <v>2402</v>
      </c>
      <c r="C298" t="s">
        <v>2403</v>
      </c>
      <c r="D298" t="s">
        <v>1228</v>
      </c>
      <c r="E298" t="s">
        <v>1198</v>
      </c>
      <c r="F298" t="s">
        <v>2404</v>
      </c>
      <c r="G298" t="s">
        <v>1438</v>
      </c>
      <c r="H298" t="s">
        <v>104</v>
      </c>
      <c r="I298" s="77">
        <v>2</v>
      </c>
      <c r="J298" s="77">
        <v>148</v>
      </c>
      <c r="K298" s="77">
        <v>0</v>
      </c>
      <c r="L298" s="77">
        <v>1.0451759999999999E-2</v>
      </c>
      <c r="M298" s="78">
        <v>0</v>
      </c>
      <c r="N298" s="78">
        <v>0</v>
      </c>
      <c r="O298" s="78">
        <v>0</v>
      </c>
    </row>
    <row r="299" spans="2:15">
      <c r="B299" t="s">
        <v>2405</v>
      </c>
      <c r="C299" t="s">
        <v>2406</v>
      </c>
      <c r="D299" t="s">
        <v>1228</v>
      </c>
      <c r="E299" t="s">
        <v>1198</v>
      </c>
      <c r="F299" t="s">
        <v>2407</v>
      </c>
      <c r="G299" t="s">
        <v>1438</v>
      </c>
      <c r="H299" t="s">
        <v>104</v>
      </c>
      <c r="I299" s="77">
        <v>60557.62</v>
      </c>
      <c r="J299" s="77">
        <v>836</v>
      </c>
      <c r="K299" s="77">
        <v>0</v>
      </c>
      <c r="L299" s="77">
        <v>1787.6100739992</v>
      </c>
      <c r="M299" s="78">
        <v>3.0999999999999999E-3</v>
      </c>
      <c r="N299" s="78">
        <v>5.0000000000000001E-4</v>
      </c>
      <c r="O299" s="78">
        <v>1E-4</v>
      </c>
    </row>
    <row r="300" spans="2:15">
      <c r="B300" t="s">
        <v>2408</v>
      </c>
      <c r="C300" t="s">
        <v>2409</v>
      </c>
      <c r="D300" t="s">
        <v>1228</v>
      </c>
      <c r="E300" t="s">
        <v>1198</v>
      </c>
      <c r="F300" t="s">
        <v>2410</v>
      </c>
      <c r="G300" t="s">
        <v>2411</v>
      </c>
      <c r="H300" t="s">
        <v>104</v>
      </c>
      <c r="I300" s="77">
        <v>15</v>
      </c>
      <c r="J300" s="77">
        <v>2037</v>
      </c>
      <c r="K300" s="77">
        <v>0</v>
      </c>
      <c r="L300" s="77">
        <v>1.0788970499999999</v>
      </c>
      <c r="M300" s="78">
        <v>0</v>
      </c>
      <c r="N300" s="78">
        <v>0</v>
      </c>
      <c r="O300" s="78">
        <v>0</v>
      </c>
    </row>
    <row r="301" spans="2:15">
      <c r="B301" t="s">
        <v>2412</v>
      </c>
      <c r="C301" t="s">
        <v>2409</v>
      </c>
      <c r="D301" t="s">
        <v>1228</v>
      </c>
      <c r="E301" t="s">
        <v>1198</v>
      </c>
      <c r="F301" t="s">
        <v>2410</v>
      </c>
      <c r="G301" t="s">
        <v>2411</v>
      </c>
      <c r="H301" t="s">
        <v>104</v>
      </c>
      <c r="I301" s="77">
        <v>38590.949999999997</v>
      </c>
      <c r="J301" s="77">
        <v>2037</v>
      </c>
      <c r="K301" s="77">
        <v>0</v>
      </c>
      <c r="L301" s="77">
        <v>2775.7108074465</v>
      </c>
      <c r="M301" s="78">
        <v>2.0000000000000001E-4</v>
      </c>
      <c r="N301" s="78">
        <v>8.0000000000000004E-4</v>
      </c>
      <c r="O301" s="78">
        <v>1E-4</v>
      </c>
    </row>
    <row r="302" spans="2:15">
      <c r="B302" t="s">
        <v>2413</v>
      </c>
      <c r="C302" t="s">
        <v>2414</v>
      </c>
      <c r="D302" t="s">
        <v>394</v>
      </c>
      <c r="E302" t="s">
        <v>1198</v>
      </c>
      <c r="F302" t="s">
        <v>2415</v>
      </c>
      <c r="G302" t="s">
        <v>2411</v>
      </c>
      <c r="H302" t="s">
        <v>104</v>
      </c>
      <c r="I302" s="77">
        <v>148</v>
      </c>
      <c r="J302" s="77">
        <v>2897</v>
      </c>
      <c r="K302" s="77">
        <v>0</v>
      </c>
      <c r="L302" s="77">
        <v>15.13937436</v>
      </c>
      <c r="M302" s="78">
        <v>0</v>
      </c>
      <c r="N302" s="78">
        <v>0</v>
      </c>
      <c r="O302" s="78">
        <v>0</v>
      </c>
    </row>
    <row r="303" spans="2:15">
      <c r="B303" t="s">
        <v>2416</v>
      </c>
      <c r="C303" t="s">
        <v>2414</v>
      </c>
      <c r="D303" t="s">
        <v>394</v>
      </c>
      <c r="E303" t="s">
        <v>1198</v>
      </c>
      <c r="F303" t="s">
        <v>2415</v>
      </c>
      <c r="G303" t="s">
        <v>2411</v>
      </c>
      <c r="H303" t="s">
        <v>104</v>
      </c>
      <c r="I303" s="77">
        <v>16022</v>
      </c>
      <c r="J303" s="77">
        <v>2897</v>
      </c>
      <c r="K303" s="77">
        <v>0</v>
      </c>
      <c r="L303" s="77">
        <v>1638.9395675400001</v>
      </c>
      <c r="M303" s="78">
        <v>4.0000000000000002E-4</v>
      </c>
      <c r="N303" s="78">
        <v>5.0000000000000001E-4</v>
      </c>
      <c r="O303" s="78">
        <v>1E-4</v>
      </c>
    </row>
    <row r="304" spans="2:15">
      <c r="B304" t="s">
        <v>2417</v>
      </c>
      <c r="C304" t="s">
        <v>2418</v>
      </c>
      <c r="D304" t="s">
        <v>1228</v>
      </c>
      <c r="E304" t="s">
        <v>1198</v>
      </c>
      <c r="F304" t="s">
        <v>1238</v>
      </c>
      <c r="G304" t="s">
        <v>1225</v>
      </c>
      <c r="H304" t="s">
        <v>104</v>
      </c>
      <c r="I304" s="77">
        <v>31336.34</v>
      </c>
      <c r="J304" s="77">
        <v>28066</v>
      </c>
      <c r="K304" s="77">
        <v>0</v>
      </c>
      <c r="L304" s="77">
        <v>31054.6407181164</v>
      </c>
      <c r="M304" s="78">
        <v>5.9999999999999995E-4</v>
      </c>
      <c r="N304" s="78">
        <v>9.1000000000000004E-3</v>
      </c>
      <c r="O304" s="78">
        <v>1.2999999999999999E-3</v>
      </c>
    </row>
    <row r="305" spans="2:15">
      <c r="B305" t="s">
        <v>2419</v>
      </c>
      <c r="C305" t="s">
        <v>2420</v>
      </c>
      <c r="D305" t="s">
        <v>1228</v>
      </c>
      <c r="E305" t="s">
        <v>1198</v>
      </c>
      <c r="F305" t="s">
        <v>1768</v>
      </c>
      <c r="G305" t="s">
        <v>1225</v>
      </c>
      <c r="H305" t="s">
        <v>104</v>
      </c>
      <c r="I305" s="77">
        <v>132854.65</v>
      </c>
      <c r="J305" s="77">
        <v>2200</v>
      </c>
      <c r="K305" s="77">
        <v>0</v>
      </c>
      <c r="L305" s="77">
        <v>10320.4149213</v>
      </c>
      <c r="M305" s="78">
        <v>3.0000000000000001E-3</v>
      </c>
      <c r="N305" s="78">
        <v>3.0000000000000001E-3</v>
      </c>
      <c r="O305" s="78">
        <v>4.0000000000000002E-4</v>
      </c>
    </row>
    <row r="306" spans="2:15">
      <c r="B306" t="s">
        <v>2421</v>
      </c>
      <c r="C306" t="s">
        <v>2420</v>
      </c>
      <c r="D306" t="s">
        <v>1228</v>
      </c>
      <c r="E306" t="s">
        <v>1198</v>
      </c>
      <c r="F306" t="s">
        <v>1768</v>
      </c>
      <c r="G306" t="s">
        <v>1225</v>
      </c>
      <c r="H306" t="s">
        <v>104</v>
      </c>
      <c r="I306" s="77">
        <v>400</v>
      </c>
      <c r="J306" s="77">
        <v>2200</v>
      </c>
      <c r="K306" s="77">
        <v>0</v>
      </c>
      <c r="L306" s="77">
        <v>31.072800000000001</v>
      </c>
      <c r="M306" s="78">
        <v>0</v>
      </c>
      <c r="N306" s="78">
        <v>0</v>
      </c>
      <c r="O306" s="78">
        <v>0</v>
      </c>
    </row>
    <row r="307" spans="2:15">
      <c r="B307" t="s">
        <v>2422</v>
      </c>
      <c r="C307" t="s">
        <v>2423</v>
      </c>
      <c r="D307" t="s">
        <v>1228</v>
      </c>
      <c r="E307" t="s">
        <v>1198</v>
      </c>
      <c r="F307" t="s">
        <v>2424</v>
      </c>
      <c r="G307" t="s">
        <v>1205</v>
      </c>
      <c r="H307" t="s">
        <v>104</v>
      </c>
      <c r="I307" s="77">
        <v>6070.47</v>
      </c>
      <c r="J307" s="77">
        <v>12094</v>
      </c>
      <c r="K307" s="77">
        <v>0</v>
      </c>
      <c r="L307" s="77">
        <v>2592.3282881957998</v>
      </c>
      <c r="M307" s="78">
        <v>1E-4</v>
      </c>
      <c r="N307" s="78">
        <v>8.0000000000000004E-4</v>
      </c>
      <c r="O307" s="78">
        <v>1E-4</v>
      </c>
    </row>
    <row r="308" spans="2:15">
      <c r="B308" t="s">
        <v>2422</v>
      </c>
      <c r="C308" t="s">
        <v>2423</v>
      </c>
      <c r="D308" t="s">
        <v>1228</v>
      </c>
      <c r="E308" t="s">
        <v>1198</v>
      </c>
      <c r="F308" t="s">
        <v>2424</v>
      </c>
      <c r="G308" t="s">
        <v>1205</v>
      </c>
      <c r="H308" t="s">
        <v>104</v>
      </c>
      <c r="I308" s="77">
        <v>155</v>
      </c>
      <c r="J308" s="77">
        <v>12094</v>
      </c>
      <c r="K308" s="77">
        <v>0</v>
      </c>
      <c r="L308" s="77">
        <v>66.191066699999993</v>
      </c>
      <c r="M308" s="78">
        <v>0</v>
      </c>
      <c r="N308" s="78">
        <v>0</v>
      </c>
      <c r="O308" s="78">
        <v>0</v>
      </c>
    </row>
    <row r="309" spans="2:15">
      <c r="B309" t="s">
        <v>2425</v>
      </c>
      <c r="C309" t="s">
        <v>2426</v>
      </c>
      <c r="D309" t="s">
        <v>394</v>
      </c>
      <c r="E309" t="s">
        <v>1198</v>
      </c>
      <c r="F309" t="s">
        <v>2427</v>
      </c>
      <c r="G309" t="s">
        <v>1205</v>
      </c>
      <c r="H309" t="s">
        <v>104</v>
      </c>
      <c r="I309" s="77">
        <v>64047.9</v>
      </c>
      <c r="J309" s="77">
        <v>471</v>
      </c>
      <c r="K309" s="77">
        <v>0</v>
      </c>
      <c r="L309" s="77">
        <v>1065.181265379</v>
      </c>
      <c r="M309" s="78">
        <v>6.9999999999999999E-4</v>
      </c>
      <c r="N309" s="78">
        <v>2.9999999999999997E-4</v>
      </c>
      <c r="O309" s="78">
        <v>0</v>
      </c>
    </row>
    <row r="310" spans="2:15">
      <c r="B310" t="s">
        <v>2428</v>
      </c>
      <c r="C310" t="s">
        <v>2426</v>
      </c>
      <c r="D310" t="s">
        <v>394</v>
      </c>
      <c r="E310" t="s">
        <v>1198</v>
      </c>
      <c r="F310" t="s">
        <v>2427</v>
      </c>
      <c r="G310" t="s">
        <v>1205</v>
      </c>
      <c r="H310" t="s">
        <v>104</v>
      </c>
      <c r="I310" s="77">
        <v>318</v>
      </c>
      <c r="J310" s="77">
        <v>471</v>
      </c>
      <c r="K310" s="77">
        <v>0</v>
      </c>
      <c r="L310" s="77">
        <v>5.2886611800000001</v>
      </c>
      <c r="M310" s="78">
        <v>0</v>
      </c>
      <c r="N310" s="78">
        <v>0</v>
      </c>
      <c r="O310" s="78">
        <v>0</v>
      </c>
    </row>
    <row r="311" spans="2:15">
      <c r="B311" t="s">
        <v>2429</v>
      </c>
      <c r="C311" t="s">
        <v>2430</v>
      </c>
      <c r="D311" t="s">
        <v>394</v>
      </c>
      <c r="E311" t="s">
        <v>1198</v>
      </c>
      <c r="F311" t="s">
        <v>2431</v>
      </c>
      <c r="G311" t="s">
        <v>1205</v>
      </c>
      <c r="H311" t="s">
        <v>104</v>
      </c>
      <c r="I311" s="77">
        <v>137622.32</v>
      </c>
      <c r="J311" s="77">
        <v>550</v>
      </c>
      <c r="K311" s="77">
        <v>0</v>
      </c>
      <c r="L311" s="77">
        <v>2672.6942655600001</v>
      </c>
      <c r="M311" s="78">
        <v>1.8E-3</v>
      </c>
      <c r="N311" s="78">
        <v>8.0000000000000004E-4</v>
      </c>
      <c r="O311" s="78">
        <v>1E-4</v>
      </c>
    </row>
    <row r="312" spans="2:15">
      <c r="B312" t="s">
        <v>2429</v>
      </c>
      <c r="C312" t="s">
        <v>2430</v>
      </c>
      <c r="D312" t="s">
        <v>394</v>
      </c>
      <c r="E312" t="s">
        <v>1198</v>
      </c>
      <c r="F312" t="s">
        <v>2431</v>
      </c>
      <c r="G312" t="s">
        <v>1205</v>
      </c>
      <c r="H312" t="s">
        <v>104</v>
      </c>
      <c r="I312" s="77">
        <v>121</v>
      </c>
      <c r="J312" s="77">
        <v>550</v>
      </c>
      <c r="K312" s="77">
        <v>0</v>
      </c>
      <c r="L312" s="77">
        <v>2.3498804999999998</v>
      </c>
      <c r="M312" s="78">
        <v>0</v>
      </c>
      <c r="N312" s="78">
        <v>0</v>
      </c>
      <c r="O312" s="78">
        <v>0</v>
      </c>
    </row>
    <row r="313" spans="2:15">
      <c r="B313" t="s">
        <v>2432</v>
      </c>
      <c r="C313" t="s">
        <v>2433</v>
      </c>
      <c r="D313" t="s">
        <v>105</v>
      </c>
      <c r="E313" t="s">
        <v>1198</v>
      </c>
      <c r="F313" t="s">
        <v>2434</v>
      </c>
      <c r="G313" t="s">
        <v>1205</v>
      </c>
      <c r="H313" t="s">
        <v>118</v>
      </c>
      <c r="I313" s="77">
        <v>1153392.92</v>
      </c>
      <c r="J313" s="77">
        <v>15.5</v>
      </c>
      <c r="K313" s="77">
        <v>0</v>
      </c>
      <c r="L313" s="77">
        <v>424.02068578668002</v>
      </c>
      <c r="M313" s="78">
        <v>2.2000000000000001E-3</v>
      </c>
      <c r="N313" s="78">
        <v>1E-4</v>
      </c>
      <c r="O313" s="78">
        <v>0</v>
      </c>
    </row>
    <row r="314" spans="2:15">
      <c r="B314" t="s">
        <v>2435</v>
      </c>
      <c r="C314" t="s">
        <v>2436</v>
      </c>
      <c r="D314" t="s">
        <v>1228</v>
      </c>
      <c r="E314" t="s">
        <v>1198</v>
      </c>
      <c r="F314" t="s">
        <v>2437</v>
      </c>
      <c r="G314" t="s">
        <v>1205</v>
      </c>
      <c r="H314" t="s">
        <v>104</v>
      </c>
      <c r="I314" s="77">
        <v>275</v>
      </c>
      <c r="J314" s="77">
        <v>2379</v>
      </c>
      <c r="K314" s="77">
        <v>0</v>
      </c>
      <c r="L314" s="77">
        <v>23.100684749999999</v>
      </c>
      <c r="M314" s="78">
        <v>0</v>
      </c>
      <c r="N314" s="78">
        <v>0</v>
      </c>
      <c r="O314" s="78">
        <v>0</v>
      </c>
    </row>
    <row r="315" spans="2:15">
      <c r="B315" t="s">
        <v>2438</v>
      </c>
      <c r="C315" t="s">
        <v>2439</v>
      </c>
      <c r="D315" t="s">
        <v>1228</v>
      </c>
      <c r="E315" t="s">
        <v>1198</v>
      </c>
      <c r="F315" t="s">
        <v>2440</v>
      </c>
      <c r="G315" t="s">
        <v>1205</v>
      </c>
      <c r="H315" t="s">
        <v>104</v>
      </c>
      <c r="I315" s="77">
        <v>142</v>
      </c>
      <c r="J315" s="77">
        <v>1031</v>
      </c>
      <c r="K315" s="77">
        <v>0</v>
      </c>
      <c r="L315" s="77">
        <v>5.1694546199999998</v>
      </c>
      <c r="M315" s="78">
        <v>0</v>
      </c>
      <c r="N315" s="78">
        <v>0</v>
      </c>
      <c r="O315" s="78">
        <v>0</v>
      </c>
    </row>
    <row r="316" spans="2:15">
      <c r="B316" t="s">
        <v>2441</v>
      </c>
      <c r="C316" t="s">
        <v>2442</v>
      </c>
      <c r="D316" t="s">
        <v>1228</v>
      </c>
      <c r="E316" t="s">
        <v>1198</v>
      </c>
      <c r="F316" t="s">
        <v>1241</v>
      </c>
      <c r="G316" t="s">
        <v>1205</v>
      </c>
      <c r="H316" t="s">
        <v>104</v>
      </c>
      <c r="I316" s="77">
        <v>17437.5</v>
      </c>
      <c r="J316" s="77">
        <v>7571</v>
      </c>
      <c r="K316" s="77">
        <v>0</v>
      </c>
      <c r="L316" s="77">
        <v>4661.6019243749997</v>
      </c>
      <c r="M316" s="78">
        <v>2.9999999999999997E-4</v>
      </c>
      <c r="N316" s="78">
        <v>1.4E-3</v>
      </c>
      <c r="O316" s="78">
        <v>2.0000000000000001E-4</v>
      </c>
    </row>
    <row r="317" spans="2:15">
      <c r="B317" t="s">
        <v>2443</v>
      </c>
      <c r="C317" t="s">
        <v>2444</v>
      </c>
      <c r="D317" t="s">
        <v>1228</v>
      </c>
      <c r="E317" t="s">
        <v>1198</v>
      </c>
      <c r="F317" t="s">
        <v>1229</v>
      </c>
      <c r="G317" t="s">
        <v>1205</v>
      </c>
      <c r="H317" t="s">
        <v>104</v>
      </c>
      <c r="I317" s="77">
        <v>14565.79</v>
      </c>
      <c r="J317" s="77">
        <v>13048</v>
      </c>
      <c r="K317" s="77">
        <v>0</v>
      </c>
      <c r="L317" s="77">
        <v>6710.8218498551996</v>
      </c>
      <c r="M317" s="78">
        <v>4.0000000000000002E-4</v>
      </c>
      <c r="N317" s="78">
        <v>2E-3</v>
      </c>
      <c r="O317" s="78">
        <v>2.9999999999999997E-4</v>
      </c>
    </row>
    <row r="318" spans="2:15">
      <c r="B318" t="s">
        <v>2445</v>
      </c>
      <c r="C318" t="s">
        <v>2446</v>
      </c>
      <c r="D318" t="s">
        <v>1228</v>
      </c>
      <c r="E318" t="s">
        <v>1198</v>
      </c>
      <c r="F318" t="s">
        <v>2447</v>
      </c>
      <c r="G318" t="s">
        <v>1205</v>
      </c>
      <c r="H318" t="s">
        <v>104</v>
      </c>
      <c r="I318" s="77">
        <v>18821.04</v>
      </c>
      <c r="J318" s="77">
        <v>12610</v>
      </c>
      <c r="K318" s="77">
        <v>0</v>
      </c>
      <c r="L318" s="77">
        <v>8380.2393314639994</v>
      </c>
      <c r="M318" s="78">
        <v>2.0000000000000001E-4</v>
      </c>
      <c r="N318" s="78">
        <v>2.5000000000000001E-3</v>
      </c>
      <c r="O318" s="78">
        <v>4.0000000000000002E-4</v>
      </c>
    </row>
    <row r="319" spans="2:15">
      <c r="B319" t="s">
        <v>2448</v>
      </c>
      <c r="C319" t="s">
        <v>2449</v>
      </c>
      <c r="D319" t="s">
        <v>1228</v>
      </c>
      <c r="E319" t="s">
        <v>1198</v>
      </c>
      <c r="F319" t="s">
        <v>2450</v>
      </c>
      <c r="G319" t="s">
        <v>1343</v>
      </c>
      <c r="H319" t="s">
        <v>104</v>
      </c>
      <c r="I319" s="77">
        <v>121409.76</v>
      </c>
      <c r="J319" s="77">
        <v>330</v>
      </c>
      <c r="K319" s="77">
        <v>0</v>
      </c>
      <c r="L319" s="77">
        <v>1414.7029464479999</v>
      </c>
      <c r="M319" s="78">
        <v>1.9E-3</v>
      </c>
      <c r="N319" s="78">
        <v>4.0000000000000002E-4</v>
      </c>
      <c r="O319" s="78">
        <v>1E-4</v>
      </c>
    </row>
    <row r="320" spans="2:15">
      <c r="B320" t="s">
        <v>2451</v>
      </c>
      <c r="C320" t="s">
        <v>2452</v>
      </c>
      <c r="D320" t="s">
        <v>1228</v>
      </c>
      <c r="E320" t="s">
        <v>1198</v>
      </c>
      <c r="F320" t="s">
        <v>2453</v>
      </c>
      <c r="G320" t="s">
        <v>1343</v>
      </c>
      <c r="H320" t="s">
        <v>104</v>
      </c>
      <c r="I320" s="77">
        <v>179079.43</v>
      </c>
      <c r="J320" s="77">
        <v>377</v>
      </c>
      <c r="K320" s="77">
        <v>0</v>
      </c>
      <c r="L320" s="77">
        <v>2383.8820918340998</v>
      </c>
      <c r="M320" s="78">
        <v>1.2999999999999999E-3</v>
      </c>
      <c r="N320" s="78">
        <v>6.9999999999999999E-4</v>
      </c>
      <c r="O320" s="78">
        <v>1E-4</v>
      </c>
    </row>
    <row r="321" spans="2:15">
      <c r="B321" t="s">
        <v>2454</v>
      </c>
      <c r="C321" t="s">
        <v>2455</v>
      </c>
      <c r="D321" t="s">
        <v>1228</v>
      </c>
      <c r="E321" t="s">
        <v>1198</v>
      </c>
      <c r="F321" t="s">
        <v>2456</v>
      </c>
      <c r="G321" t="s">
        <v>1343</v>
      </c>
      <c r="H321" t="s">
        <v>104</v>
      </c>
      <c r="I321" s="77">
        <v>20</v>
      </c>
      <c r="J321" s="77">
        <v>178.94</v>
      </c>
      <c r="K321" s="77">
        <v>0</v>
      </c>
      <c r="L321" s="77">
        <v>0.126367428</v>
      </c>
      <c r="M321" s="78">
        <v>0</v>
      </c>
      <c r="N321" s="78">
        <v>0</v>
      </c>
      <c r="O321" s="78">
        <v>0</v>
      </c>
    </row>
    <row r="322" spans="2:15">
      <c r="B322" t="s">
        <v>2457</v>
      </c>
      <c r="C322" t="s">
        <v>2458</v>
      </c>
      <c r="D322" t="s">
        <v>1228</v>
      </c>
      <c r="E322" t="s">
        <v>1198</v>
      </c>
      <c r="F322" t="s">
        <v>2459</v>
      </c>
      <c r="G322" t="s">
        <v>1343</v>
      </c>
      <c r="H322" t="s">
        <v>104</v>
      </c>
      <c r="I322" s="77">
        <v>2200</v>
      </c>
      <c r="J322" s="77">
        <v>192</v>
      </c>
      <c r="K322" s="77">
        <v>0</v>
      </c>
      <c r="L322" s="77">
        <v>14.914944</v>
      </c>
      <c r="M322" s="78">
        <v>0</v>
      </c>
      <c r="N322" s="78">
        <v>0</v>
      </c>
      <c r="O322" s="78">
        <v>0</v>
      </c>
    </row>
    <row r="323" spans="2:15">
      <c r="B323" t="s">
        <v>2460</v>
      </c>
      <c r="C323" t="s">
        <v>2461</v>
      </c>
      <c r="D323" t="s">
        <v>394</v>
      </c>
      <c r="E323" t="s">
        <v>1198</v>
      </c>
      <c r="F323" t="s">
        <v>2462</v>
      </c>
      <c r="G323" t="s">
        <v>1265</v>
      </c>
      <c r="H323" t="s">
        <v>104</v>
      </c>
      <c r="I323" s="77">
        <v>1334</v>
      </c>
      <c r="J323" s="77">
        <v>1808</v>
      </c>
      <c r="K323" s="77">
        <v>0</v>
      </c>
      <c r="L323" s="77">
        <v>85.163200320000001</v>
      </c>
      <c r="M323" s="78">
        <v>0</v>
      </c>
      <c r="N323" s="78">
        <v>0</v>
      </c>
      <c r="O323" s="78">
        <v>0</v>
      </c>
    </row>
    <row r="324" spans="2:15">
      <c r="B324" t="s">
        <v>2463</v>
      </c>
      <c r="C324" t="s">
        <v>2464</v>
      </c>
      <c r="D324" t="s">
        <v>1228</v>
      </c>
      <c r="E324" t="s">
        <v>1198</v>
      </c>
      <c r="F324" t="s">
        <v>1618</v>
      </c>
      <c r="G324" t="s">
        <v>866</v>
      </c>
      <c r="H324" t="s">
        <v>104</v>
      </c>
      <c r="I324" s="77">
        <v>98734.41</v>
      </c>
      <c r="J324" s="77">
        <v>8765</v>
      </c>
      <c r="K324" s="77">
        <v>0</v>
      </c>
      <c r="L324" s="77">
        <v>30557.524829881499</v>
      </c>
      <c r="M324" s="78">
        <v>1.8E-3</v>
      </c>
      <c r="N324" s="78">
        <v>8.8999999999999999E-3</v>
      </c>
      <c r="O324" s="78">
        <v>1.2999999999999999E-3</v>
      </c>
    </row>
    <row r="325" spans="2:15">
      <c r="B325" t="s">
        <v>2465</v>
      </c>
      <c r="C325" t="s">
        <v>2466</v>
      </c>
      <c r="D325" t="s">
        <v>1228</v>
      </c>
      <c r="E325" t="s">
        <v>1198</v>
      </c>
      <c r="F325" t="s">
        <v>1177</v>
      </c>
      <c r="G325" t="s">
        <v>920</v>
      </c>
      <c r="H325" t="s">
        <v>104</v>
      </c>
      <c r="I325" s="77">
        <v>607.04999999999995</v>
      </c>
      <c r="J325" s="77">
        <v>16377</v>
      </c>
      <c r="K325" s="77">
        <v>1.0681</v>
      </c>
      <c r="L325" s="77">
        <v>352.10803868350001</v>
      </c>
      <c r="M325" s="78">
        <v>0</v>
      </c>
      <c r="N325" s="78">
        <v>1E-4</v>
      </c>
      <c r="O325" s="78">
        <v>0</v>
      </c>
    </row>
    <row r="326" spans="2:15">
      <c r="B326" t="s">
        <v>2467</v>
      </c>
      <c r="C326" t="s">
        <v>2468</v>
      </c>
      <c r="D326" t="s">
        <v>1228</v>
      </c>
      <c r="E326" t="s">
        <v>1198</v>
      </c>
      <c r="F326" t="s">
        <v>1668</v>
      </c>
      <c r="G326" t="s">
        <v>1669</v>
      </c>
      <c r="H326" t="s">
        <v>104</v>
      </c>
      <c r="I326" s="77">
        <v>72915.77</v>
      </c>
      <c r="J326" s="77">
        <v>4324</v>
      </c>
      <c r="K326" s="77">
        <v>0</v>
      </c>
      <c r="L326" s="77">
        <v>11132.8118465388</v>
      </c>
      <c r="M326" s="78">
        <v>6.9999999999999999E-4</v>
      </c>
      <c r="N326" s="78">
        <v>3.3E-3</v>
      </c>
      <c r="O326" s="78">
        <v>5.0000000000000001E-4</v>
      </c>
    </row>
    <row r="327" spans="2:15">
      <c r="B327" t="s">
        <v>2469</v>
      </c>
      <c r="C327" t="s">
        <v>2470</v>
      </c>
      <c r="D327" t="s">
        <v>1228</v>
      </c>
      <c r="E327" t="s">
        <v>1198</v>
      </c>
      <c r="F327" t="s">
        <v>1235</v>
      </c>
      <c r="G327" t="s">
        <v>1669</v>
      </c>
      <c r="H327" t="s">
        <v>104</v>
      </c>
      <c r="I327" s="77">
        <v>91233.47</v>
      </c>
      <c r="J327" s="77">
        <v>8173</v>
      </c>
      <c r="K327" s="77">
        <v>0</v>
      </c>
      <c r="L327" s="77">
        <v>26328.942117446099</v>
      </c>
      <c r="M327" s="78">
        <v>3.3E-3</v>
      </c>
      <c r="N327" s="78">
        <v>7.7000000000000002E-3</v>
      </c>
      <c r="O327" s="78">
        <v>1.1000000000000001E-3</v>
      </c>
    </row>
    <row r="328" spans="2:15">
      <c r="B328" t="s">
        <v>2471</v>
      </c>
      <c r="C328" t="s">
        <v>2472</v>
      </c>
      <c r="D328" t="s">
        <v>394</v>
      </c>
      <c r="E328" t="s">
        <v>1198</v>
      </c>
      <c r="F328" t="s">
        <v>1209</v>
      </c>
      <c r="G328" t="s">
        <v>1210</v>
      </c>
      <c r="H328" t="s">
        <v>104</v>
      </c>
      <c r="I328" s="77">
        <v>1871687.85</v>
      </c>
      <c r="J328" s="77">
        <v>934</v>
      </c>
      <c r="K328" s="77">
        <v>0</v>
      </c>
      <c r="L328" s="77">
        <v>61727.404316589003</v>
      </c>
      <c r="M328" s="78">
        <v>1.6999999999999999E-3</v>
      </c>
      <c r="N328" s="78">
        <v>1.8100000000000002E-2</v>
      </c>
      <c r="O328" s="78">
        <v>2.5999999999999999E-3</v>
      </c>
    </row>
    <row r="329" spans="2:15">
      <c r="B329" t="s">
        <v>2473</v>
      </c>
      <c r="C329" t="s">
        <v>2474</v>
      </c>
      <c r="D329" t="s">
        <v>1228</v>
      </c>
      <c r="E329" t="s">
        <v>1198</v>
      </c>
      <c r="F329" t="s">
        <v>1232</v>
      </c>
      <c r="G329" t="s">
        <v>127</v>
      </c>
      <c r="H329" t="s">
        <v>104</v>
      </c>
      <c r="I329" s="77">
        <v>104185.32</v>
      </c>
      <c r="J329" s="77">
        <v>19379</v>
      </c>
      <c r="K329" s="77">
        <v>0</v>
      </c>
      <c r="L329" s="77">
        <v>71291.148337846796</v>
      </c>
      <c r="M329" s="78">
        <v>1.6000000000000001E-3</v>
      </c>
      <c r="N329" s="78">
        <v>2.0899999999999998E-2</v>
      </c>
      <c r="O329" s="78">
        <v>3.0000000000000001E-3</v>
      </c>
    </row>
    <row r="330" spans="2:15">
      <c r="B330" t="s">
        <v>2475</v>
      </c>
      <c r="C330" t="s">
        <v>2476</v>
      </c>
      <c r="D330" t="s">
        <v>1228</v>
      </c>
      <c r="E330" t="s">
        <v>1198</v>
      </c>
      <c r="F330" t="s">
        <v>1881</v>
      </c>
      <c r="G330" t="s">
        <v>127</v>
      </c>
      <c r="H330" t="s">
        <v>104</v>
      </c>
      <c r="I330" s="77">
        <v>10547.49</v>
      </c>
      <c r="J330" s="77">
        <v>1856</v>
      </c>
      <c r="K330" s="77">
        <v>0</v>
      </c>
      <c r="L330" s="77">
        <v>691.23355424639999</v>
      </c>
      <c r="M330" s="78">
        <v>2.0000000000000001E-4</v>
      </c>
      <c r="N330" s="78">
        <v>2.0000000000000001E-4</v>
      </c>
      <c r="O330" s="78">
        <v>0</v>
      </c>
    </row>
    <row r="331" spans="2:15">
      <c r="B331" t="s">
        <v>2477</v>
      </c>
      <c r="C331" t="s">
        <v>2478</v>
      </c>
      <c r="D331" t="s">
        <v>1228</v>
      </c>
      <c r="E331" t="s">
        <v>1198</v>
      </c>
      <c r="F331" t="s">
        <v>1884</v>
      </c>
      <c r="G331" t="s">
        <v>127</v>
      </c>
      <c r="H331" t="s">
        <v>104</v>
      </c>
      <c r="I331" s="77">
        <v>166464.49</v>
      </c>
      <c r="J331" s="77">
        <v>2530</v>
      </c>
      <c r="K331" s="77">
        <v>0</v>
      </c>
      <c r="L331" s="77">
        <v>14870.988689006999</v>
      </c>
      <c r="M331" s="78">
        <v>2.2000000000000001E-3</v>
      </c>
      <c r="N331" s="78">
        <v>4.4000000000000003E-3</v>
      </c>
      <c r="O331" s="78">
        <v>5.9999999999999995E-4</v>
      </c>
    </row>
    <row r="332" spans="2:15">
      <c r="B332" s="79" t="s">
        <v>403</v>
      </c>
      <c r="E332" s="16"/>
      <c r="F332" s="16"/>
      <c r="G332" s="16"/>
      <c r="I332" s="81">
        <v>3168996.7</v>
      </c>
      <c r="K332" s="81">
        <v>657.44695828900001</v>
      </c>
      <c r="L332" s="81">
        <v>419088.37580485741</v>
      </c>
      <c r="N332" s="80">
        <v>0.1226</v>
      </c>
      <c r="O332" s="80">
        <v>1.78E-2</v>
      </c>
    </row>
    <row r="333" spans="2:15">
      <c r="B333" t="s">
        <v>2479</v>
      </c>
      <c r="C333" t="s">
        <v>2480</v>
      </c>
      <c r="D333" t="s">
        <v>1228</v>
      </c>
      <c r="E333" t="s">
        <v>1198</v>
      </c>
      <c r="F333" t="s">
        <v>2481</v>
      </c>
      <c r="G333" t="s">
        <v>1249</v>
      </c>
      <c r="H333" t="s">
        <v>104</v>
      </c>
      <c r="I333" s="77">
        <v>43</v>
      </c>
      <c r="J333" s="77">
        <v>273</v>
      </c>
      <c r="K333" s="77">
        <v>0</v>
      </c>
      <c r="L333" s="77">
        <v>0.41450408999999999</v>
      </c>
      <c r="M333" s="78">
        <v>0</v>
      </c>
      <c r="N333" s="78">
        <v>0</v>
      </c>
      <c r="O333" s="78">
        <v>0</v>
      </c>
    </row>
    <row r="334" spans="2:15">
      <c r="B334" t="s">
        <v>2482</v>
      </c>
      <c r="C334" t="s">
        <v>2483</v>
      </c>
      <c r="D334" t="s">
        <v>1228</v>
      </c>
      <c r="E334" t="s">
        <v>1198</v>
      </c>
      <c r="F334" t="s">
        <v>2484</v>
      </c>
      <c r="G334" t="s">
        <v>1249</v>
      </c>
      <c r="H334" t="s">
        <v>104</v>
      </c>
      <c r="I334" s="77">
        <v>91</v>
      </c>
      <c r="J334" s="77">
        <v>60.88</v>
      </c>
      <c r="K334" s="77">
        <v>0</v>
      </c>
      <c r="L334" s="77">
        <v>0.19562022479999999</v>
      </c>
      <c r="M334" s="78">
        <v>0</v>
      </c>
      <c r="N334" s="78">
        <v>0</v>
      </c>
      <c r="O334" s="78">
        <v>0</v>
      </c>
    </row>
    <row r="335" spans="2:15">
      <c r="B335" t="s">
        <v>2485</v>
      </c>
      <c r="C335" t="s">
        <v>2486</v>
      </c>
      <c r="D335" t="s">
        <v>394</v>
      </c>
      <c r="E335" t="s">
        <v>1198</v>
      </c>
      <c r="F335" t="s">
        <v>1446</v>
      </c>
      <c r="G335" t="s">
        <v>1249</v>
      </c>
      <c r="H335" t="s">
        <v>104</v>
      </c>
      <c r="I335" s="77">
        <v>285109.36</v>
      </c>
      <c r="J335" s="77">
        <v>1154</v>
      </c>
      <c r="K335" s="77">
        <v>0</v>
      </c>
      <c r="L335" s="77">
        <v>11617.5620728464</v>
      </c>
      <c r="M335" s="78">
        <v>1E-4</v>
      </c>
      <c r="N335" s="78">
        <v>3.3999999999999998E-3</v>
      </c>
      <c r="O335" s="78">
        <v>5.0000000000000001E-4</v>
      </c>
    </row>
    <row r="336" spans="2:15">
      <c r="B336" t="s">
        <v>2487</v>
      </c>
      <c r="C336" t="s">
        <v>2488</v>
      </c>
      <c r="D336" t="s">
        <v>394</v>
      </c>
      <c r="E336" t="s">
        <v>1198</v>
      </c>
      <c r="F336" t="s">
        <v>1339</v>
      </c>
      <c r="G336" t="s">
        <v>1249</v>
      </c>
      <c r="H336" t="s">
        <v>104</v>
      </c>
      <c r="I336" s="77">
        <v>112174.17</v>
      </c>
      <c r="J336" s="77">
        <v>3367</v>
      </c>
      <c r="K336" s="77">
        <v>0</v>
      </c>
      <c r="L336" s="77">
        <v>13336.2490970709</v>
      </c>
      <c r="M336" s="78">
        <v>1E-4</v>
      </c>
      <c r="N336" s="78">
        <v>3.8999999999999998E-3</v>
      </c>
      <c r="O336" s="78">
        <v>5.9999999999999995E-4</v>
      </c>
    </row>
    <row r="337" spans="2:15">
      <c r="B337" t="s">
        <v>2489</v>
      </c>
      <c r="C337" t="s">
        <v>2488</v>
      </c>
      <c r="D337" t="s">
        <v>394</v>
      </c>
      <c r="E337" t="s">
        <v>1198</v>
      </c>
      <c r="F337" t="s">
        <v>1339</v>
      </c>
      <c r="G337" t="s">
        <v>1249</v>
      </c>
      <c r="H337" t="s">
        <v>104</v>
      </c>
      <c r="I337" s="77">
        <v>25</v>
      </c>
      <c r="J337" s="77">
        <v>3367</v>
      </c>
      <c r="K337" s="77">
        <v>0</v>
      </c>
      <c r="L337" s="77">
        <v>2.9722192500000002</v>
      </c>
      <c r="M337" s="78">
        <v>0</v>
      </c>
      <c r="N337" s="78">
        <v>0</v>
      </c>
      <c r="O337" s="78">
        <v>0</v>
      </c>
    </row>
    <row r="338" spans="2:15">
      <c r="B338" t="s">
        <v>2490</v>
      </c>
      <c r="C338" t="s">
        <v>2491</v>
      </c>
      <c r="D338" t="s">
        <v>1228</v>
      </c>
      <c r="E338" t="s">
        <v>1198</v>
      </c>
      <c r="F338" t="s">
        <v>2492</v>
      </c>
      <c r="G338" t="s">
        <v>1249</v>
      </c>
      <c r="H338" t="s">
        <v>104</v>
      </c>
      <c r="I338" s="77">
        <v>162</v>
      </c>
      <c r="J338" s="77">
        <v>13200</v>
      </c>
      <c r="K338" s="77">
        <v>0</v>
      </c>
      <c r="L338" s="77">
        <v>75.506904000000006</v>
      </c>
      <c r="M338" s="78">
        <v>0</v>
      </c>
      <c r="N338" s="78">
        <v>0</v>
      </c>
      <c r="O338" s="78">
        <v>0</v>
      </c>
    </row>
    <row r="339" spans="2:15">
      <c r="B339" t="s">
        <v>2493</v>
      </c>
      <c r="C339" t="s">
        <v>2494</v>
      </c>
      <c r="D339" t="s">
        <v>394</v>
      </c>
      <c r="E339" t="s">
        <v>1198</v>
      </c>
      <c r="F339" t="s">
        <v>2495</v>
      </c>
      <c r="G339" t="s">
        <v>1249</v>
      </c>
      <c r="H339" t="s">
        <v>104</v>
      </c>
      <c r="I339" s="77">
        <v>286</v>
      </c>
      <c r="J339" s="77">
        <v>2290</v>
      </c>
      <c r="K339" s="77">
        <v>0</v>
      </c>
      <c r="L339" s="77">
        <v>23.125931399999999</v>
      </c>
      <c r="M339" s="78">
        <v>0</v>
      </c>
      <c r="N339" s="78">
        <v>0</v>
      </c>
      <c r="O339" s="78">
        <v>0</v>
      </c>
    </row>
    <row r="340" spans="2:15">
      <c r="B340" t="s">
        <v>2496</v>
      </c>
      <c r="C340" t="s">
        <v>2497</v>
      </c>
      <c r="D340" t="s">
        <v>1228</v>
      </c>
      <c r="E340" t="s">
        <v>1198</v>
      </c>
      <c r="F340" t="s">
        <v>2498</v>
      </c>
      <c r="G340" t="s">
        <v>1249</v>
      </c>
      <c r="H340" t="s">
        <v>104</v>
      </c>
      <c r="I340" s="77">
        <v>300</v>
      </c>
      <c r="J340" s="77">
        <v>26.38</v>
      </c>
      <c r="K340" s="77">
        <v>0</v>
      </c>
      <c r="L340" s="77">
        <v>0.27944333999999998</v>
      </c>
      <c r="M340" s="78">
        <v>0</v>
      </c>
      <c r="N340" s="78">
        <v>0</v>
      </c>
      <c r="O340" s="78">
        <v>0</v>
      </c>
    </row>
    <row r="341" spans="2:15">
      <c r="B341" t="s">
        <v>2499</v>
      </c>
      <c r="C341" t="s">
        <v>2500</v>
      </c>
      <c r="D341" t="s">
        <v>394</v>
      </c>
      <c r="E341" t="s">
        <v>1198</v>
      </c>
      <c r="F341" t="s">
        <v>2501</v>
      </c>
      <c r="G341" t="s">
        <v>1249</v>
      </c>
      <c r="H341" t="s">
        <v>104</v>
      </c>
      <c r="I341" s="77">
        <v>385</v>
      </c>
      <c r="J341" s="77">
        <v>999</v>
      </c>
      <c r="K341" s="77">
        <v>0</v>
      </c>
      <c r="L341" s="77">
        <v>13.58075565</v>
      </c>
      <c r="M341" s="78">
        <v>0</v>
      </c>
      <c r="N341" s="78">
        <v>0</v>
      </c>
      <c r="O341" s="78">
        <v>0</v>
      </c>
    </row>
    <row r="342" spans="2:15">
      <c r="B342" t="s">
        <v>2502</v>
      </c>
      <c r="C342" t="s">
        <v>2503</v>
      </c>
      <c r="D342" t="s">
        <v>1228</v>
      </c>
      <c r="E342" t="s">
        <v>1198</v>
      </c>
      <c r="F342" t="s">
        <v>2504</v>
      </c>
      <c r="G342" t="s">
        <v>1249</v>
      </c>
      <c r="H342" t="s">
        <v>104</v>
      </c>
      <c r="I342" s="77">
        <v>716</v>
      </c>
      <c r="J342" s="77">
        <v>35</v>
      </c>
      <c r="K342" s="77">
        <v>0</v>
      </c>
      <c r="L342" s="77">
        <v>0.88486860000000001</v>
      </c>
      <c r="M342" s="78">
        <v>0</v>
      </c>
      <c r="N342" s="78">
        <v>0</v>
      </c>
      <c r="O342" s="78">
        <v>0</v>
      </c>
    </row>
    <row r="343" spans="2:15">
      <c r="B343" t="s">
        <v>2505</v>
      </c>
      <c r="C343" t="s">
        <v>2506</v>
      </c>
      <c r="D343" t="s">
        <v>1228</v>
      </c>
      <c r="E343" t="s">
        <v>1198</v>
      </c>
      <c r="F343" t="s">
        <v>2507</v>
      </c>
      <c r="G343" t="s">
        <v>1249</v>
      </c>
      <c r="H343" t="s">
        <v>104</v>
      </c>
      <c r="I343" s="77">
        <v>1</v>
      </c>
      <c r="J343" s="77">
        <v>1873</v>
      </c>
      <c r="K343" s="77">
        <v>0</v>
      </c>
      <c r="L343" s="77">
        <v>6.6135630000000001E-2</v>
      </c>
      <c r="M343" s="78">
        <v>0</v>
      </c>
      <c r="N343" s="78">
        <v>0</v>
      </c>
      <c r="O343" s="78">
        <v>0</v>
      </c>
    </row>
    <row r="344" spans="2:15">
      <c r="B344" t="s">
        <v>2508</v>
      </c>
      <c r="C344" t="s">
        <v>2509</v>
      </c>
      <c r="D344" t="s">
        <v>394</v>
      </c>
      <c r="E344" t="s">
        <v>1198</v>
      </c>
      <c r="F344" t="s">
        <v>1248</v>
      </c>
      <c r="G344" t="s">
        <v>1249</v>
      </c>
      <c r="H344" t="s">
        <v>104</v>
      </c>
      <c r="I344" s="77">
        <v>1481</v>
      </c>
      <c r="J344" s="77">
        <v>1434</v>
      </c>
      <c r="K344" s="77">
        <v>0</v>
      </c>
      <c r="L344" s="77">
        <v>74.989753739999998</v>
      </c>
      <c r="M344" s="78">
        <v>0</v>
      </c>
      <c r="N344" s="78">
        <v>0</v>
      </c>
      <c r="O344" s="78">
        <v>0</v>
      </c>
    </row>
    <row r="345" spans="2:15">
      <c r="B345" t="s">
        <v>2510</v>
      </c>
      <c r="C345" t="s">
        <v>2511</v>
      </c>
      <c r="D345" t="s">
        <v>1228</v>
      </c>
      <c r="E345" t="s">
        <v>1198</v>
      </c>
      <c r="F345" t="s">
        <v>2512</v>
      </c>
      <c r="G345" t="s">
        <v>1249</v>
      </c>
      <c r="H345" t="s">
        <v>104</v>
      </c>
      <c r="I345" s="77">
        <v>28510.93</v>
      </c>
      <c r="J345" s="77">
        <v>12182</v>
      </c>
      <c r="K345" s="77">
        <v>0</v>
      </c>
      <c r="L345" s="77">
        <v>12263.8744703706</v>
      </c>
      <c r="M345" s="78">
        <v>0</v>
      </c>
      <c r="N345" s="78">
        <v>3.5999999999999999E-3</v>
      </c>
      <c r="O345" s="78">
        <v>5.0000000000000001E-4</v>
      </c>
    </row>
    <row r="346" spans="2:15">
      <c r="B346" t="s">
        <v>2513</v>
      </c>
      <c r="C346" t="s">
        <v>2511</v>
      </c>
      <c r="D346" t="s">
        <v>1228</v>
      </c>
      <c r="E346" t="s">
        <v>1198</v>
      </c>
      <c r="F346" t="s">
        <v>2512</v>
      </c>
      <c r="G346" t="s">
        <v>1249</v>
      </c>
      <c r="H346" t="s">
        <v>104</v>
      </c>
      <c r="I346" s="77">
        <v>3906</v>
      </c>
      <c r="J346" s="77">
        <v>12182</v>
      </c>
      <c r="K346" s="77">
        <v>0</v>
      </c>
      <c r="L346" s="77">
        <v>1680.15191652</v>
      </c>
      <c r="M346" s="78">
        <v>0</v>
      </c>
      <c r="N346" s="78">
        <v>5.0000000000000001E-4</v>
      </c>
      <c r="O346" s="78">
        <v>1E-4</v>
      </c>
    </row>
    <row r="347" spans="2:15">
      <c r="B347" t="s">
        <v>2514</v>
      </c>
      <c r="C347" t="s">
        <v>2515</v>
      </c>
      <c r="D347" t="s">
        <v>394</v>
      </c>
      <c r="E347" t="s">
        <v>1198</v>
      </c>
      <c r="F347" t="s">
        <v>2516</v>
      </c>
      <c r="G347" t="s">
        <v>1245</v>
      </c>
      <c r="H347" t="s">
        <v>104</v>
      </c>
      <c r="I347" s="77">
        <v>244</v>
      </c>
      <c r="J347" s="77">
        <v>3314</v>
      </c>
      <c r="K347" s="77">
        <v>0.90234705000000004</v>
      </c>
      <c r="L347" s="77">
        <v>29.454578009999999</v>
      </c>
      <c r="M347" s="78">
        <v>0</v>
      </c>
      <c r="N347" s="78">
        <v>0</v>
      </c>
      <c r="O347" s="78">
        <v>0</v>
      </c>
    </row>
    <row r="348" spans="2:15">
      <c r="B348" t="s">
        <v>2517</v>
      </c>
      <c r="C348" t="s">
        <v>2515</v>
      </c>
      <c r="D348" t="s">
        <v>394</v>
      </c>
      <c r="E348" t="s">
        <v>1198</v>
      </c>
      <c r="F348" t="s">
        <v>2516</v>
      </c>
      <c r="G348" t="s">
        <v>1245</v>
      </c>
      <c r="H348" t="s">
        <v>104</v>
      </c>
      <c r="I348" s="77">
        <v>0</v>
      </c>
      <c r="J348" s="77">
        <v>0</v>
      </c>
      <c r="K348" s="77">
        <v>33.289859999999997</v>
      </c>
      <c r="L348" s="77">
        <v>33.289859999999997</v>
      </c>
      <c r="M348" s="78">
        <v>0</v>
      </c>
      <c r="N348" s="78">
        <v>0</v>
      </c>
      <c r="O348" s="78">
        <v>0</v>
      </c>
    </row>
    <row r="349" spans="2:15">
      <c r="B349" t="s">
        <v>2518</v>
      </c>
      <c r="C349" t="s">
        <v>2519</v>
      </c>
      <c r="D349" t="s">
        <v>394</v>
      </c>
      <c r="E349" t="s">
        <v>1198</v>
      </c>
      <c r="F349" t="s">
        <v>2520</v>
      </c>
      <c r="G349" t="s">
        <v>1245</v>
      </c>
      <c r="H349" t="s">
        <v>104</v>
      </c>
      <c r="I349" s="77">
        <v>1</v>
      </c>
      <c r="J349" s="77">
        <v>4058</v>
      </c>
      <c r="K349" s="77">
        <v>2.2598399999999999E-3</v>
      </c>
      <c r="L349" s="77">
        <v>0.14554781999999999</v>
      </c>
      <c r="M349" s="78">
        <v>0</v>
      </c>
      <c r="N349" s="78">
        <v>0</v>
      </c>
      <c r="O349" s="78">
        <v>0</v>
      </c>
    </row>
    <row r="350" spans="2:15">
      <c r="B350" t="s">
        <v>2521</v>
      </c>
      <c r="C350" t="s">
        <v>2522</v>
      </c>
      <c r="D350" t="s">
        <v>394</v>
      </c>
      <c r="E350" t="s">
        <v>1198</v>
      </c>
      <c r="F350" t="s">
        <v>2523</v>
      </c>
      <c r="G350" t="s">
        <v>1245</v>
      </c>
      <c r="H350" t="s">
        <v>104</v>
      </c>
      <c r="I350" s="77">
        <v>200</v>
      </c>
      <c r="J350" s="77">
        <v>4516</v>
      </c>
      <c r="K350" s="77">
        <v>0</v>
      </c>
      <c r="L350" s="77">
        <v>31.891991999999998</v>
      </c>
      <c r="M350" s="78">
        <v>0</v>
      </c>
      <c r="N350" s="78">
        <v>0</v>
      </c>
      <c r="O350" s="78">
        <v>0</v>
      </c>
    </row>
    <row r="351" spans="2:15">
      <c r="B351" t="s">
        <v>2524</v>
      </c>
      <c r="C351" t="s">
        <v>2525</v>
      </c>
      <c r="D351" t="s">
        <v>394</v>
      </c>
      <c r="E351" t="s">
        <v>1198</v>
      </c>
      <c r="F351" t="s">
        <v>2526</v>
      </c>
      <c r="G351" t="s">
        <v>1245</v>
      </c>
      <c r="H351" t="s">
        <v>104</v>
      </c>
      <c r="I351" s="77">
        <v>25</v>
      </c>
      <c r="J351" s="77">
        <v>6666</v>
      </c>
      <c r="K351" s="77">
        <v>0</v>
      </c>
      <c r="L351" s="77">
        <v>5.8844114999999997</v>
      </c>
      <c r="M351" s="78">
        <v>0</v>
      </c>
      <c r="N351" s="78">
        <v>0</v>
      </c>
      <c r="O351" s="78">
        <v>0</v>
      </c>
    </row>
    <row r="352" spans="2:15">
      <c r="B352" t="s">
        <v>2527</v>
      </c>
      <c r="C352" t="s">
        <v>2528</v>
      </c>
      <c r="D352" t="s">
        <v>394</v>
      </c>
      <c r="E352" t="s">
        <v>1198</v>
      </c>
      <c r="F352" t="s">
        <v>2529</v>
      </c>
      <c r="G352" t="s">
        <v>1245</v>
      </c>
      <c r="H352" t="s">
        <v>104</v>
      </c>
      <c r="I352" s="77">
        <v>264</v>
      </c>
      <c r="J352" s="77">
        <v>2868</v>
      </c>
      <c r="K352" s="77">
        <v>0</v>
      </c>
      <c r="L352" s="77">
        <v>26.735037120000001</v>
      </c>
      <c r="M352" s="78">
        <v>0</v>
      </c>
      <c r="N352" s="78">
        <v>0</v>
      </c>
      <c r="O352" s="78">
        <v>0</v>
      </c>
    </row>
    <row r="353" spans="2:15">
      <c r="B353" t="s">
        <v>2530</v>
      </c>
      <c r="C353" t="s">
        <v>2531</v>
      </c>
      <c r="D353" t="s">
        <v>1228</v>
      </c>
      <c r="E353" t="s">
        <v>1198</v>
      </c>
      <c r="F353" t="s">
        <v>2532</v>
      </c>
      <c r="G353" t="s">
        <v>1245</v>
      </c>
      <c r="H353" t="s">
        <v>104</v>
      </c>
      <c r="I353" s="77">
        <v>1</v>
      </c>
      <c r="J353" s="77">
        <v>3882</v>
      </c>
      <c r="K353" s="77">
        <v>0</v>
      </c>
      <c r="L353" s="77">
        <v>0.13707342</v>
      </c>
      <c r="M353" s="78">
        <v>0</v>
      </c>
      <c r="N353" s="78">
        <v>0</v>
      </c>
      <c r="O353" s="78">
        <v>0</v>
      </c>
    </row>
    <row r="354" spans="2:15">
      <c r="B354" t="s">
        <v>2533</v>
      </c>
      <c r="C354" t="s">
        <v>2534</v>
      </c>
      <c r="D354" t="s">
        <v>394</v>
      </c>
      <c r="E354" t="s">
        <v>1198</v>
      </c>
      <c r="F354" t="s">
        <v>2535</v>
      </c>
      <c r="G354" t="s">
        <v>1245</v>
      </c>
      <c r="H354" t="s">
        <v>104</v>
      </c>
      <c r="I354" s="77">
        <v>100</v>
      </c>
      <c r="J354" s="77">
        <v>6838</v>
      </c>
      <c r="K354" s="77">
        <v>0</v>
      </c>
      <c r="L354" s="77">
        <v>24.144977999999998</v>
      </c>
      <c r="M354" s="78">
        <v>0</v>
      </c>
      <c r="N354" s="78">
        <v>0</v>
      </c>
      <c r="O354" s="78">
        <v>0</v>
      </c>
    </row>
    <row r="355" spans="2:15">
      <c r="B355" t="s">
        <v>2536</v>
      </c>
      <c r="C355" t="s">
        <v>2537</v>
      </c>
      <c r="D355" t="s">
        <v>394</v>
      </c>
      <c r="E355" t="s">
        <v>1198</v>
      </c>
      <c r="F355" t="s">
        <v>2538</v>
      </c>
      <c r="G355" t="s">
        <v>1245</v>
      </c>
      <c r="H355" t="s">
        <v>104</v>
      </c>
      <c r="I355" s="77">
        <v>6</v>
      </c>
      <c r="J355" s="77">
        <v>13322</v>
      </c>
      <c r="K355" s="77">
        <v>0</v>
      </c>
      <c r="L355" s="77">
        <v>2.8223989199999999</v>
      </c>
      <c r="M355" s="78">
        <v>0</v>
      </c>
      <c r="N355" s="78">
        <v>0</v>
      </c>
      <c r="O355" s="78">
        <v>0</v>
      </c>
    </row>
    <row r="356" spans="2:15">
      <c r="B356" t="s">
        <v>2539</v>
      </c>
      <c r="C356" t="s">
        <v>2540</v>
      </c>
      <c r="D356" t="s">
        <v>394</v>
      </c>
      <c r="E356" t="s">
        <v>1198</v>
      </c>
      <c r="F356" t="s">
        <v>2541</v>
      </c>
      <c r="G356" t="s">
        <v>1245</v>
      </c>
      <c r="H356" t="s">
        <v>104</v>
      </c>
      <c r="I356" s="77">
        <v>17</v>
      </c>
      <c r="J356" s="77">
        <v>867</v>
      </c>
      <c r="K356" s="77">
        <v>0</v>
      </c>
      <c r="L356" s="77">
        <v>0.52043408999999996</v>
      </c>
      <c r="M356" s="78">
        <v>0</v>
      </c>
      <c r="N356" s="78">
        <v>0</v>
      </c>
      <c r="O356" s="78">
        <v>0</v>
      </c>
    </row>
    <row r="357" spans="2:15">
      <c r="B357" t="s">
        <v>2542</v>
      </c>
      <c r="C357" t="s">
        <v>2543</v>
      </c>
      <c r="D357" t="s">
        <v>394</v>
      </c>
      <c r="E357" t="s">
        <v>1198</v>
      </c>
      <c r="F357" t="s">
        <v>2544</v>
      </c>
      <c r="G357" t="s">
        <v>1245</v>
      </c>
      <c r="H357" t="s">
        <v>104</v>
      </c>
      <c r="I357" s="77">
        <v>28</v>
      </c>
      <c r="J357" s="77">
        <v>406</v>
      </c>
      <c r="K357" s="77">
        <v>0</v>
      </c>
      <c r="L357" s="77">
        <v>0.40140408</v>
      </c>
      <c r="M357" s="78">
        <v>0</v>
      </c>
      <c r="N357" s="78">
        <v>0</v>
      </c>
      <c r="O357" s="78">
        <v>0</v>
      </c>
    </row>
    <row r="358" spans="2:15">
      <c r="B358" t="s">
        <v>2545</v>
      </c>
      <c r="C358" t="s">
        <v>2546</v>
      </c>
      <c r="D358" t="s">
        <v>394</v>
      </c>
      <c r="E358" t="s">
        <v>1198</v>
      </c>
      <c r="F358" t="s">
        <v>2547</v>
      </c>
      <c r="G358" t="s">
        <v>1245</v>
      </c>
      <c r="H358" t="s">
        <v>104</v>
      </c>
      <c r="I358" s="77">
        <v>1</v>
      </c>
      <c r="J358" s="77">
        <v>7294</v>
      </c>
      <c r="K358" s="77">
        <v>1.3417800000000001E-3</v>
      </c>
      <c r="L358" s="77">
        <v>0.25889292000000003</v>
      </c>
      <c r="M358" s="78">
        <v>0</v>
      </c>
      <c r="N358" s="78">
        <v>0</v>
      </c>
      <c r="O358" s="78">
        <v>0</v>
      </c>
    </row>
    <row r="359" spans="2:15">
      <c r="B359" t="s">
        <v>2548</v>
      </c>
      <c r="C359" t="s">
        <v>2549</v>
      </c>
      <c r="D359" t="s">
        <v>394</v>
      </c>
      <c r="E359" t="s">
        <v>1198</v>
      </c>
      <c r="F359" t="s">
        <v>2550</v>
      </c>
      <c r="G359" t="s">
        <v>1245</v>
      </c>
      <c r="H359" t="s">
        <v>104</v>
      </c>
      <c r="I359" s="77">
        <v>7</v>
      </c>
      <c r="J359" s="77">
        <v>1922</v>
      </c>
      <c r="K359" s="77">
        <v>0</v>
      </c>
      <c r="L359" s="77">
        <v>0.47506073999999998</v>
      </c>
      <c r="M359" s="78">
        <v>0</v>
      </c>
      <c r="N359" s="78">
        <v>0</v>
      </c>
      <c r="O359" s="78">
        <v>0</v>
      </c>
    </row>
    <row r="360" spans="2:15">
      <c r="B360" t="s">
        <v>2551</v>
      </c>
      <c r="C360" t="s">
        <v>2552</v>
      </c>
      <c r="D360" t="s">
        <v>394</v>
      </c>
      <c r="E360" t="s">
        <v>1198</v>
      </c>
      <c r="F360" t="s">
        <v>2553</v>
      </c>
      <c r="G360" t="s">
        <v>1245</v>
      </c>
      <c r="H360" t="s">
        <v>104</v>
      </c>
      <c r="I360" s="77">
        <v>2</v>
      </c>
      <c r="J360" s="77">
        <v>2813</v>
      </c>
      <c r="K360" s="77">
        <v>0</v>
      </c>
      <c r="L360" s="77">
        <v>0.19865405999999999</v>
      </c>
      <c r="M360" s="78">
        <v>0</v>
      </c>
      <c r="N360" s="78">
        <v>0</v>
      </c>
      <c r="O360" s="78">
        <v>0</v>
      </c>
    </row>
    <row r="361" spans="2:15">
      <c r="B361" t="s">
        <v>2554</v>
      </c>
      <c r="C361" t="s">
        <v>2555</v>
      </c>
      <c r="D361" t="s">
        <v>394</v>
      </c>
      <c r="E361" t="s">
        <v>1198</v>
      </c>
      <c r="F361" t="s">
        <v>2556</v>
      </c>
      <c r="G361" t="s">
        <v>1245</v>
      </c>
      <c r="H361" t="s">
        <v>104</v>
      </c>
      <c r="I361" s="77">
        <v>17</v>
      </c>
      <c r="J361" s="77">
        <v>1664</v>
      </c>
      <c r="K361" s="77">
        <v>0</v>
      </c>
      <c r="L361" s="77">
        <v>0.99884927999999995</v>
      </c>
      <c r="M361" s="78">
        <v>0</v>
      </c>
      <c r="N361" s="78">
        <v>0</v>
      </c>
      <c r="O361" s="78">
        <v>0</v>
      </c>
    </row>
    <row r="362" spans="2:15">
      <c r="B362" t="s">
        <v>2557</v>
      </c>
      <c r="C362" t="s">
        <v>2558</v>
      </c>
      <c r="D362" t="s">
        <v>394</v>
      </c>
      <c r="E362" t="s">
        <v>1198</v>
      </c>
      <c r="F362" t="s">
        <v>2559</v>
      </c>
      <c r="G362" t="s">
        <v>1245</v>
      </c>
      <c r="H362" t="s">
        <v>104</v>
      </c>
      <c r="I362" s="77">
        <v>55</v>
      </c>
      <c r="J362" s="77">
        <v>4357</v>
      </c>
      <c r="K362" s="77">
        <v>6.9913799999999998E-2</v>
      </c>
      <c r="L362" s="77">
        <v>8.5314256499999992</v>
      </c>
      <c r="M362" s="78">
        <v>0</v>
      </c>
      <c r="N362" s="78">
        <v>0</v>
      </c>
      <c r="O362" s="78">
        <v>0</v>
      </c>
    </row>
    <row r="363" spans="2:15">
      <c r="B363" t="s">
        <v>2560</v>
      </c>
      <c r="C363" t="s">
        <v>2561</v>
      </c>
      <c r="D363" t="s">
        <v>1228</v>
      </c>
      <c r="E363" t="s">
        <v>1198</v>
      </c>
      <c r="F363" t="s">
        <v>2562</v>
      </c>
      <c r="G363" t="s">
        <v>1245</v>
      </c>
      <c r="H363" t="s">
        <v>104</v>
      </c>
      <c r="I363" s="77">
        <v>6</v>
      </c>
      <c r="J363" s="77">
        <v>1143</v>
      </c>
      <c r="K363" s="77">
        <v>2.8247999999999999E-4</v>
      </c>
      <c r="L363" s="77">
        <v>0.24243845999999999</v>
      </c>
      <c r="M363" s="78">
        <v>0</v>
      </c>
      <c r="N363" s="78">
        <v>0</v>
      </c>
      <c r="O363" s="78">
        <v>0</v>
      </c>
    </row>
    <row r="364" spans="2:15">
      <c r="B364" t="s">
        <v>2563</v>
      </c>
      <c r="C364" t="s">
        <v>2564</v>
      </c>
      <c r="D364" t="s">
        <v>1228</v>
      </c>
      <c r="E364" t="s">
        <v>1198</v>
      </c>
      <c r="G364" t="s">
        <v>1318</v>
      </c>
      <c r="H364" t="s">
        <v>104</v>
      </c>
      <c r="I364" s="77">
        <v>3</v>
      </c>
      <c r="J364" s="77">
        <v>931</v>
      </c>
      <c r="K364" s="77">
        <v>0</v>
      </c>
      <c r="L364" s="77">
        <v>9.8620830000000007E-2</v>
      </c>
      <c r="M364" s="78">
        <v>0</v>
      </c>
      <c r="N364" s="78">
        <v>0</v>
      </c>
      <c r="O364" s="78">
        <v>0</v>
      </c>
    </row>
    <row r="365" spans="2:15">
      <c r="B365" t="s">
        <v>2565</v>
      </c>
      <c r="C365" t="s">
        <v>2566</v>
      </c>
      <c r="D365" t="s">
        <v>394</v>
      </c>
      <c r="E365" t="s">
        <v>1198</v>
      </c>
      <c r="F365" t="s">
        <v>2567</v>
      </c>
      <c r="G365" t="s">
        <v>1318</v>
      </c>
      <c r="H365" t="s">
        <v>104</v>
      </c>
      <c r="I365" s="77">
        <v>60</v>
      </c>
      <c r="J365" s="77">
        <v>12057</v>
      </c>
      <c r="K365" s="77">
        <v>0</v>
      </c>
      <c r="L365" s="77">
        <v>25.543960200000001</v>
      </c>
      <c r="M365" s="78">
        <v>0</v>
      </c>
      <c r="N365" s="78">
        <v>0</v>
      </c>
      <c r="O365" s="78">
        <v>0</v>
      </c>
    </row>
    <row r="366" spans="2:15">
      <c r="B366" t="s">
        <v>2568</v>
      </c>
      <c r="C366" t="s">
        <v>2569</v>
      </c>
      <c r="D366" t="s">
        <v>394</v>
      </c>
      <c r="E366" t="s">
        <v>1198</v>
      </c>
      <c r="F366" t="s">
        <v>2570</v>
      </c>
      <c r="G366" t="s">
        <v>1318</v>
      </c>
      <c r="H366" t="s">
        <v>104</v>
      </c>
      <c r="I366" s="77">
        <v>55</v>
      </c>
      <c r="J366" s="77">
        <v>3088</v>
      </c>
      <c r="K366" s="77">
        <v>0</v>
      </c>
      <c r="L366" s="77">
        <v>5.9970504</v>
      </c>
      <c r="M366" s="78">
        <v>0</v>
      </c>
      <c r="N366" s="78">
        <v>0</v>
      </c>
      <c r="O366" s="78">
        <v>0</v>
      </c>
    </row>
    <row r="367" spans="2:15">
      <c r="B367" t="s">
        <v>2571</v>
      </c>
      <c r="C367" t="s">
        <v>2572</v>
      </c>
      <c r="D367" t="s">
        <v>121</v>
      </c>
      <c r="E367" t="s">
        <v>1198</v>
      </c>
      <c r="F367" t="s">
        <v>2573</v>
      </c>
      <c r="G367" t="s">
        <v>1318</v>
      </c>
      <c r="H367" t="s">
        <v>104</v>
      </c>
      <c r="I367" s="77">
        <v>5</v>
      </c>
      <c r="J367" s="77">
        <v>1950</v>
      </c>
      <c r="K367" s="77">
        <v>0</v>
      </c>
      <c r="L367" s="77">
        <v>0.34427249999999998</v>
      </c>
      <c r="M367" s="78">
        <v>0</v>
      </c>
      <c r="N367" s="78">
        <v>0</v>
      </c>
      <c r="O367" s="78">
        <v>0</v>
      </c>
    </row>
    <row r="368" spans="2:15">
      <c r="B368" t="s">
        <v>2574</v>
      </c>
      <c r="C368" t="s">
        <v>2575</v>
      </c>
      <c r="D368" t="s">
        <v>121</v>
      </c>
      <c r="E368" t="s">
        <v>1198</v>
      </c>
      <c r="F368" t="s">
        <v>2576</v>
      </c>
      <c r="G368" t="s">
        <v>1318</v>
      </c>
      <c r="H368" t="s">
        <v>108</v>
      </c>
      <c r="I368" s="77">
        <v>35802.25</v>
      </c>
      <c r="J368" s="77">
        <v>11202</v>
      </c>
      <c r="K368" s="77">
        <v>0</v>
      </c>
      <c r="L368" s="77">
        <v>15066.500974651501</v>
      </c>
      <c r="M368" s="78">
        <v>0</v>
      </c>
      <c r="N368" s="78">
        <v>4.4000000000000003E-3</v>
      </c>
      <c r="O368" s="78">
        <v>5.9999999999999995E-4</v>
      </c>
    </row>
    <row r="369" spans="2:15">
      <c r="B369" t="s">
        <v>2577</v>
      </c>
      <c r="C369" t="s">
        <v>2578</v>
      </c>
      <c r="D369" t="s">
        <v>394</v>
      </c>
      <c r="E369" t="s">
        <v>1198</v>
      </c>
      <c r="F369" t="s">
        <v>2579</v>
      </c>
      <c r="G369" t="s">
        <v>1318</v>
      </c>
      <c r="H369" t="s">
        <v>104</v>
      </c>
      <c r="I369" s="77">
        <v>4425</v>
      </c>
      <c r="J369" s="77">
        <v>182</v>
      </c>
      <c r="K369" s="77">
        <v>0</v>
      </c>
      <c r="L369" s="77">
        <v>28.436908500000001</v>
      </c>
      <c r="M369" s="78">
        <v>0</v>
      </c>
      <c r="N369" s="78">
        <v>0</v>
      </c>
      <c r="O369" s="78">
        <v>0</v>
      </c>
    </row>
    <row r="370" spans="2:15">
      <c r="B370" t="s">
        <v>2580</v>
      </c>
      <c r="C370" t="s">
        <v>2581</v>
      </c>
      <c r="D370" t="s">
        <v>394</v>
      </c>
      <c r="E370" t="s">
        <v>1198</v>
      </c>
      <c r="F370" t="s">
        <v>2582</v>
      </c>
      <c r="G370" t="s">
        <v>1318</v>
      </c>
      <c r="H370" t="s">
        <v>104</v>
      </c>
      <c r="I370" s="77">
        <v>22</v>
      </c>
      <c r="J370" s="77">
        <v>3685</v>
      </c>
      <c r="K370" s="77">
        <v>0</v>
      </c>
      <c r="L370" s="77">
        <v>2.8625816999999998</v>
      </c>
      <c r="M370" s="78">
        <v>0</v>
      </c>
      <c r="N370" s="78">
        <v>0</v>
      </c>
      <c r="O370" s="78">
        <v>0</v>
      </c>
    </row>
    <row r="371" spans="2:15">
      <c r="B371" t="s">
        <v>2583</v>
      </c>
      <c r="C371" t="s">
        <v>2584</v>
      </c>
      <c r="D371" t="s">
        <v>394</v>
      </c>
      <c r="E371" t="s">
        <v>1198</v>
      </c>
      <c r="F371" t="s">
        <v>2585</v>
      </c>
      <c r="G371" t="s">
        <v>1318</v>
      </c>
      <c r="H371" t="s">
        <v>104</v>
      </c>
      <c r="I371" s="77">
        <v>7</v>
      </c>
      <c r="J371" s="77">
        <v>11353</v>
      </c>
      <c r="K371" s="77">
        <v>0</v>
      </c>
      <c r="L371" s="77">
        <v>2.80612101</v>
      </c>
      <c r="M371" s="78">
        <v>0</v>
      </c>
      <c r="N371" s="78">
        <v>0</v>
      </c>
      <c r="O371" s="78">
        <v>0</v>
      </c>
    </row>
    <row r="372" spans="2:15">
      <c r="B372" t="s">
        <v>2586</v>
      </c>
      <c r="C372" t="s">
        <v>2587</v>
      </c>
      <c r="D372" t="s">
        <v>1228</v>
      </c>
      <c r="E372" t="s">
        <v>1198</v>
      </c>
      <c r="F372" t="s">
        <v>2588</v>
      </c>
      <c r="G372" t="s">
        <v>1318</v>
      </c>
      <c r="H372" t="s">
        <v>104</v>
      </c>
      <c r="I372" s="77">
        <v>16</v>
      </c>
      <c r="J372" s="77">
        <v>16558</v>
      </c>
      <c r="K372" s="77">
        <v>0</v>
      </c>
      <c r="L372" s="77">
        <v>9.3546076800000009</v>
      </c>
      <c r="M372" s="78">
        <v>0</v>
      </c>
      <c r="N372" s="78">
        <v>0</v>
      </c>
      <c r="O372" s="78">
        <v>0</v>
      </c>
    </row>
    <row r="373" spans="2:15">
      <c r="B373" t="s">
        <v>2589</v>
      </c>
      <c r="C373" t="s">
        <v>2590</v>
      </c>
      <c r="D373" t="s">
        <v>394</v>
      </c>
      <c r="E373" t="s">
        <v>1198</v>
      </c>
      <c r="F373" t="s">
        <v>2591</v>
      </c>
      <c r="G373" t="s">
        <v>1318</v>
      </c>
      <c r="H373" t="s">
        <v>104</v>
      </c>
      <c r="I373" s="77">
        <v>8</v>
      </c>
      <c r="J373" s="77">
        <v>7229</v>
      </c>
      <c r="K373" s="77">
        <v>0</v>
      </c>
      <c r="L373" s="77">
        <v>2.0420479199999999</v>
      </c>
      <c r="M373" s="78">
        <v>0</v>
      </c>
      <c r="N373" s="78">
        <v>0</v>
      </c>
      <c r="O373" s="78">
        <v>0</v>
      </c>
    </row>
    <row r="374" spans="2:15">
      <c r="B374" t="s">
        <v>2592</v>
      </c>
      <c r="C374" t="s">
        <v>2593</v>
      </c>
      <c r="D374" t="s">
        <v>394</v>
      </c>
      <c r="E374" t="s">
        <v>1198</v>
      </c>
      <c r="F374" t="s">
        <v>2594</v>
      </c>
      <c r="G374" t="s">
        <v>1318</v>
      </c>
      <c r="H374" t="s">
        <v>104</v>
      </c>
      <c r="I374" s="77">
        <v>30847.91</v>
      </c>
      <c r="J374" s="77">
        <v>18891</v>
      </c>
      <c r="K374" s="77">
        <v>0</v>
      </c>
      <c r="L374" s="77">
        <v>20576.827212371099</v>
      </c>
      <c r="M374" s="78">
        <v>1E-4</v>
      </c>
      <c r="N374" s="78">
        <v>6.0000000000000001E-3</v>
      </c>
      <c r="O374" s="78">
        <v>8.9999999999999998E-4</v>
      </c>
    </row>
    <row r="375" spans="2:15">
      <c r="B375" t="s">
        <v>2592</v>
      </c>
      <c r="C375" t="s">
        <v>2593</v>
      </c>
      <c r="D375" t="s">
        <v>394</v>
      </c>
      <c r="E375" t="s">
        <v>1198</v>
      </c>
      <c r="F375" t="s">
        <v>2594</v>
      </c>
      <c r="G375" t="s">
        <v>1318</v>
      </c>
      <c r="H375" t="s">
        <v>104</v>
      </c>
      <c r="I375" s="77">
        <v>14</v>
      </c>
      <c r="J375" s="77">
        <v>18891</v>
      </c>
      <c r="K375" s="77">
        <v>0</v>
      </c>
      <c r="L375" s="77">
        <v>9.3385769399999994</v>
      </c>
      <c r="M375" s="78">
        <v>0</v>
      </c>
      <c r="N375" s="78">
        <v>0</v>
      </c>
      <c r="O375" s="78">
        <v>0</v>
      </c>
    </row>
    <row r="376" spans="2:15">
      <c r="B376" t="s">
        <v>2595</v>
      </c>
      <c r="C376" t="s">
        <v>2596</v>
      </c>
      <c r="D376" t="s">
        <v>394</v>
      </c>
      <c r="E376" t="s">
        <v>1198</v>
      </c>
      <c r="F376" t="s">
        <v>2597</v>
      </c>
      <c r="G376" t="s">
        <v>1318</v>
      </c>
      <c r="H376" t="s">
        <v>104</v>
      </c>
      <c r="I376" s="77">
        <v>16</v>
      </c>
      <c r="J376" s="77">
        <v>7032</v>
      </c>
      <c r="K376" s="77">
        <v>0</v>
      </c>
      <c r="L376" s="77">
        <v>3.9727987200000001</v>
      </c>
      <c r="M376" s="78">
        <v>0</v>
      </c>
      <c r="N376" s="78">
        <v>0</v>
      </c>
      <c r="O376" s="78">
        <v>0</v>
      </c>
    </row>
    <row r="377" spans="2:15">
      <c r="B377" t="s">
        <v>2598</v>
      </c>
      <c r="C377" t="s">
        <v>2599</v>
      </c>
      <c r="D377" t="s">
        <v>394</v>
      </c>
      <c r="E377" t="s">
        <v>1198</v>
      </c>
      <c r="F377" t="s">
        <v>2600</v>
      </c>
      <c r="G377" t="s">
        <v>1318</v>
      </c>
      <c r="H377" t="s">
        <v>104</v>
      </c>
      <c r="I377" s="77">
        <v>122</v>
      </c>
      <c r="J377" s="77">
        <v>904</v>
      </c>
      <c r="K377" s="77">
        <v>0</v>
      </c>
      <c r="L377" s="77">
        <v>3.8942692800000001</v>
      </c>
      <c r="M377" s="78">
        <v>0</v>
      </c>
      <c r="N377" s="78">
        <v>0</v>
      </c>
      <c r="O377" s="78">
        <v>0</v>
      </c>
    </row>
    <row r="378" spans="2:15">
      <c r="B378" t="s">
        <v>2601</v>
      </c>
      <c r="C378" t="s">
        <v>2602</v>
      </c>
      <c r="D378" t="s">
        <v>394</v>
      </c>
      <c r="E378" t="s">
        <v>1198</v>
      </c>
      <c r="F378" t="s">
        <v>2603</v>
      </c>
      <c r="G378" t="s">
        <v>1318</v>
      </c>
      <c r="H378" t="s">
        <v>104</v>
      </c>
      <c r="I378" s="77">
        <v>700</v>
      </c>
      <c r="J378" s="77">
        <v>1621</v>
      </c>
      <c r="K378" s="77">
        <v>0</v>
      </c>
      <c r="L378" s="77">
        <v>40.066257</v>
      </c>
      <c r="M378" s="78">
        <v>0</v>
      </c>
      <c r="N378" s="78">
        <v>0</v>
      </c>
      <c r="O378" s="78">
        <v>0</v>
      </c>
    </row>
    <row r="379" spans="2:15">
      <c r="B379" t="s">
        <v>2604</v>
      </c>
      <c r="C379" t="s">
        <v>2605</v>
      </c>
      <c r="D379" t="s">
        <v>121</v>
      </c>
      <c r="E379" t="s">
        <v>1198</v>
      </c>
      <c r="F379" t="s">
        <v>2606</v>
      </c>
      <c r="G379" t="s">
        <v>1318</v>
      </c>
      <c r="H379" t="s">
        <v>108</v>
      </c>
      <c r="I379" s="77">
        <v>20565.27</v>
      </c>
      <c r="J379" s="77">
        <v>9348</v>
      </c>
      <c r="K379" s="77">
        <v>0</v>
      </c>
      <c r="L379" s="77">
        <v>7222.0357561453202</v>
      </c>
      <c r="M379" s="78">
        <v>2.0000000000000001E-4</v>
      </c>
      <c r="N379" s="78">
        <v>2.0999999999999999E-3</v>
      </c>
      <c r="O379" s="78">
        <v>2.9999999999999997E-4</v>
      </c>
    </row>
    <row r="380" spans="2:15">
      <c r="B380" t="s">
        <v>2607</v>
      </c>
      <c r="C380" t="s">
        <v>2608</v>
      </c>
      <c r="D380" t="s">
        <v>1228</v>
      </c>
      <c r="E380" t="s">
        <v>1198</v>
      </c>
      <c r="F380" t="s">
        <v>2609</v>
      </c>
      <c r="G380" t="s">
        <v>1318</v>
      </c>
      <c r="H380" t="s">
        <v>104</v>
      </c>
      <c r="I380" s="77">
        <v>26173.98</v>
      </c>
      <c r="J380" s="77">
        <v>9636</v>
      </c>
      <c r="K380" s="77">
        <v>0</v>
      </c>
      <c r="L380" s="77">
        <v>8905.6223608967994</v>
      </c>
      <c r="M380" s="78">
        <v>0</v>
      </c>
      <c r="N380" s="78">
        <v>2.5999999999999999E-3</v>
      </c>
      <c r="O380" s="78">
        <v>4.0000000000000002E-4</v>
      </c>
    </row>
    <row r="381" spans="2:15">
      <c r="B381" t="s">
        <v>2610</v>
      </c>
      <c r="C381" t="s">
        <v>2611</v>
      </c>
      <c r="D381" t="s">
        <v>1228</v>
      </c>
      <c r="E381" t="s">
        <v>1198</v>
      </c>
      <c r="F381" t="s">
        <v>2612</v>
      </c>
      <c r="G381" t="s">
        <v>1318</v>
      </c>
      <c r="H381" t="s">
        <v>104</v>
      </c>
      <c r="I381" s="77">
        <v>5</v>
      </c>
      <c r="J381" s="77">
        <v>13971</v>
      </c>
      <c r="K381" s="77">
        <v>0</v>
      </c>
      <c r="L381" s="77">
        <v>2.4665800500000001</v>
      </c>
      <c r="M381" s="78">
        <v>0</v>
      </c>
      <c r="N381" s="78">
        <v>0</v>
      </c>
      <c r="O381" s="78">
        <v>0</v>
      </c>
    </row>
    <row r="382" spans="2:15">
      <c r="B382" t="s">
        <v>2613</v>
      </c>
      <c r="C382" t="s">
        <v>2614</v>
      </c>
      <c r="D382" t="s">
        <v>1228</v>
      </c>
      <c r="E382" t="s">
        <v>1198</v>
      </c>
      <c r="F382" t="s">
        <v>2615</v>
      </c>
      <c r="G382" t="s">
        <v>1318</v>
      </c>
      <c r="H382" t="s">
        <v>104</v>
      </c>
      <c r="I382" s="77">
        <v>10</v>
      </c>
      <c r="J382" s="77">
        <v>1261</v>
      </c>
      <c r="K382" s="77">
        <v>0</v>
      </c>
      <c r="L382" s="77">
        <v>0.44525910000000002</v>
      </c>
      <c r="M382" s="78">
        <v>0</v>
      </c>
      <c r="N382" s="78">
        <v>0</v>
      </c>
      <c r="O382" s="78">
        <v>0</v>
      </c>
    </row>
    <row r="383" spans="2:15">
      <c r="B383" t="s">
        <v>2616</v>
      </c>
      <c r="C383" t="s">
        <v>2617</v>
      </c>
      <c r="D383" t="s">
        <v>1228</v>
      </c>
      <c r="E383" t="s">
        <v>1198</v>
      </c>
      <c r="F383" t="s">
        <v>2618</v>
      </c>
      <c r="G383" t="s">
        <v>1318</v>
      </c>
      <c r="H383" t="s">
        <v>104</v>
      </c>
      <c r="I383" s="77">
        <v>100</v>
      </c>
      <c r="J383" s="77">
        <v>4756</v>
      </c>
      <c r="K383" s="77">
        <v>0</v>
      </c>
      <c r="L383" s="77">
        <v>16.793436</v>
      </c>
      <c r="M383" s="78">
        <v>0</v>
      </c>
      <c r="N383" s="78">
        <v>0</v>
      </c>
      <c r="O383" s="78">
        <v>0</v>
      </c>
    </row>
    <row r="384" spans="2:15">
      <c r="B384" t="s">
        <v>2619</v>
      </c>
      <c r="C384" t="s">
        <v>2620</v>
      </c>
      <c r="D384" t="s">
        <v>394</v>
      </c>
      <c r="E384" t="s">
        <v>1198</v>
      </c>
      <c r="F384" t="s">
        <v>2621</v>
      </c>
      <c r="G384" t="s">
        <v>1318</v>
      </c>
      <c r="H384" t="s">
        <v>104</v>
      </c>
      <c r="I384" s="77">
        <v>6730.43</v>
      </c>
      <c r="J384" s="77">
        <v>24923</v>
      </c>
      <c r="K384" s="77">
        <v>0</v>
      </c>
      <c r="L384" s="77">
        <v>5922.9879182859004</v>
      </c>
      <c r="M384" s="78">
        <v>0</v>
      </c>
      <c r="N384" s="78">
        <v>1.6999999999999999E-3</v>
      </c>
      <c r="O384" s="78">
        <v>2.9999999999999997E-4</v>
      </c>
    </row>
    <row r="385" spans="2:15">
      <c r="B385" t="s">
        <v>2622</v>
      </c>
      <c r="C385" t="s">
        <v>2623</v>
      </c>
      <c r="D385" t="s">
        <v>394</v>
      </c>
      <c r="E385" t="s">
        <v>1198</v>
      </c>
      <c r="F385" t="s">
        <v>2624</v>
      </c>
      <c r="G385" t="s">
        <v>1318</v>
      </c>
      <c r="H385" t="s">
        <v>104</v>
      </c>
      <c r="I385" s="77">
        <v>29</v>
      </c>
      <c r="J385" s="77">
        <v>8375</v>
      </c>
      <c r="K385" s="77">
        <v>6.1439399999999996E-3</v>
      </c>
      <c r="L385" s="77">
        <v>8.58206019</v>
      </c>
      <c r="M385" s="78">
        <v>0</v>
      </c>
      <c r="N385" s="78">
        <v>0</v>
      </c>
      <c r="O385" s="78">
        <v>0</v>
      </c>
    </row>
    <row r="386" spans="2:15">
      <c r="B386" t="s">
        <v>2625</v>
      </c>
      <c r="C386" t="s">
        <v>2626</v>
      </c>
      <c r="D386" t="s">
        <v>394</v>
      </c>
      <c r="E386" t="s">
        <v>1198</v>
      </c>
      <c r="F386" t="s">
        <v>2627</v>
      </c>
      <c r="G386" t="s">
        <v>1318</v>
      </c>
      <c r="H386" t="s">
        <v>104</v>
      </c>
      <c r="I386" s="77">
        <v>14200</v>
      </c>
      <c r="J386" s="77">
        <v>51.58</v>
      </c>
      <c r="K386" s="77">
        <v>0</v>
      </c>
      <c r="L386" s="77">
        <v>25.862315160000001</v>
      </c>
      <c r="M386" s="78">
        <v>1E-4</v>
      </c>
      <c r="N386" s="78">
        <v>0</v>
      </c>
      <c r="O386" s="78">
        <v>0</v>
      </c>
    </row>
    <row r="387" spans="2:15">
      <c r="B387" t="s">
        <v>2628</v>
      </c>
      <c r="C387" t="s">
        <v>2629</v>
      </c>
      <c r="D387" t="s">
        <v>1228</v>
      </c>
      <c r="E387" t="s">
        <v>1198</v>
      </c>
      <c r="F387" t="s">
        <v>2630</v>
      </c>
      <c r="G387" t="s">
        <v>1318</v>
      </c>
      <c r="H387" t="s">
        <v>104</v>
      </c>
      <c r="I387" s="77">
        <v>120</v>
      </c>
      <c r="J387" s="77">
        <v>1007</v>
      </c>
      <c r="K387" s="77">
        <v>0</v>
      </c>
      <c r="L387" s="77">
        <v>4.2668603999999997</v>
      </c>
      <c r="M387" s="78">
        <v>0</v>
      </c>
      <c r="N387" s="78">
        <v>0</v>
      </c>
      <c r="O387" s="78">
        <v>0</v>
      </c>
    </row>
    <row r="388" spans="2:15">
      <c r="B388" t="s">
        <v>2631</v>
      </c>
      <c r="C388" t="s">
        <v>2632</v>
      </c>
      <c r="D388" t="s">
        <v>1228</v>
      </c>
      <c r="E388" t="s">
        <v>1198</v>
      </c>
      <c r="F388" t="s">
        <v>2633</v>
      </c>
      <c r="G388" t="s">
        <v>1318</v>
      </c>
      <c r="H388" t="s">
        <v>104</v>
      </c>
      <c r="I388" s="77">
        <v>49</v>
      </c>
      <c r="J388" s="77">
        <v>1290</v>
      </c>
      <c r="K388" s="77">
        <v>0</v>
      </c>
      <c r="L388" s="77">
        <v>2.2319450999999999</v>
      </c>
      <c r="M388" s="78">
        <v>0</v>
      </c>
      <c r="N388" s="78">
        <v>0</v>
      </c>
      <c r="O388" s="78">
        <v>0</v>
      </c>
    </row>
    <row r="389" spans="2:15">
      <c r="B389" t="s">
        <v>2631</v>
      </c>
      <c r="C389" t="s">
        <v>2632</v>
      </c>
      <c r="D389" t="s">
        <v>1228</v>
      </c>
      <c r="E389" t="s">
        <v>1198</v>
      </c>
      <c r="F389" t="s">
        <v>2633</v>
      </c>
      <c r="G389" t="s">
        <v>1318</v>
      </c>
      <c r="H389" t="s">
        <v>104</v>
      </c>
      <c r="I389" s="77">
        <v>176367.56</v>
      </c>
      <c r="J389" s="77">
        <v>1290</v>
      </c>
      <c r="K389" s="77">
        <v>0</v>
      </c>
      <c r="L389" s="77">
        <v>8033.5247212439999</v>
      </c>
      <c r="M389" s="78">
        <v>6.9999999999999999E-4</v>
      </c>
      <c r="N389" s="78">
        <v>2.3999999999999998E-3</v>
      </c>
      <c r="O389" s="78">
        <v>2.9999999999999997E-4</v>
      </c>
    </row>
    <row r="390" spans="2:15">
      <c r="B390" t="s">
        <v>2634</v>
      </c>
      <c r="C390" t="s">
        <v>2635</v>
      </c>
      <c r="D390" t="s">
        <v>394</v>
      </c>
      <c r="E390" t="s">
        <v>1198</v>
      </c>
      <c r="F390" t="s">
        <v>2636</v>
      </c>
      <c r="G390" t="s">
        <v>1318</v>
      </c>
      <c r="H390" t="s">
        <v>104</v>
      </c>
      <c r="I390" s="77">
        <v>430</v>
      </c>
      <c r="J390" s="77">
        <v>1050</v>
      </c>
      <c r="K390" s="77">
        <v>0</v>
      </c>
      <c r="L390" s="77">
        <v>15.942465</v>
      </c>
      <c r="M390" s="78">
        <v>0</v>
      </c>
      <c r="N390" s="78">
        <v>0</v>
      </c>
      <c r="O390" s="78">
        <v>0</v>
      </c>
    </row>
    <row r="391" spans="2:15">
      <c r="B391" t="s">
        <v>2637</v>
      </c>
      <c r="C391" t="s">
        <v>2638</v>
      </c>
      <c r="D391" t="s">
        <v>121</v>
      </c>
      <c r="E391" t="s">
        <v>1198</v>
      </c>
      <c r="F391" t="s">
        <v>2639</v>
      </c>
      <c r="G391" t="s">
        <v>1318</v>
      </c>
      <c r="H391" t="s">
        <v>108</v>
      </c>
      <c r="I391" s="77">
        <v>17760.91</v>
      </c>
      <c r="J391" s="77">
        <v>13350</v>
      </c>
      <c r="K391" s="77">
        <v>0</v>
      </c>
      <c r="L391" s="77">
        <v>8907.4418146994994</v>
      </c>
      <c r="M391" s="78">
        <v>0</v>
      </c>
      <c r="N391" s="78">
        <v>2.5999999999999999E-3</v>
      </c>
      <c r="O391" s="78">
        <v>4.0000000000000002E-4</v>
      </c>
    </row>
    <row r="392" spans="2:15">
      <c r="B392" t="s">
        <v>2640</v>
      </c>
      <c r="C392" t="s">
        <v>2641</v>
      </c>
      <c r="D392" t="s">
        <v>1269</v>
      </c>
      <c r="E392" t="s">
        <v>1198</v>
      </c>
      <c r="F392" t="s">
        <v>2642</v>
      </c>
      <c r="G392" t="s">
        <v>1318</v>
      </c>
      <c r="H392" t="s">
        <v>108</v>
      </c>
      <c r="I392" s="77">
        <v>100</v>
      </c>
      <c r="J392" s="77">
        <v>1758.5</v>
      </c>
      <c r="K392" s="77">
        <v>0</v>
      </c>
      <c r="L392" s="77">
        <v>6.6061569499999999</v>
      </c>
      <c r="M392" s="78">
        <v>0</v>
      </c>
      <c r="N392" s="78">
        <v>0</v>
      </c>
      <c r="O392" s="78">
        <v>0</v>
      </c>
    </row>
    <row r="393" spans="2:15">
      <c r="B393" t="s">
        <v>2643</v>
      </c>
      <c r="C393" t="s">
        <v>2644</v>
      </c>
      <c r="D393" t="s">
        <v>1269</v>
      </c>
      <c r="E393" t="s">
        <v>1198</v>
      </c>
      <c r="F393" t="s">
        <v>2642</v>
      </c>
      <c r="G393" t="s">
        <v>1318</v>
      </c>
      <c r="H393" t="s">
        <v>108</v>
      </c>
      <c r="I393" s="77">
        <v>15</v>
      </c>
      <c r="J393" s="77">
        <v>13018</v>
      </c>
      <c r="K393" s="77">
        <v>0</v>
      </c>
      <c r="L393" s="77">
        <v>7.3357080899999998</v>
      </c>
      <c r="M393" s="78">
        <v>0</v>
      </c>
      <c r="N393" s="78">
        <v>0</v>
      </c>
      <c r="O393" s="78">
        <v>0</v>
      </c>
    </row>
    <row r="394" spans="2:15">
      <c r="B394" t="s">
        <v>2645</v>
      </c>
      <c r="C394" t="s">
        <v>2646</v>
      </c>
      <c r="D394" t="s">
        <v>394</v>
      </c>
      <c r="E394" t="s">
        <v>1198</v>
      </c>
      <c r="F394" t="s">
        <v>2647</v>
      </c>
      <c r="G394" t="s">
        <v>1318</v>
      </c>
      <c r="H394" t="s">
        <v>104</v>
      </c>
      <c r="I394" s="77">
        <v>30</v>
      </c>
      <c r="J394" s="77">
        <v>4271</v>
      </c>
      <c r="K394" s="77">
        <v>0</v>
      </c>
      <c r="L394" s="77">
        <v>4.5242703000000004</v>
      </c>
      <c r="M394" s="78">
        <v>0</v>
      </c>
      <c r="N394" s="78">
        <v>0</v>
      </c>
      <c r="O394" s="78">
        <v>0</v>
      </c>
    </row>
    <row r="395" spans="2:15">
      <c r="B395" t="s">
        <v>2648</v>
      </c>
      <c r="C395" t="s">
        <v>2649</v>
      </c>
      <c r="D395" t="s">
        <v>394</v>
      </c>
      <c r="E395" t="s">
        <v>1198</v>
      </c>
      <c r="F395" t="s">
        <v>2650</v>
      </c>
      <c r="G395" t="s">
        <v>1318</v>
      </c>
      <c r="H395" t="s">
        <v>104</v>
      </c>
      <c r="I395" s="77">
        <v>8</v>
      </c>
      <c r="J395" s="77">
        <v>4112</v>
      </c>
      <c r="K395" s="77">
        <v>0</v>
      </c>
      <c r="L395" s="77">
        <v>1.16155776</v>
      </c>
      <c r="M395" s="78">
        <v>0</v>
      </c>
      <c r="N395" s="78">
        <v>0</v>
      </c>
      <c r="O395" s="78">
        <v>0</v>
      </c>
    </row>
    <row r="396" spans="2:15">
      <c r="B396" t="s">
        <v>2651</v>
      </c>
      <c r="C396" t="s">
        <v>2652</v>
      </c>
      <c r="D396" t="s">
        <v>121</v>
      </c>
      <c r="E396" t="s">
        <v>1198</v>
      </c>
      <c r="F396" t="s">
        <v>2653</v>
      </c>
      <c r="G396" t="s">
        <v>1318</v>
      </c>
      <c r="H396" t="s">
        <v>108</v>
      </c>
      <c r="I396" s="77">
        <v>62630.62</v>
      </c>
      <c r="J396" s="77">
        <v>9425</v>
      </c>
      <c r="K396" s="77">
        <v>0</v>
      </c>
      <c r="L396" s="77">
        <v>22175.559427014501</v>
      </c>
      <c r="M396" s="78">
        <v>1E-4</v>
      </c>
      <c r="N396" s="78">
        <v>6.4999999999999997E-3</v>
      </c>
      <c r="O396" s="78">
        <v>8.9999999999999998E-4</v>
      </c>
    </row>
    <row r="397" spans="2:15">
      <c r="B397" t="s">
        <v>2654</v>
      </c>
      <c r="C397" t="s">
        <v>2655</v>
      </c>
      <c r="D397" t="s">
        <v>1228</v>
      </c>
      <c r="E397" t="s">
        <v>1198</v>
      </c>
      <c r="F397" t="s">
        <v>2656</v>
      </c>
      <c r="G397" t="s">
        <v>1512</v>
      </c>
      <c r="H397" t="s">
        <v>104</v>
      </c>
      <c r="I397" s="77">
        <v>71</v>
      </c>
      <c r="J397" s="77">
        <v>1208</v>
      </c>
      <c r="K397" s="77">
        <v>0</v>
      </c>
      <c r="L397" s="77">
        <v>3.0284680800000001</v>
      </c>
      <c r="M397" s="78">
        <v>0</v>
      </c>
      <c r="N397" s="78">
        <v>0</v>
      </c>
      <c r="O397" s="78">
        <v>0</v>
      </c>
    </row>
    <row r="398" spans="2:15">
      <c r="B398" t="s">
        <v>2657</v>
      </c>
      <c r="C398" t="s">
        <v>2658</v>
      </c>
      <c r="D398" t="s">
        <v>394</v>
      </c>
      <c r="E398" t="s">
        <v>1198</v>
      </c>
      <c r="F398" t="s">
        <v>2659</v>
      </c>
      <c r="G398" t="s">
        <v>1512</v>
      </c>
      <c r="H398" t="s">
        <v>104</v>
      </c>
      <c r="I398" s="77">
        <v>2000</v>
      </c>
      <c r="J398" s="77">
        <v>47</v>
      </c>
      <c r="K398" s="77">
        <v>0</v>
      </c>
      <c r="L398" s="77">
        <v>3.31914</v>
      </c>
      <c r="M398" s="78">
        <v>0</v>
      </c>
      <c r="N398" s="78">
        <v>0</v>
      </c>
      <c r="O398" s="78">
        <v>0</v>
      </c>
    </row>
    <row r="399" spans="2:15">
      <c r="B399" t="s">
        <v>2660</v>
      </c>
      <c r="C399" t="s">
        <v>2661</v>
      </c>
      <c r="D399" t="s">
        <v>394</v>
      </c>
      <c r="E399" t="s">
        <v>1198</v>
      </c>
      <c r="F399" t="s">
        <v>2662</v>
      </c>
      <c r="G399" t="s">
        <v>1512</v>
      </c>
      <c r="H399" t="s">
        <v>104</v>
      </c>
      <c r="I399" s="77">
        <v>230</v>
      </c>
      <c r="J399" s="77">
        <v>1104</v>
      </c>
      <c r="K399" s="77">
        <v>0</v>
      </c>
      <c r="L399" s="77">
        <v>8.9659151999999995</v>
      </c>
      <c r="M399" s="78">
        <v>0</v>
      </c>
      <c r="N399" s="78">
        <v>0</v>
      </c>
      <c r="O399" s="78">
        <v>0</v>
      </c>
    </row>
    <row r="400" spans="2:15">
      <c r="B400" t="s">
        <v>2663</v>
      </c>
      <c r="C400" t="s">
        <v>2664</v>
      </c>
      <c r="D400" t="s">
        <v>1228</v>
      </c>
      <c r="E400" t="s">
        <v>1198</v>
      </c>
      <c r="F400" t="s">
        <v>2665</v>
      </c>
      <c r="G400" t="s">
        <v>1512</v>
      </c>
      <c r="H400" t="s">
        <v>104</v>
      </c>
      <c r="I400" s="77">
        <v>24</v>
      </c>
      <c r="J400" s="77">
        <v>2850</v>
      </c>
      <c r="K400" s="77">
        <v>0</v>
      </c>
      <c r="L400" s="77">
        <v>2.4152040000000001</v>
      </c>
      <c r="M400" s="78">
        <v>0</v>
      </c>
      <c r="N400" s="78">
        <v>0</v>
      </c>
      <c r="O400" s="78">
        <v>0</v>
      </c>
    </row>
    <row r="401" spans="2:15">
      <c r="B401" t="s">
        <v>2666</v>
      </c>
      <c r="C401" t="s">
        <v>2667</v>
      </c>
      <c r="D401" t="s">
        <v>1228</v>
      </c>
      <c r="E401" t="s">
        <v>1198</v>
      </c>
      <c r="F401" t="s">
        <v>2668</v>
      </c>
      <c r="G401" t="s">
        <v>1512</v>
      </c>
      <c r="H401" t="s">
        <v>104</v>
      </c>
      <c r="I401" s="77">
        <v>23</v>
      </c>
      <c r="J401" s="77">
        <v>2108</v>
      </c>
      <c r="K401" s="77">
        <v>1.1405129999999999E-2</v>
      </c>
      <c r="L401" s="77">
        <v>1.72337517</v>
      </c>
      <c r="M401" s="78">
        <v>0</v>
      </c>
      <c r="N401" s="78">
        <v>0</v>
      </c>
      <c r="O401" s="78">
        <v>0</v>
      </c>
    </row>
    <row r="402" spans="2:15">
      <c r="B402" t="s">
        <v>2669</v>
      </c>
      <c r="C402" t="s">
        <v>2670</v>
      </c>
      <c r="D402" t="s">
        <v>394</v>
      </c>
      <c r="E402" t="s">
        <v>1198</v>
      </c>
      <c r="F402" t="s">
        <v>2671</v>
      </c>
      <c r="G402" t="s">
        <v>1512</v>
      </c>
      <c r="H402" t="s">
        <v>104</v>
      </c>
      <c r="I402" s="77">
        <v>13</v>
      </c>
      <c r="J402" s="77">
        <v>6831</v>
      </c>
      <c r="K402" s="77">
        <v>0</v>
      </c>
      <c r="L402" s="77">
        <v>3.13563393</v>
      </c>
      <c r="M402" s="78">
        <v>0</v>
      </c>
      <c r="N402" s="78">
        <v>0</v>
      </c>
      <c r="O402" s="78">
        <v>0</v>
      </c>
    </row>
    <row r="403" spans="2:15">
      <c r="B403" t="s">
        <v>2672</v>
      </c>
      <c r="C403" t="s">
        <v>2673</v>
      </c>
      <c r="D403" t="s">
        <v>1228</v>
      </c>
      <c r="E403" t="s">
        <v>1198</v>
      </c>
      <c r="F403" t="s">
        <v>2576</v>
      </c>
      <c r="G403" t="s">
        <v>1353</v>
      </c>
      <c r="H403" t="s">
        <v>104</v>
      </c>
      <c r="I403" s="77">
        <v>78</v>
      </c>
      <c r="J403" s="77">
        <v>8523</v>
      </c>
      <c r="K403" s="77">
        <v>0</v>
      </c>
      <c r="L403" s="77">
        <v>23.473876140000002</v>
      </c>
      <c r="M403" s="78">
        <v>0</v>
      </c>
      <c r="N403" s="78">
        <v>0</v>
      </c>
      <c r="O403" s="78">
        <v>0</v>
      </c>
    </row>
    <row r="404" spans="2:15">
      <c r="B404" t="s">
        <v>2674</v>
      </c>
      <c r="C404" t="s">
        <v>2675</v>
      </c>
      <c r="D404" t="s">
        <v>1228</v>
      </c>
      <c r="E404" t="s">
        <v>1198</v>
      </c>
      <c r="F404" t="s">
        <v>2676</v>
      </c>
      <c r="G404" t="s">
        <v>1353</v>
      </c>
      <c r="H404" t="s">
        <v>104</v>
      </c>
      <c r="I404" s="77">
        <v>50</v>
      </c>
      <c r="J404" s="77">
        <v>79.849999999999994</v>
      </c>
      <c r="K404" s="77">
        <v>0</v>
      </c>
      <c r="L404" s="77">
        <v>0.14097517500000001</v>
      </c>
      <c r="M404" s="78">
        <v>0</v>
      </c>
      <c r="N404" s="78">
        <v>0</v>
      </c>
      <c r="O404" s="78">
        <v>0</v>
      </c>
    </row>
    <row r="405" spans="2:15">
      <c r="B405" t="s">
        <v>2677</v>
      </c>
      <c r="C405" t="s">
        <v>2678</v>
      </c>
      <c r="D405" t="s">
        <v>121</v>
      </c>
      <c r="E405" t="s">
        <v>1198</v>
      </c>
      <c r="F405" t="s">
        <v>2679</v>
      </c>
      <c r="G405" t="s">
        <v>1353</v>
      </c>
      <c r="H405" t="s">
        <v>114</v>
      </c>
      <c r="I405" s="77">
        <v>8335</v>
      </c>
      <c r="J405" s="77">
        <v>540</v>
      </c>
      <c r="K405" s="77">
        <v>0</v>
      </c>
      <c r="L405" s="77">
        <v>116.99189370000001</v>
      </c>
      <c r="M405" s="78">
        <v>5.9999999999999995E-4</v>
      </c>
      <c r="N405" s="78">
        <v>0</v>
      </c>
      <c r="O405" s="78">
        <v>0</v>
      </c>
    </row>
    <row r="406" spans="2:15">
      <c r="B406" t="s">
        <v>2680</v>
      </c>
      <c r="C406" t="s">
        <v>2681</v>
      </c>
      <c r="D406" t="s">
        <v>394</v>
      </c>
      <c r="E406" t="s">
        <v>1198</v>
      </c>
      <c r="F406" t="s">
        <v>2682</v>
      </c>
      <c r="G406" t="s">
        <v>1353</v>
      </c>
      <c r="H406" t="s">
        <v>104</v>
      </c>
      <c r="I406" s="77">
        <v>126</v>
      </c>
      <c r="J406" s="77">
        <v>808</v>
      </c>
      <c r="K406" s="77">
        <v>0</v>
      </c>
      <c r="L406" s="77">
        <v>3.5948404799999998</v>
      </c>
      <c r="M406" s="78">
        <v>0</v>
      </c>
      <c r="N406" s="78">
        <v>0</v>
      </c>
      <c r="O406" s="78">
        <v>0</v>
      </c>
    </row>
    <row r="407" spans="2:15">
      <c r="B407" t="s">
        <v>2683</v>
      </c>
      <c r="C407" t="s">
        <v>2684</v>
      </c>
      <c r="D407" t="s">
        <v>394</v>
      </c>
      <c r="E407" t="s">
        <v>1198</v>
      </c>
      <c r="F407" t="s">
        <v>2685</v>
      </c>
      <c r="G407" t="s">
        <v>1353</v>
      </c>
      <c r="H407" t="s">
        <v>104</v>
      </c>
      <c r="I407" s="77">
        <v>142</v>
      </c>
      <c r="J407" s="77">
        <v>5028</v>
      </c>
      <c r="K407" s="77">
        <v>0</v>
      </c>
      <c r="L407" s="77">
        <v>25.210492559999999</v>
      </c>
      <c r="M407" s="78">
        <v>0</v>
      </c>
      <c r="N407" s="78">
        <v>0</v>
      </c>
      <c r="O407" s="78">
        <v>0</v>
      </c>
    </row>
    <row r="408" spans="2:15">
      <c r="B408" t="s">
        <v>2686</v>
      </c>
      <c r="C408" t="s">
        <v>2687</v>
      </c>
      <c r="D408" t="s">
        <v>1228</v>
      </c>
      <c r="E408" t="s">
        <v>1198</v>
      </c>
      <c r="F408" t="s">
        <v>2688</v>
      </c>
      <c r="G408" t="s">
        <v>1353</v>
      </c>
      <c r="H408" t="s">
        <v>104</v>
      </c>
      <c r="I408" s="77">
        <v>35</v>
      </c>
      <c r="J408" s="77">
        <v>4799</v>
      </c>
      <c r="K408" s="77">
        <v>0</v>
      </c>
      <c r="L408" s="77">
        <v>5.9308441500000004</v>
      </c>
      <c r="M408" s="78">
        <v>0</v>
      </c>
      <c r="N408" s="78">
        <v>0</v>
      </c>
      <c r="O408" s="78">
        <v>0</v>
      </c>
    </row>
    <row r="409" spans="2:15">
      <c r="B409" t="s">
        <v>2689</v>
      </c>
      <c r="C409" t="s">
        <v>2690</v>
      </c>
      <c r="D409" t="s">
        <v>1228</v>
      </c>
      <c r="E409" t="s">
        <v>1198</v>
      </c>
      <c r="F409" t="s">
        <v>2691</v>
      </c>
      <c r="G409" t="s">
        <v>1353</v>
      </c>
      <c r="H409" t="s">
        <v>104</v>
      </c>
      <c r="I409" s="77">
        <v>1039</v>
      </c>
      <c r="J409" s="77">
        <v>378</v>
      </c>
      <c r="K409" s="77">
        <v>0</v>
      </c>
      <c r="L409" s="77">
        <v>13.86772002</v>
      </c>
      <c r="M409" s="78">
        <v>2.0000000000000001E-4</v>
      </c>
      <c r="N409" s="78">
        <v>0</v>
      </c>
      <c r="O409" s="78">
        <v>0</v>
      </c>
    </row>
    <row r="410" spans="2:15">
      <c r="B410" t="s">
        <v>2692</v>
      </c>
      <c r="C410" t="s">
        <v>2693</v>
      </c>
      <c r="D410" t="s">
        <v>1228</v>
      </c>
      <c r="E410" t="s">
        <v>1198</v>
      </c>
      <c r="F410" t="s">
        <v>2694</v>
      </c>
      <c r="G410" t="s">
        <v>1353</v>
      </c>
      <c r="H410" t="s">
        <v>104</v>
      </c>
      <c r="I410" s="77">
        <v>1</v>
      </c>
      <c r="J410" s="77">
        <v>1323.5</v>
      </c>
      <c r="K410" s="77">
        <v>0</v>
      </c>
      <c r="L410" s="77">
        <v>4.6732784999999999E-2</v>
      </c>
      <c r="M410" s="78">
        <v>0</v>
      </c>
      <c r="N410" s="78">
        <v>0</v>
      </c>
      <c r="O410" s="78">
        <v>0</v>
      </c>
    </row>
    <row r="411" spans="2:15">
      <c r="B411" t="s">
        <v>2695</v>
      </c>
      <c r="C411" t="s">
        <v>2696</v>
      </c>
      <c r="D411" t="s">
        <v>1228</v>
      </c>
      <c r="E411" t="s">
        <v>1198</v>
      </c>
      <c r="F411" t="s">
        <v>2697</v>
      </c>
      <c r="G411" t="s">
        <v>1353</v>
      </c>
      <c r="H411" t="s">
        <v>104</v>
      </c>
      <c r="I411" s="77">
        <v>12</v>
      </c>
      <c r="J411" s="77">
        <v>9271</v>
      </c>
      <c r="K411" s="77">
        <v>0</v>
      </c>
      <c r="L411" s="77">
        <v>3.9283081200000001</v>
      </c>
      <c r="M411" s="78">
        <v>0</v>
      </c>
      <c r="N411" s="78">
        <v>0</v>
      </c>
      <c r="O411" s="78">
        <v>0</v>
      </c>
    </row>
    <row r="412" spans="2:15">
      <c r="B412" t="s">
        <v>2698</v>
      </c>
      <c r="C412" t="s">
        <v>2699</v>
      </c>
      <c r="D412" t="s">
        <v>1228</v>
      </c>
      <c r="E412" t="s">
        <v>1198</v>
      </c>
      <c r="F412" t="s">
        <v>2700</v>
      </c>
      <c r="G412" t="s">
        <v>1353</v>
      </c>
      <c r="H412" t="s">
        <v>104</v>
      </c>
      <c r="I412" s="77">
        <v>11</v>
      </c>
      <c r="J412" s="77">
        <v>31682</v>
      </c>
      <c r="K412" s="77">
        <v>0</v>
      </c>
      <c r="L412" s="77">
        <v>12.30560562</v>
      </c>
      <c r="M412" s="78">
        <v>0</v>
      </c>
      <c r="N412" s="78">
        <v>0</v>
      </c>
      <c r="O412" s="78">
        <v>0</v>
      </c>
    </row>
    <row r="413" spans="2:15">
      <c r="B413" t="s">
        <v>2701</v>
      </c>
      <c r="C413" t="s">
        <v>2702</v>
      </c>
      <c r="D413" t="s">
        <v>394</v>
      </c>
      <c r="E413" t="s">
        <v>1198</v>
      </c>
      <c r="F413" t="s">
        <v>2703</v>
      </c>
      <c r="G413" t="s">
        <v>1353</v>
      </c>
      <c r="H413" t="s">
        <v>104</v>
      </c>
      <c r="I413" s="77">
        <v>1</v>
      </c>
      <c r="J413" s="77">
        <v>4611</v>
      </c>
      <c r="K413" s="77">
        <v>0</v>
      </c>
      <c r="L413" s="77">
        <v>0.16281440999999999</v>
      </c>
      <c r="M413" s="78">
        <v>0</v>
      </c>
      <c r="N413" s="78">
        <v>0</v>
      </c>
      <c r="O413" s="78">
        <v>0</v>
      </c>
    </row>
    <row r="414" spans="2:15">
      <c r="B414" t="s">
        <v>2704</v>
      </c>
      <c r="C414" t="s">
        <v>2705</v>
      </c>
      <c r="D414" t="s">
        <v>1228</v>
      </c>
      <c r="E414" t="s">
        <v>1198</v>
      </c>
      <c r="F414" t="s">
        <v>2706</v>
      </c>
      <c r="G414" t="s">
        <v>1353</v>
      </c>
      <c r="H414" t="s">
        <v>104</v>
      </c>
      <c r="I414" s="77">
        <v>54</v>
      </c>
      <c r="J414" s="77">
        <v>878</v>
      </c>
      <c r="K414" s="77">
        <v>9.9856680000000003E-2</v>
      </c>
      <c r="L414" s="77">
        <v>1.7739744</v>
      </c>
      <c r="M414" s="78">
        <v>0</v>
      </c>
      <c r="N414" s="78">
        <v>0</v>
      </c>
      <c r="O414" s="78">
        <v>0</v>
      </c>
    </row>
    <row r="415" spans="2:15">
      <c r="B415" t="s">
        <v>2707</v>
      </c>
      <c r="C415" t="s">
        <v>2708</v>
      </c>
      <c r="D415" t="s">
        <v>394</v>
      </c>
      <c r="E415" t="s">
        <v>1198</v>
      </c>
      <c r="F415" t="s">
        <v>2709</v>
      </c>
      <c r="G415" t="s">
        <v>1353</v>
      </c>
      <c r="H415" t="s">
        <v>104</v>
      </c>
      <c r="I415" s="77">
        <v>91</v>
      </c>
      <c r="J415" s="77">
        <v>1247</v>
      </c>
      <c r="K415" s="77">
        <v>0</v>
      </c>
      <c r="L415" s="77">
        <v>4.0068728699999996</v>
      </c>
      <c r="M415" s="78">
        <v>0</v>
      </c>
      <c r="N415" s="78">
        <v>0</v>
      </c>
      <c r="O415" s="78">
        <v>0</v>
      </c>
    </row>
    <row r="416" spans="2:15">
      <c r="B416" t="s">
        <v>2710</v>
      </c>
      <c r="C416" t="s">
        <v>2711</v>
      </c>
      <c r="D416" t="s">
        <v>1228</v>
      </c>
      <c r="E416" t="s">
        <v>1198</v>
      </c>
      <c r="F416" t="s">
        <v>2712</v>
      </c>
      <c r="G416" t="s">
        <v>1353</v>
      </c>
      <c r="H416" t="s">
        <v>104</v>
      </c>
      <c r="I416" s="77">
        <v>9</v>
      </c>
      <c r="J416" s="77">
        <v>809</v>
      </c>
      <c r="K416" s="77">
        <v>0</v>
      </c>
      <c r="L416" s="77">
        <v>0.25709210999999998</v>
      </c>
      <c r="M416" s="78">
        <v>0</v>
      </c>
      <c r="N416" s="78">
        <v>0</v>
      </c>
      <c r="O416" s="78">
        <v>0</v>
      </c>
    </row>
    <row r="417" spans="2:15">
      <c r="B417" t="s">
        <v>2713</v>
      </c>
      <c r="C417" t="s">
        <v>2714</v>
      </c>
      <c r="D417" t="s">
        <v>1228</v>
      </c>
      <c r="E417" t="s">
        <v>1198</v>
      </c>
      <c r="F417" t="s">
        <v>2715</v>
      </c>
      <c r="G417" t="s">
        <v>1353</v>
      </c>
      <c r="H417" t="s">
        <v>104</v>
      </c>
      <c r="I417" s="77">
        <v>71</v>
      </c>
      <c r="J417" s="77">
        <v>1415</v>
      </c>
      <c r="K417" s="77">
        <v>0</v>
      </c>
      <c r="L417" s="77">
        <v>3.5474191500000001</v>
      </c>
      <c r="M417" s="78">
        <v>0</v>
      </c>
      <c r="N417" s="78">
        <v>0</v>
      </c>
      <c r="O417" s="78">
        <v>0</v>
      </c>
    </row>
    <row r="418" spans="2:15">
      <c r="B418" t="s">
        <v>2716</v>
      </c>
      <c r="C418" t="s">
        <v>2717</v>
      </c>
      <c r="D418" t="s">
        <v>1228</v>
      </c>
      <c r="E418" t="s">
        <v>1198</v>
      </c>
      <c r="F418" t="s">
        <v>2718</v>
      </c>
      <c r="G418" t="s">
        <v>1353</v>
      </c>
      <c r="H418" t="s">
        <v>104</v>
      </c>
      <c r="I418" s="77">
        <v>796</v>
      </c>
      <c r="J418" s="77">
        <v>637</v>
      </c>
      <c r="K418" s="77">
        <v>0</v>
      </c>
      <c r="L418" s="77">
        <v>17.904006119999998</v>
      </c>
      <c r="M418" s="78">
        <v>0</v>
      </c>
      <c r="N418" s="78">
        <v>0</v>
      </c>
      <c r="O418" s="78">
        <v>0</v>
      </c>
    </row>
    <row r="419" spans="2:15">
      <c r="B419" t="s">
        <v>2719</v>
      </c>
      <c r="C419" t="s">
        <v>2720</v>
      </c>
      <c r="D419" t="s">
        <v>1228</v>
      </c>
      <c r="E419" t="s">
        <v>1198</v>
      </c>
      <c r="F419" t="s">
        <v>2721</v>
      </c>
      <c r="G419" t="s">
        <v>1353</v>
      </c>
      <c r="H419" t="s">
        <v>104</v>
      </c>
      <c r="I419" s="77">
        <v>10</v>
      </c>
      <c r="J419" s="77">
        <v>26835</v>
      </c>
      <c r="K419" s="77">
        <v>0</v>
      </c>
      <c r="L419" s="77">
        <v>9.4754384999999992</v>
      </c>
      <c r="M419" s="78">
        <v>0</v>
      </c>
      <c r="N419" s="78">
        <v>0</v>
      </c>
      <c r="O419" s="78">
        <v>0</v>
      </c>
    </row>
    <row r="420" spans="2:15">
      <c r="B420" t="s">
        <v>2722</v>
      </c>
      <c r="C420" t="s">
        <v>2723</v>
      </c>
      <c r="D420" t="s">
        <v>394</v>
      </c>
      <c r="E420" t="s">
        <v>1198</v>
      </c>
      <c r="F420" t="s">
        <v>2724</v>
      </c>
      <c r="G420" t="s">
        <v>1353</v>
      </c>
      <c r="H420" t="s">
        <v>104</v>
      </c>
      <c r="I420" s="77">
        <v>2594</v>
      </c>
      <c r="J420" s="77">
        <v>356</v>
      </c>
      <c r="K420" s="77">
        <v>0</v>
      </c>
      <c r="L420" s="77">
        <v>32.607513840000003</v>
      </c>
      <c r="M420" s="78">
        <v>0</v>
      </c>
      <c r="N420" s="78">
        <v>0</v>
      </c>
      <c r="O420" s="78">
        <v>0</v>
      </c>
    </row>
    <row r="421" spans="2:15">
      <c r="B421" t="s">
        <v>2725</v>
      </c>
      <c r="C421" t="s">
        <v>2726</v>
      </c>
      <c r="D421" t="s">
        <v>394</v>
      </c>
      <c r="E421" t="s">
        <v>1198</v>
      </c>
      <c r="F421" t="s">
        <v>2727</v>
      </c>
      <c r="G421" t="s">
        <v>1353</v>
      </c>
      <c r="H421" t="s">
        <v>104</v>
      </c>
      <c r="I421" s="77">
        <v>17</v>
      </c>
      <c r="J421" s="77">
        <v>5171</v>
      </c>
      <c r="K421" s="77">
        <v>0</v>
      </c>
      <c r="L421" s="77">
        <v>3.1039961699999998</v>
      </c>
      <c r="M421" s="78">
        <v>0</v>
      </c>
      <c r="N421" s="78">
        <v>0</v>
      </c>
      <c r="O421" s="78">
        <v>0</v>
      </c>
    </row>
    <row r="422" spans="2:15">
      <c r="B422" t="s">
        <v>2728</v>
      </c>
      <c r="C422" t="s">
        <v>2729</v>
      </c>
      <c r="D422" t="s">
        <v>1228</v>
      </c>
      <c r="E422" t="s">
        <v>1198</v>
      </c>
      <c r="F422" t="s">
        <v>2730</v>
      </c>
      <c r="G422" t="s">
        <v>1353</v>
      </c>
      <c r="H422" t="s">
        <v>104</v>
      </c>
      <c r="I422" s="77">
        <v>10</v>
      </c>
      <c r="J422" s="77">
        <v>9977</v>
      </c>
      <c r="K422" s="77">
        <v>0</v>
      </c>
      <c r="L422" s="77">
        <v>3.5228787000000001</v>
      </c>
      <c r="M422" s="78">
        <v>0</v>
      </c>
      <c r="N422" s="78">
        <v>0</v>
      </c>
      <c r="O422" s="78">
        <v>0</v>
      </c>
    </row>
    <row r="423" spans="2:15">
      <c r="B423" t="s">
        <v>2731</v>
      </c>
      <c r="C423" t="s">
        <v>2732</v>
      </c>
      <c r="D423" t="s">
        <v>394</v>
      </c>
      <c r="E423" t="s">
        <v>1198</v>
      </c>
      <c r="F423" t="s">
        <v>2733</v>
      </c>
      <c r="G423" t="s">
        <v>1353</v>
      </c>
      <c r="H423" t="s">
        <v>104</v>
      </c>
      <c r="I423" s="77">
        <v>8</v>
      </c>
      <c r="J423" s="77">
        <v>675</v>
      </c>
      <c r="K423" s="77">
        <v>0</v>
      </c>
      <c r="L423" s="77">
        <v>0.19067400000000001</v>
      </c>
      <c r="M423" s="78">
        <v>0</v>
      </c>
      <c r="N423" s="78">
        <v>0</v>
      </c>
      <c r="O423" s="78">
        <v>0</v>
      </c>
    </row>
    <row r="424" spans="2:15">
      <c r="B424" t="s">
        <v>2734</v>
      </c>
      <c r="C424" t="s">
        <v>2735</v>
      </c>
      <c r="D424" t="s">
        <v>394</v>
      </c>
      <c r="E424" t="s">
        <v>1198</v>
      </c>
      <c r="F424" t="s">
        <v>2736</v>
      </c>
      <c r="G424" t="s">
        <v>1353</v>
      </c>
      <c r="H424" t="s">
        <v>104</v>
      </c>
      <c r="I424" s="77">
        <v>306</v>
      </c>
      <c r="J424" s="77">
        <v>2449</v>
      </c>
      <c r="K424" s="77">
        <v>0</v>
      </c>
      <c r="L424" s="77">
        <v>26.461102140000001</v>
      </c>
      <c r="M424" s="78">
        <v>0</v>
      </c>
      <c r="N424" s="78">
        <v>0</v>
      </c>
      <c r="O424" s="78">
        <v>0</v>
      </c>
    </row>
    <row r="425" spans="2:15">
      <c r="B425" t="s">
        <v>2737</v>
      </c>
      <c r="C425" t="s">
        <v>2738</v>
      </c>
      <c r="D425" t="s">
        <v>394</v>
      </c>
      <c r="E425" t="s">
        <v>1198</v>
      </c>
      <c r="F425" t="s">
        <v>1352</v>
      </c>
      <c r="G425" t="s">
        <v>1353</v>
      </c>
      <c r="H425" t="s">
        <v>104</v>
      </c>
      <c r="I425" s="77">
        <v>17</v>
      </c>
      <c r="J425" s="77">
        <v>14310</v>
      </c>
      <c r="K425" s="77">
        <v>0</v>
      </c>
      <c r="L425" s="77">
        <v>8.5898637000000004</v>
      </c>
      <c r="M425" s="78">
        <v>0</v>
      </c>
      <c r="N425" s="78">
        <v>0</v>
      </c>
      <c r="O425" s="78">
        <v>0</v>
      </c>
    </row>
    <row r="426" spans="2:15">
      <c r="B426" t="s">
        <v>2739</v>
      </c>
      <c r="C426" t="s">
        <v>2740</v>
      </c>
      <c r="D426" t="s">
        <v>394</v>
      </c>
      <c r="E426" t="s">
        <v>1198</v>
      </c>
      <c r="F426" t="s">
        <v>2741</v>
      </c>
      <c r="G426" t="s">
        <v>1353</v>
      </c>
      <c r="H426" t="s">
        <v>104</v>
      </c>
      <c r="I426" s="77">
        <v>50</v>
      </c>
      <c r="J426" s="77">
        <v>5590</v>
      </c>
      <c r="K426" s="77">
        <v>0</v>
      </c>
      <c r="L426" s="77">
        <v>9.8691449999999996</v>
      </c>
      <c r="M426" s="78">
        <v>0</v>
      </c>
      <c r="N426" s="78">
        <v>0</v>
      </c>
      <c r="O426" s="78">
        <v>0</v>
      </c>
    </row>
    <row r="427" spans="2:15">
      <c r="B427" t="s">
        <v>2742</v>
      </c>
      <c r="C427" t="s">
        <v>2743</v>
      </c>
      <c r="D427" t="s">
        <v>394</v>
      </c>
      <c r="E427" t="s">
        <v>1198</v>
      </c>
      <c r="G427" t="s">
        <v>1271</v>
      </c>
      <c r="H427" t="s">
        <v>104</v>
      </c>
      <c r="I427" s="77">
        <v>6</v>
      </c>
      <c r="J427" s="77">
        <v>3575</v>
      </c>
      <c r="K427" s="77">
        <v>0</v>
      </c>
      <c r="L427" s="77">
        <v>0.7573995</v>
      </c>
      <c r="M427" s="78">
        <v>0</v>
      </c>
      <c r="N427" s="78">
        <v>0</v>
      </c>
      <c r="O427" s="78">
        <v>0</v>
      </c>
    </row>
    <row r="428" spans="2:15">
      <c r="B428" t="s">
        <v>2744</v>
      </c>
      <c r="C428" t="s">
        <v>2745</v>
      </c>
      <c r="D428" t="s">
        <v>394</v>
      </c>
      <c r="E428" t="s">
        <v>1198</v>
      </c>
      <c r="F428" t="s">
        <v>2746</v>
      </c>
      <c r="G428" t="s">
        <v>1271</v>
      </c>
      <c r="H428" t="s">
        <v>104</v>
      </c>
      <c r="I428" s="77">
        <v>26</v>
      </c>
      <c r="J428" s="77">
        <v>2436</v>
      </c>
      <c r="K428" s="77">
        <v>0</v>
      </c>
      <c r="L428" s="77">
        <v>2.2363941600000001</v>
      </c>
      <c r="M428" s="78">
        <v>0</v>
      </c>
      <c r="N428" s="78">
        <v>0</v>
      </c>
      <c r="O428" s="78">
        <v>0</v>
      </c>
    </row>
    <row r="429" spans="2:15">
      <c r="B429" t="s">
        <v>2747</v>
      </c>
      <c r="C429" t="s">
        <v>2748</v>
      </c>
      <c r="D429" t="s">
        <v>394</v>
      </c>
      <c r="E429" t="s">
        <v>1198</v>
      </c>
      <c r="F429" t="s">
        <v>2749</v>
      </c>
      <c r="G429" t="s">
        <v>1271</v>
      </c>
      <c r="H429" t="s">
        <v>104</v>
      </c>
      <c r="I429" s="77">
        <v>264</v>
      </c>
      <c r="J429" s="77">
        <v>30906</v>
      </c>
      <c r="K429" s="77">
        <v>0</v>
      </c>
      <c r="L429" s="77">
        <v>288.10078704</v>
      </c>
      <c r="M429" s="78">
        <v>0</v>
      </c>
      <c r="N429" s="78">
        <v>1E-4</v>
      </c>
      <c r="O429" s="78">
        <v>0</v>
      </c>
    </row>
    <row r="430" spans="2:15">
      <c r="B430" t="s">
        <v>2750</v>
      </c>
      <c r="C430" t="s">
        <v>2751</v>
      </c>
      <c r="D430" t="s">
        <v>394</v>
      </c>
      <c r="E430" t="s">
        <v>1198</v>
      </c>
      <c r="F430" t="s">
        <v>2752</v>
      </c>
      <c r="G430" t="s">
        <v>1271</v>
      </c>
      <c r="H430" t="s">
        <v>104</v>
      </c>
      <c r="I430" s="77">
        <v>8</v>
      </c>
      <c r="J430" s="77">
        <v>71615</v>
      </c>
      <c r="K430" s="77">
        <v>0</v>
      </c>
      <c r="L430" s="77">
        <v>20.229805200000001</v>
      </c>
      <c r="M430" s="78">
        <v>0</v>
      </c>
      <c r="N430" s="78">
        <v>0</v>
      </c>
      <c r="O430" s="78">
        <v>0</v>
      </c>
    </row>
    <row r="431" spans="2:15">
      <c r="B431" t="s">
        <v>2753</v>
      </c>
      <c r="C431" t="s">
        <v>2754</v>
      </c>
      <c r="D431" t="s">
        <v>1228</v>
      </c>
      <c r="E431" t="s">
        <v>1198</v>
      </c>
      <c r="F431" t="s">
        <v>2755</v>
      </c>
      <c r="G431" t="s">
        <v>1271</v>
      </c>
      <c r="H431" t="s">
        <v>104</v>
      </c>
      <c r="I431" s="77">
        <v>1</v>
      </c>
      <c r="J431" s="77">
        <v>1311</v>
      </c>
      <c r="K431" s="77">
        <v>1.4124E-4</v>
      </c>
      <c r="L431" s="77">
        <v>4.6432649999999999E-2</v>
      </c>
      <c r="M431" s="78">
        <v>0</v>
      </c>
      <c r="N431" s="78">
        <v>0</v>
      </c>
      <c r="O431" s="78">
        <v>0</v>
      </c>
    </row>
    <row r="432" spans="2:15">
      <c r="B432" t="s">
        <v>2756</v>
      </c>
      <c r="C432" t="s">
        <v>2757</v>
      </c>
      <c r="D432" t="s">
        <v>394</v>
      </c>
      <c r="E432" t="s">
        <v>1198</v>
      </c>
      <c r="F432" t="s">
        <v>2758</v>
      </c>
      <c r="G432" t="s">
        <v>1271</v>
      </c>
      <c r="H432" t="s">
        <v>104</v>
      </c>
      <c r="I432" s="77">
        <v>4</v>
      </c>
      <c r="J432" s="77">
        <v>2144</v>
      </c>
      <c r="K432" s="77">
        <v>6.5676600000000003E-3</v>
      </c>
      <c r="L432" s="77">
        <v>0.30938621999999999</v>
      </c>
      <c r="M432" s="78">
        <v>0</v>
      </c>
      <c r="N432" s="78">
        <v>0</v>
      </c>
      <c r="O432" s="78">
        <v>0</v>
      </c>
    </row>
    <row r="433" spans="2:15">
      <c r="B433" t="s">
        <v>2759</v>
      </c>
      <c r="C433" t="s">
        <v>2760</v>
      </c>
      <c r="D433" t="s">
        <v>394</v>
      </c>
      <c r="E433" t="s">
        <v>1198</v>
      </c>
      <c r="F433" t="s">
        <v>2761</v>
      </c>
      <c r="G433" t="s">
        <v>1271</v>
      </c>
      <c r="H433" t="s">
        <v>104</v>
      </c>
      <c r="I433" s="77">
        <v>15</v>
      </c>
      <c r="J433" s="77">
        <v>2249</v>
      </c>
      <c r="K433" s="77">
        <v>0</v>
      </c>
      <c r="L433" s="77">
        <v>1.1911828499999999</v>
      </c>
      <c r="M433" s="78">
        <v>0</v>
      </c>
      <c r="N433" s="78">
        <v>0</v>
      </c>
      <c r="O433" s="78">
        <v>0</v>
      </c>
    </row>
    <row r="434" spans="2:15">
      <c r="B434" t="s">
        <v>2762</v>
      </c>
      <c r="C434" t="s">
        <v>2763</v>
      </c>
      <c r="D434" t="s">
        <v>394</v>
      </c>
      <c r="E434" t="s">
        <v>1198</v>
      </c>
      <c r="F434" t="s">
        <v>2764</v>
      </c>
      <c r="G434" t="s">
        <v>1271</v>
      </c>
      <c r="H434" t="s">
        <v>104</v>
      </c>
      <c r="I434" s="77">
        <v>0</v>
      </c>
      <c r="J434" s="77">
        <v>0</v>
      </c>
      <c r="K434" s="77">
        <v>8.6509499999999993E-3</v>
      </c>
      <c r="L434" s="77">
        <v>8.6509499999999993E-3</v>
      </c>
      <c r="M434" s="78">
        <v>0</v>
      </c>
      <c r="N434" s="78">
        <v>0</v>
      </c>
      <c r="O434" s="78">
        <v>0</v>
      </c>
    </row>
    <row r="435" spans="2:15">
      <c r="B435" t="s">
        <v>2765</v>
      </c>
      <c r="C435" t="s">
        <v>2766</v>
      </c>
      <c r="D435" t="s">
        <v>394</v>
      </c>
      <c r="E435" t="s">
        <v>1198</v>
      </c>
      <c r="F435" t="s">
        <v>2767</v>
      </c>
      <c r="G435" t="s">
        <v>1271</v>
      </c>
      <c r="H435" t="s">
        <v>104</v>
      </c>
      <c r="I435" s="77">
        <v>1</v>
      </c>
      <c r="J435" s="77">
        <v>9267</v>
      </c>
      <c r="K435" s="77">
        <v>0</v>
      </c>
      <c r="L435" s="77">
        <v>0.32721777000000002</v>
      </c>
      <c r="M435" s="78">
        <v>0</v>
      </c>
      <c r="N435" s="78">
        <v>0</v>
      </c>
      <c r="O435" s="78">
        <v>0</v>
      </c>
    </row>
    <row r="436" spans="2:15">
      <c r="B436" t="s">
        <v>2768</v>
      </c>
      <c r="C436" t="s">
        <v>2769</v>
      </c>
      <c r="D436" t="s">
        <v>1228</v>
      </c>
      <c r="E436" t="s">
        <v>1198</v>
      </c>
      <c r="F436" t="s">
        <v>2770</v>
      </c>
      <c r="G436" t="s">
        <v>1271</v>
      </c>
      <c r="H436" t="s">
        <v>104</v>
      </c>
      <c r="I436" s="77">
        <v>10</v>
      </c>
      <c r="J436" s="77">
        <v>16916</v>
      </c>
      <c r="K436" s="77">
        <v>0.11917125000000001</v>
      </c>
      <c r="L436" s="77">
        <v>6.0922108499999998</v>
      </c>
      <c r="M436" s="78">
        <v>0</v>
      </c>
      <c r="N436" s="78">
        <v>0</v>
      </c>
      <c r="O436" s="78">
        <v>0</v>
      </c>
    </row>
    <row r="437" spans="2:15">
      <c r="B437" t="s">
        <v>2771</v>
      </c>
      <c r="C437" t="s">
        <v>2772</v>
      </c>
      <c r="D437" t="s">
        <v>1228</v>
      </c>
      <c r="E437" t="s">
        <v>1198</v>
      </c>
      <c r="F437" t="s">
        <v>2773</v>
      </c>
      <c r="G437" t="s">
        <v>1271</v>
      </c>
      <c r="H437" t="s">
        <v>104</v>
      </c>
      <c r="I437" s="77">
        <v>281</v>
      </c>
      <c r="J437" s="77">
        <v>3478</v>
      </c>
      <c r="K437" s="77">
        <v>0</v>
      </c>
      <c r="L437" s="77">
        <v>34.50909858</v>
      </c>
      <c r="M437" s="78">
        <v>0</v>
      </c>
      <c r="N437" s="78">
        <v>0</v>
      </c>
      <c r="O437" s="78">
        <v>0</v>
      </c>
    </row>
    <row r="438" spans="2:15">
      <c r="B438" t="s">
        <v>2774</v>
      </c>
      <c r="C438" t="s">
        <v>2775</v>
      </c>
      <c r="D438" t="s">
        <v>394</v>
      </c>
      <c r="E438" t="s">
        <v>1198</v>
      </c>
      <c r="F438" t="s">
        <v>2776</v>
      </c>
      <c r="G438" t="s">
        <v>1271</v>
      </c>
      <c r="H438" t="s">
        <v>104</v>
      </c>
      <c r="I438" s="77">
        <v>6</v>
      </c>
      <c r="J438" s="77">
        <v>2021</v>
      </c>
      <c r="K438" s="77">
        <v>0</v>
      </c>
      <c r="L438" s="77">
        <v>0.42816905999999999</v>
      </c>
      <c r="M438" s="78">
        <v>0</v>
      </c>
      <c r="N438" s="78">
        <v>0</v>
      </c>
      <c r="O438" s="78">
        <v>0</v>
      </c>
    </row>
    <row r="439" spans="2:15">
      <c r="B439" t="s">
        <v>2777</v>
      </c>
      <c r="C439" t="s">
        <v>2778</v>
      </c>
      <c r="D439" t="s">
        <v>1228</v>
      </c>
      <c r="E439" t="s">
        <v>1198</v>
      </c>
      <c r="F439" t="s">
        <v>2779</v>
      </c>
      <c r="G439" t="s">
        <v>1271</v>
      </c>
      <c r="H439" t="s">
        <v>104</v>
      </c>
      <c r="I439" s="77">
        <v>0</v>
      </c>
      <c r="J439" s="77">
        <v>0</v>
      </c>
      <c r="K439" s="77">
        <v>0.1497144</v>
      </c>
      <c r="L439" s="77">
        <v>0.1497144</v>
      </c>
      <c r="M439" s="78">
        <v>0</v>
      </c>
      <c r="N439" s="78">
        <v>0</v>
      </c>
      <c r="O439" s="78">
        <v>0</v>
      </c>
    </row>
    <row r="440" spans="2:15">
      <c r="B440" t="s">
        <v>2780</v>
      </c>
      <c r="C440" t="s">
        <v>2781</v>
      </c>
      <c r="D440" t="s">
        <v>394</v>
      </c>
      <c r="E440" t="s">
        <v>1198</v>
      </c>
      <c r="F440" t="s">
        <v>2782</v>
      </c>
      <c r="G440" t="s">
        <v>1271</v>
      </c>
      <c r="H440" t="s">
        <v>104</v>
      </c>
      <c r="I440" s="77">
        <v>6</v>
      </c>
      <c r="J440" s="77">
        <v>1297</v>
      </c>
      <c r="K440" s="77">
        <v>9.5337000000000004E-4</v>
      </c>
      <c r="L440" s="77">
        <v>0.27573578999999998</v>
      </c>
      <c r="M440" s="78">
        <v>0</v>
      </c>
      <c r="N440" s="78">
        <v>0</v>
      </c>
      <c r="O440" s="78">
        <v>0</v>
      </c>
    </row>
    <row r="441" spans="2:15">
      <c r="B441" t="s">
        <v>2783</v>
      </c>
      <c r="C441" t="s">
        <v>2784</v>
      </c>
      <c r="D441" t="s">
        <v>394</v>
      </c>
      <c r="E441" t="s">
        <v>1198</v>
      </c>
      <c r="F441" t="s">
        <v>2785</v>
      </c>
      <c r="G441" t="s">
        <v>1271</v>
      </c>
      <c r="H441" t="s">
        <v>104</v>
      </c>
      <c r="I441" s="77">
        <v>16781.72</v>
      </c>
      <c r="J441" s="77">
        <v>34343</v>
      </c>
      <c r="K441" s="77">
        <v>0</v>
      </c>
      <c r="L441" s="77">
        <v>20350.3750776876</v>
      </c>
      <c r="M441" s="78">
        <v>0</v>
      </c>
      <c r="N441" s="78">
        <v>6.0000000000000001E-3</v>
      </c>
      <c r="O441" s="78">
        <v>8.9999999999999998E-4</v>
      </c>
    </row>
    <row r="442" spans="2:15">
      <c r="B442" t="s">
        <v>2783</v>
      </c>
      <c r="C442" t="s">
        <v>2784</v>
      </c>
      <c r="D442" t="s">
        <v>394</v>
      </c>
      <c r="E442" t="s">
        <v>1198</v>
      </c>
      <c r="F442" t="s">
        <v>2785</v>
      </c>
      <c r="G442" t="s">
        <v>1271</v>
      </c>
      <c r="H442" t="s">
        <v>104</v>
      </c>
      <c r="I442" s="77">
        <v>3</v>
      </c>
      <c r="J442" s="77">
        <v>34343</v>
      </c>
      <c r="K442" s="77">
        <v>0.13237719000000001</v>
      </c>
      <c r="L442" s="77">
        <v>3.7703311799999999</v>
      </c>
      <c r="M442" s="78">
        <v>0</v>
      </c>
      <c r="N442" s="78">
        <v>0</v>
      </c>
      <c r="O442" s="78">
        <v>0</v>
      </c>
    </row>
    <row r="443" spans="2:15">
      <c r="B443" t="s">
        <v>2786</v>
      </c>
      <c r="C443" t="s">
        <v>2787</v>
      </c>
      <c r="D443" t="s">
        <v>394</v>
      </c>
      <c r="E443" t="s">
        <v>1198</v>
      </c>
      <c r="F443" t="s">
        <v>2788</v>
      </c>
      <c r="G443" t="s">
        <v>1271</v>
      </c>
      <c r="H443" t="s">
        <v>104</v>
      </c>
      <c r="I443" s="77">
        <v>490</v>
      </c>
      <c r="J443" s="77">
        <v>1581</v>
      </c>
      <c r="K443" s="77">
        <v>0</v>
      </c>
      <c r="L443" s="77">
        <v>27.354303900000001</v>
      </c>
      <c r="M443" s="78">
        <v>0</v>
      </c>
      <c r="N443" s="78">
        <v>0</v>
      </c>
      <c r="O443" s="78">
        <v>0</v>
      </c>
    </row>
    <row r="444" spans="2:15">
      <c r="B444" t="s">
        <v>2789</v>
      </c>
      <c r="C444" t="s">
        <v>2790</v>
      </c>
      <c r="D444" t="s">
        <v>394</v>
      </c>
      <c r="E444" t="s">
        <v>1198</v>
      </c>
      <c r="F444" t="s">
        <v>2791</v>
      </c>
      <c r="G444" t="s">
        <v>1271</v>
      </c>
      <c r="H444" t="s">
        <v>104</v>
      </c>
      <c r="I444" s="77">
        <v>1</v>
      </c>
      <c r="J444" s="77">
        <v>1830</v>
      </c>
      <c r="K444" s="77">
        <v>0</v>
      </c>
      <c r="L444" s="77">
        <v>6.4617300000000003E-2</v>
      </c>
      <c r="M444" s="78">
        <v>0</v>
      </c>
      <c r="N444" s="78">
        <v>0</v>
      </c>
      <c r="O444" s="78">
        <v>0</v>
      </c>
    </row>
    <row r="445" spans="2:15">
      <c r="B445" t="s">
        <v>2792</v>
      </c>
      <c r="C445" t="s">
        <v>2793</v>
      </c>
      <c r="D445" t="s">
        <v>394</v>
      </c>
      <c r="E445" t="s">
        <v>1198</v>
      </c>
      <c r="F445" t="s">
        <v>2794</v>
      </c>
      <c r="G445" t="s">
        <v>1271</v>
      </c>
      <c r="H445" t="s">
        <v>104</v>
      </c>
      <c r="I445" s="77">
        <v>68016.33</v>
      </c>
      <c r="J445" s="77">
        <v>11808</v>
      </c>
      <c r="K445" s="77">
        <v>0</v>
      </c>
      <c r="L445" s="77">
        <v>28358.761278038401</v>
      </c>
      <c r="M445" s="78">
        <v>1.7600000000000001E-2</v>
      </c>
      <c r="N445" s="78">
        <v>8.3000000000000001E-3</v>
      </c>
      <c r="O445" s="78">
        <v>1.1999999999999999E-3</v>
      </c>
    </row>
    <row r="446" spans="2:15">
      <c r="B446" t="s">
        <v>2795</v>
      </c>
      <c r="C446" t="s">
        <v>2796</v>
      </c>
      <c r="D446" t="s">
        <v>394</v>
      </c>
      <c r="E446" t="s">
        <v>1198</v>
      </c>
      <c r="F446" t="s">
        <v>2797</v>
      </c>
      <c r="G446" t="s">
        <v>1271</v>
      </c>
      <c r="H446" t="s">
        <v>104</v>
      </c>
      <c r="I446" s="77">
        <v>31</v>
      </c>
      <c r="J446" s="77">
        <v>862</v>
      </c>
      <c r="K446" s="77">
        <v>0</v>
      </c>
      <c r="L446" s="77">
        <v>0.94355381999999999</v>
      </c>
      <c r="M446" s="78">
        <v>0</v>
      </c>
      <c r="N446" s="78">
        <v>0</v>
      </c>
      <c r="O446" s="78">
        <v>0</v>
      </c>
    </row>
    <row r="447" spans="2:15">
      <c r="B447" t="s">
        <v>2798</v>
      </c>
      <c r="C447" t="s">
        <v>2799</v>
      </c>
      <c r="D447" t="s">
        <v>394</v>
      </c>
      <c r="E447" t="s">
        <v>1198</v>
      </c>
      <c r="F447" t="s">
        <v>2800</v>
      </c>
      <c r="G447" t="s">
        <v>1271</v>
      </c>
      <c r="H447" t="s">
        <v>104</v>
      </c>
      <c r="I447" s="77">
        <v>3883</v>
      </c>
      <c r="J447" s="77">
        <v>200</v>
      </c>
      <c r="K447" s="77">
        <v>0</v>
      </c>
      <c r="L447" s="77">
        <v>27.421745999999999</v>
      </c>
      <c r="M447" s="78">
        <v>0</v>
      </c>
      <c r="N447" s="78">
        <v>0</v>
      </c>
      <c r="O447" s="78">
        <v>0</v>
      </c>
    </row>
    <row r="448" spans="2:15">
      <c r="B448" t="s">
        <v>2801</v>
      </c>
      <c r="C448" t="s">
        <v>2802</v>
      </c>
      <c r="D448" t="s">
        <v>394</v>
      </c>
      <c r="E448" t="s">
        <v>1198</v>
      </c>
      <c r="F448" t="s">
        <v>2803</v>
      </c>
      <c r="G448" t="s">
        <v>1271</v>
      </c>
      <c r="H448" t="s">
        <v>104</v>
      </c>
      <c r="I448" s="77">
        <v>61618.2</v>
      </c>
      <c r="J448" s="77">
        <v>8524</v>
      </c>
      <c r="K448" s="77">
        <v>0</v>
      </c>
      <c r="L448" s="77">
        <v>18545.996184407999</v>
      </c>
      <c r="M448" s="78">
        <v>0</v>
      </c>
      <c r="N448" s="78">
        <v>5.4000000000000003E-3</v>
      </c>
      <c r="O448" s="78">
        <v>8.0000000000000004E-4</v>
      </c>
    </row>
    <row r="449" spans="2:15">
      <c r="B449" t="s">
        <v>2804</v>
      </c>
      <c r="C449" t="s">
        <v>2805</v>
      </c>
      <c r="D449" t="s">
        <v>394</v>
      </c>
      <c r="E449" t="s">
        <v>1198</v>
      </c>
      <c r="F449" t="s">
        <v>2806</v>
      </c>
      <c r="G449" t="s">
        <v>1271</v>
      </c>
      <c r="H449" t="s">
        <v>104</v>
      </c>
      <c r="I449" s="77">
        <v>1000</v>
      </c>
      <c r="J449" s="77">
        <v>827</v>
      </c>
      <c r="K449" s="77">
        <v>0.6620625</v>
      </c>
      <c r="L449" s="77">
        <v>29.863432499999998</v>
      </c>
      <c r="M449" s="78">
        <v>0</v>
      </c>
      <c r="N449" s="78">
        <v>0</v>
      </c>
      <c r="O449" s="78">
        <v>0</v>
      </c>
    </row>
    <row r="450" spans="2:15">
      <c r="B450" t="s">
        <v>2807</v>
      </c>
      <c r="C450" t="s">
        <v>2808</v>
      </c>
      <c r="D450" t="s">
        <v>394</v>
      </c>
      <c r="E450" t="s">
        <v>1198</v>
      </c>
      <c r="F450" t="s">
        <v>1412</v>
      </c>
      <c r="G450" t="s">
        <v>1271</v>
      </c>
      <c r="H450" t="s">
        <v>104</v>
      </c>
      <c r="I450" s="77">
        <v>494</v>
      </c>
      <c r="J450" s="77">
        <v>1159</v>
      </c>
      <c r="K450" s="77">
        <v>0</v>
      </c>
      <c r="L450" s="77">
        <v>20.216599259999999</v>
      </c>
      <c r="M450" s="78">
        <v>0</v>
      </c>
      <c r="N450" s="78">
        <v>0</v>
      </c>
      <c r="O450" s="78">
        <v>0</v>
      </c>
    </row>
    <row r="451" spans="2:15">
      <c r="B451" t="s">
        <v>2809</v>
      </c>
      <c r="C451" t="s">
        <v>2810</v>
      </c>
      <c r="D451" t="s">
        <v>1228</v>
      </c>
      <c r="E451" t="s">
        <v>1198</v>
      </c>
      <c r="F451" t="s">
        <v>2811</v>
      </c>
      <c r="G451" t="s">
        <v>1271</v>
      </c>
      <c r="H451" t="s">
        <v>104</v>
      </c>
      <c r="I451" s="77">
        <v>1860</v>
      </c>
      <c r="J451" s="77">
        <v>459</v>
      </c>
      <c r="K451" s="77">
        <v>0</v>
      </c>
      <c r="L451" s="77">
        <v>30.1455594</v>
      </c>
      <c r="M451" s="78">
        <v>0</v>
      </c>
      <c r="N451" s="78">
        <v>0</v>
      </c>
      <c r="O451" s="78">
        <v>0</v>
      </c>
    </row>
    <row r="452" spans="2:15">
      <c r="B452" t="s">
        <v>2812</v>
      </c>
      <c r="C452" t="s">
        <v>2813</v>
      </c>
      <c r="D452" t="s">
        <v>394</v>
      </c>
      <c r="E452" t="s">
        <v>1198</v>
      </c>
      <c r="F452" t="s">
        <v>2814</v>
      </c>
      <c r="G452" t="s">
        <v>1271</v>
      </c>
      <c r="H452" t="s">
        <v>104</v>
      </c>
      <c r="I452" s="77">
        <v>1</v>
      </c>
      <c r="J452" s="77">
        <v>1839</v>
      </c>
      <c r="K452" s="77">
        <v>1.2711599999999999E-3</v>
      </c>
      <c r="L452" s="77">
        <v>6.6206249999999994E-2</v>
      </c>
      <c r="M452" s="78">
        <v>0</v>
      </c>
      <c r="N452" s="78">
        <v>0</v>
      </c>
      <c r="O452" s="78">
        <v>0</v>
      </c>
    </row>
    <row r="453" spans="2:15">
      <c r="B453" t="s">
        <v>2815</v>
      </c>
      <c r="C453" t="s">
        <v>2816</v>
      </c>
      <c r="D453" t="s">
        <v>1228</v>
      </c>
      <c r="E453" t="s">
        <v>1198</v>
      </c>
      <c r="F453" t="s">
        <v>2817</v>
      </c>
      <c r="G453" t="s">
        <v>1271</v>
      </c>
      <c r="H453" t="s">
        <v>108</v>
      </c>
      <c r="I453" s="77">
        <v>20617.73</v>
      </c>
      <c r="J453" s="77">
        <v>11940</v>
      </c>
      <c r="K453" s="77">
        <v>0</v>
      </c>
      <c r="L453" s="77">
        <v>9248.0823791454004</v>
      </c>
      <c r="M453" s="78">
        <v>1E-4</v>
      </c>
      <c r="N453" s="78">
        <v>2.7000000000000001E-3</v>
      </c>
      <c r="O453" s="78">
        <v>4.0000000000000002E-4</v>
      </c>
    </row>
    <row r="454" spans="2:15">
      <c r="B454" t="s">
        <v>2818</v>
      </c>
      <c r="C454" t="s">
        <v>2819</v>
      </c>
      <c r="D454" t="s">
        <v>1228</v>
      </c>
      <c r="E454" t="s">
        <v>1198</v>
      </c>
      <c r="F454" t="s">
        <v>2820</v>
      </c>
      <c r="G454" t="s">
        <v>1271</v>
      </c>
      <c r="H454" t="s">
        <v>104</v>
      </c>
      <c r="I454" s="77">
        <v>325</v>
      </c>
      <c r="J454" s="77">
        <v>1316</v>
      </c>
      <c r="K454" s="77">
        <v>0</v>
      </c>
      <c r="L454" s="77">
        <v>15.102086999999999</v>
      </c>
      <c r="M454" s="78">
        <v>0</v>
      </c>
      <c r="N454" s="78">
        <v>0</v>
      </c>
      <c r="O454" s="78">
        <v>0</v>
      </c>
    </row>
    <row r="455" spans="2:15">
      <c r="B455" t="s">
        <v>2821</v>
      </c>
      <c r="C455" t="s">
        <v>2822</v>
      </c>
      <c r="D455" t="s">
        <v>1228</v>
      </c>
      <c r="E455" t="s">
        <v>1198</v>
      </c>
      <c r="F455" t="s">
        <v>2823</v>
      </c>
      <c r="G455" t="s">
        <v>1271</v>
      </c>
      <c r="H455" t="s">
        <v>104</v>
      </c>
      <c r="I455" s="77">
        <v>1</v>
      </c>
      <c r="J455" s="77">
        <v>2068</v>
      </c>
      <c r="K455" s="77">
        <v>0</v>
      </c>
      <c r="L455" s="77">
        <v>7.3021080000000002E-2</v>
      </c>
      <c r="M455" s="78">
        <v>0</v>
      </c>
      <c r="N455" s="78">
        <v>0</v>
      </c>
      <c r="O455" s="78">
        <v>0</v>
      </c>
    </row>
    <row r="456" spans="2:15">
      <c r="B456" t="s">
        <v>2824</v>
      </c>
      <c r="C456" t="s">
        <v>2825</v>
      </c>
      <c r="D456" t="s">
        <v>394</v>
      </c>
      <c r="E456" t="s">
        <v>1198</v>
      </c>
      <c r="G456" t="s">
        <v>1387</v>
      </c>
      <c r="H456" t="s">
        <v>104</v>
      </c>
      <c r="I456" s="77">
        <v>7</v>
      </c>
      <c r="J456" s="77">
        <v>3471</v>
      </c>
      <c r="K456" s="77">
        <v>0</v>
      </c>
      <c r="L456" s="77">
        <v>0.85792707000000001</v>
      </c>
      <c r="M456" s="78">
        <v>0</v>
      </c>
      <c r="N456" s="78">
        <v>0</v>
      </c>
      <c r="O456" s="78">
        <v>0</v>
      </c>
    </row>
    <row r="457" spans="2:15">
      <c r="B457" t="s">
        <v>2826</v>
      </c>
      <c r="C457" t="s">
        <v>2827</v>
      </c>
      <c r="D457" t="s">
        <v>394</v>
      </c>
      <c r="E457" t="s">
        <v>1198</v>
      </c>
      <c r="G457" t="s">
        <v>1387</v>
      </c>
      <c r="H457" t="s">
        <v>104</v>
      </c>
      <c r="I457" s="77">
        <v>9</v>
      </c>
      <c r="J457" s="77">
        <v>447</v>
      </c>
      <c r="K457" s="77">
        <v>0</v>
      </c>
      <c r="L457" s="77">
        <v>0.14205213</v>
      </c>
      <c r="M457" s="78">
        <v>0</v>
      </c>
      <c r="N457" s="78">
        <v>0</v>
      </c>
      <c r="O457" s="78">
        <v>0</v>
      </c>
    </row>
    <row r="458" spans="2:15">
      <c r="B458" t="s">
        <v>2828</v>
      </c>
      <c r="C458" t="s">
        <v>2829</v>
      </c>
      <c r="D458" t="s">
        <v>394</v>
      </c>
      <c r="E458" t="s">
        <v>1198</v>
      </c>
      <c r="G458" t="s">
        <v>1387</v>
      </c>
      <c r="H458" t="s">
        <v>104</v>
      </c>
      <c r="I458" s="77">
        <v>2</v>
      </c>
      <c r="J458" s="77">
        <v>1775</v>
      </c>
      <c r="K458" s="77">
        <v>0</v>
      </c>
      <c r="L458" s="77">
        <v>0.1253505</v>
      </c>
      <c r="M458" s="78">
        <v>0</v>
      </c>
      <c r="N458" s="78">
        <v>0</v>
      </c>
      <c r="O458" s="78">
        <v>0</v>
      </c>
    </row>
    <row r="459" spans="2:15">
      <c r="B459" t="s">
        <v>2830</v>
      </c>
      <c r="C459" t="s">
        <v>2831</v>
      </c>
      <c r="D459" t="s">
        <v>394</v>
      </c>
      <c r="E459" t="s">
        <v>1198</v>
      </c>
      <c r="G459" t="s">
        <v>1387</v>
      </c>
      <c r="H459" t="s">
        <v>104</v>
      </c>
      <c r="I459" s="77">
        <v>2</v>
      </c>
      <c r="J459" s="77">
        <v>559</v>
      </c>
      <c r="K459" s="77">
        <v>0</v>
      </c>
      <c r="L459" s="77">
        <v>3.9476579999999997E-2</v>
      </c>
      <c r="M459" s="78">
        <v>0</v>
      </c>
      <c r="N459" s="78">
        <v>0</v>
      </c>
      <c r="O459" s="78">
        <v>0</v>
      </c>
    </row>
    <row r="460" spans="2:15">
      <c r="B460" t="s">
        <v>2832</v>
      </c>
      <c r="C460" t="s">
        <v>2833</v>
      </c>
      <c r="D460" t="s">
        <v>1228</v>
      </c>
      <c r="E460" t="s">
        <v>1198</v>
      </c>
      <c r="F460" t="s">
        <v>2834</v>
      </c>
      <c r="G460" t="s">
        <v>1387</v>
      </c>
      <c r="H460" t="s">
        <v>104</v>
      </c>
      <c r="I460" s="77">
        <v>11</v>
      </c>
      <c r="J460" s="77">
        <v>285</v>
      </c>
      <c r="K460" s="77">
        <v>0</v>
      </c>
      <c r="L460" s="77">
        <v>0.11069685</v>
      </c>
      <c r="M460" s="78">
        <v>0</v>
      </c>
      <c r="N460" s="78">
        <v>0</v>
      </c>
      <c r="O460" s="78">
        <v>0</v>
      </c>
    </row>
    <row r="461" spans="2:15">
      <c r="B461" t="s">
        <v>2835</v>
      </c>
      <c r="C461" t="s">
        <v>2836</v>
      </c>
      <c r="D461" t="s">
        <v>1228</v>
      </c>
      <c r="E461" t="s">
        <v>1198</v>
      </c>
      <c r="F461" t="s">
        <v>2837</v>
      </c>
      <c r="G461" t="s">
        <v>1387</v>
      </c>
      <c r="H461" t="s">
        <v>104</v>
      </c>
      <c r="I461" s="77">
        <v>54</v>
      </c>
      <c r="J461" s="77">
        <v>14212</v>
      </c>
      <c r="K461" s="77">
        <v>0</v>
      </c>
      <c r="L461" s="77">
        <v>27.098588880000001</v>
      </c>
      <c r="M461" s="78">
        <v>0</v>
      </c>
      <c r="N461" s="78">
        <v>0</v>
      </c>
      <c r="O461" s="78">
        <v>0</v>
      </c>
    </row>
    <row r="462" spans="2:15">
      <c r="B462" t="s">
        <v>2838</v>
      </c>
      <c r="C462" t="s">
        <v>2839</v>
      </c>
      <c r="D462" t="s">
        <v>1228</v>
      </c>
      <c r="E462" t="s">
        <v>1198</v>
      </c>
      <c r="F462" t="s">
        <v>2840</v>
      </c>
      <c r="G462" t="s">
        <v>1387</v>
      </c>
      <c r="H462" t="s">
        <v>104</v>
      </c>
      <c r="I462" s="77">
        <v>3</v>
      </c>
      <c r="J462" s="77">
        <v>802</v>
      </c>
      <c r="K462" s="77">
        <v>0</v>
      </c>
      <c r="L462" s="77">
        <v>8.4955859999999994E-2</v>
      </c>
      <c r="M462" s="78">
        <v>0</v>
      </c>
      <c r="N462" s="78">
        <v>0</v>
      </c>
      <c r="O462" s="78">
        <v>0</v>
      </c>
    </row>
    <row r="463" spans="2:15">
      <c r="B463" t="s">
        <v>2841</v>
      </c>
      <c r="C463" t="s">
        <v>2842</v>
      </c>
      <c r="D463" t="s">
        <v>394</v>
      </c>
      <c r="E463" t="s">
        <v>1198</v>
      </c>
      <c r="F463" t="s">
        <v>2843</v>
      </c>
      <c r="G463" t="s">
        <v>1387</v>
      </c>
      <c r="H463" t="s">
        <v>104</v>
      </c>
      <c r="I463" s="77">
        <v>204</v>
      </c>
      <c r="J463" s="77">
        <v>5743</v>
      </c>
      <c r="K463" s="77">
        <v>1.3908609000000001</v>
      </c>
      <c r="L463" s="77">
        <v>42.759068220000003</v>
      </c>
      <c r="M463" s="78">
        <v>0</v>
      </c>
      <c r="N463" s="78">
        <v>0</v>
      </c>
      <c r="O463" s="78">
        <v>0</v>
      </c>
    </row>
    <row r="464" spans="2:15">
      <c r="B464" t="s">
        <v>2844</v>
      </c>
      <c r="C464" t="s">
        <v>2845</v>
      </c>
      <c r="D464" t="s">
        <v>394</v>
      </c>
      <c r="E464" t="s">
        <v>1198</v>
      </c>
      <c r="F464" t="s">
        <v>2846</v>
      </c>
      <c r="G464" t="s">
        <v>1387</v>
      </c>
      <c r="H464" t="s">
        <v>104</v>
      </c>
      <c r="I464" s="77">
        <v>700</v>
      </c>
      <c r="J464" s="77">
        <v>1366</v>
      </c>
      <c r="K464" s="77">
        <v>0</v>
      </c>
      <c r="L464" s="77">
        <v>33.763421999999998</v>
      </c>
      <c r="M464" s="78">
        <v>0</v>
      </c>
      <c r="N464" s="78">
        <v>0</v>
      </c>
      <c r="O464" s="78">
        <v>0</v>
      </c>
    </row>
    <row r="465" spans="2:15">
      <c r="B465" t="s">
        <v>2847</v>
      </c>
      <c r="C465" t="s">
        <v>2848</v>
      </c>
      <c r="D465" t="s">
        <v>394</v>
      </c>
      <c r="E465" t="s">
        <v>1198</v>
      </c>
      <c r="F465" t="s">
        <v>2849</v>
      </c>
      <c r="G465" t="s">
        <v>1387</v>
      </c>
      <c r="H465" t="s">
        <v>104</v>
      </c>
      <c r="I465" s="77">
        <v>40</v>
      </c>
      <c r="J465" s="77">
        <v>1685</v>
      </c>
      <c r="K465" s="77">
        <v>0</v>
      </c>
      <c r="L465" s="77">
        <v>2.3798940000000002</v>
      </c>
      <c r="M465" s="78">
        <v>0</v>
      </c>
      <c r="N465" s="78">
        <v>0</v>
      </c>
      <c r="O465" s="78">
        <v>0</v>
      </c>
    </row>
    <row r="466" spans="2:15">
      <c r="B466" t="s">
        <v>2850</v>
      </c>
      <c r="C466" t="s">
        <v>2851</v>
      </c>
      <c r="D466" t="s">
        <v>394</v>
      </c>
      <c r="E466" t="s">
        <v>1198</v>
      </c>
      <c r="F466" t="s">
        <v>2852</v>
      </c>
      <c r="G466" t="s">
        <v>1387</v>
      </c>
      <c r="H466" t="s">
        <v>104</v>
      </c>
      <c r="I466" s="77">
        <v>7</v>
      </c>
      <c r="J466" s="77">
        <v>702</v>
      </c>
      <c r="K466" s="77">
        <v>0</v>
      </c>
      <c r="L466" s="77">
        <v>0.17351333999999999</v>
      </c>
      <c r="M466" s="78">
        <v>0</v>
      </c>
      <c r="N466" s="78">
        <v>0</v>
      </c>
      <c r="O466" s="78">
        <v>0</v>
      </c>
    </row>
    <row r="467" spans="2:15">
      <c r="B467" t="s">
        <v>2853</v>
      </c>
      <c r="C467" t="s">
        <v>2854</v>
      </c>
      <c r="D467" t="s">
        <v>394</v>
      </c>
      <c r="E467" t="s">
        <v>1198</v>
      </c>
      <c r="F467" t="s">
        <v>2855</v>
      </c>
      <c r="G467" t="s">
        <v>1387</v>
      </c>
      <c r="H467" t="s">
        <v>104</v>
      </c>
      <c r="I467" s="77">
        <v>15</v>
      </c>
      <c r="J467" s="77">
        <v>12863</v>
      </c>
      <c r="K467" s="77">
        <v>7.9447500000000004E-2</v>
      </c>
      <c r="L467" s="77">
        <v>6.89233545</v>
      </c>
      <c r="M467" s="78">
        <v>0</v>
      </c>
      <c r="N467" s="78">
        <v>0</v>
      </c>
      <c r="O467" s="78">
        <v>0</v>
      </c>
    </row>
    <row r="468" spans="2:15">
      <c r="B468" t="s">
        <v>2856</v>
      </c>
      <c r="C468" t="s">
        <v>2857</v>
      </c>
      <c r="D468" t="s">
        <v>394</v>
      </c>
      <c r="E468" t="s">
        <v>1198</v>
      </c>
      <c r="F468" t="s">
        <v>1441</v>
      </c>
      <c r="G468" t="s">
        <v>1387</v>
      </c>
      <c r="H468" t="s">
        <v>104</v>
      </c>
      <c r="I468" s="77">
        <v>395</v>
      </c>
      <c r="J468" s="77">
        <v>3927</v>
      </c>
      <c r="K468" s="77">
        <v>0</v>
      </c>
      <c r="L468" s="77">
        <v>54.771636149999999</v>
      </c>
      <c r="M468" s="78">
        <v>0</v>
      </c>
      <c r="N468" s="78">
        <v>0</v>
      </c>
      <c r="O468" s="78">
        <v>0</v>
      </c>
    </row>
    <row r="469" spans="2:15">
      <c r="B469" t="s">
        <v>2858</v>
      </c>
      <c r="C469" t="s">
        <v>2859</v>
      </c>
      <c r="D469" t="s">
        <v>1359</v>
      </c>
      <c r="E469" t="s">
        <v>1198</v>
      </c>
      <c r="F469" t="s">
        <v>1657</v>
      </c>
      <c r="G469" t="s">
        <v>1387</v>
      </c>
      <c r="H469" t="s">
        <v>111</v>
      </c>
      <c r="I469" s="77">
        <v>344135.43</v>
      </c>
      <c r="J469" s="77">
        <v>1322</v>
      </c>
      <c r="K469" s="77">
        <v>363.30360000000002</v>
      </c>
      <c r="L469" s="77">
        <v>19680.809800050101</v>
      </c>
      <c r="M469" s="78">
        <v>2.5000000000000001E-3</v>
      </c>
      <c r="N469" s="78">
        <v>5.7999999999999996E-3</v>
      </c>
      <c r="O469" s="78">
        <v>8.0000000000000004E-4</v>
      </c>
    </row>
    <row r="470" spans="2:15">
      <c r="B470" t="s">
        <v>2860</v>
      </c>
      <c r="C470" t="s">
        <v>2861</v>
      </c>
      <c r="D470" t="s">
        <v>394</v>
      </c>
      <c r="E470" t="s">
        <v>1198</v>
      </c>
      <c r="F470" t="s">
        <v>2862</v>
      </c>
      <c r="G470" t="s">
        <v>1387</v>
      </c>
      <c r="H470" t="s">
        <v>104</v>
      </c>
      <c r="I470" s="77">
        <v>1000</v>
      </c>
      <c r="J470" s="77">
        <v>1741</v>
      </c>
      <c r="K470" s="77">
        <v>0</v>
      </c>
      <c r="L470" s="77">
        <v>61.474710000000002</v>
      </c>
      <c r="M470" s="78">
        <v>0</v>
      </c>
      <c r="N470" s="78">
        <v>0</v>
      </c>
      <c r="O470" s="78">
        <v>0</v>
      </c>
    </row>
    <row r="471" spans="2:15">
      <c r="B471" t="s">
        <v>2863</v>
      </c>
      <c r="C471" t="s">
        <v>2864</v>
      </c>
      <c r="D471" t="s">
        <v>1228</v>
      </c>
      <c r="E471" t="s">
        <v>1198</v>
      </c>
      <c r="F471" t="s">
        <v>2865</v>
      </c>
      <c r="G471" t="s">
        <v>1387</v>
      </c>
      <c r="H471" t="s">
        <v>104</v>
      </c>
      <c r="I471" s="77">
        <v>1</v>
      </c>
      <c r="J471" s="77">
        <v>2251</v>
      </c>
      <c r="K471" s="77">
        <v>0</v>
      </c>
      <c r="L471" s="77">
        <v>7.9482810000000001E-2</v>
      </c>
      <c r="M471" s="78">
        <v>0</v>
      </c>
      <c r="N471" s="78">
        <v>0</v>
      </c>
      <c r="O471" s="78">
        <v>0</v>
      </c>
    </row>
    <row r="472" spans="2:15">
      <c r="B472" t="s">
        <v>2866</v>
      </c>
      <c r="C472" t="s">
        <v>2867</v>
      </c>
      <c r="D472" t="s">
        <v>394</v>
      </c>
      <c r="E472" t="s">
        <v>1198</v>
      </c>
      <c r="F472" t="s">
        <v>2868</v>
      </c>
      <c r="G472" t="s">
        <v>1387</v>
      </c>
      <c r="H472" t="s">
        <v>104</v>
      </c>
      <c r="I472" s="77">
        <v>3</v>
      </c>
      <c r="J472" s="77">
        <v>1661</v>
      </c>
      <c r="K472" s="77">
        <v>0</v>
      </c>
      <c r="L472" s="77">
        <v>0.17594973</v>
      </c>
      <c r="M472" s="78">
        <v>0</v>
      </c>
      <c r="N472" s="78">
        <v>0</v>
      </c>
      <c r="O472" s="78">
        <v>0</v>
      </c>
    </row>
    <row r="473" spans="2:15">
      <c r="B473" t="s">
        <v>2869</v>
      </c>
      <c r="C473" t="s">
        <v>2870</v>
      </c>
      <c r="D473" t="s">
        <v>394</v>
      </c>
      <c r="E473" t="s">
        <v>1198</v>
      </c>
      <c r="F473" t="s">
        <v>2871</v>
      </c>
      <c r="G473" t="s">
        <v>1387</v>
      </c>
      <c r="H473" t="s">
        <v>104</v>
      </c>
      <c r="I473" s="77">
        <v>500</v>
      </c>
      <c r="J473" s="77">
        <v>1815</v>
      </c>
      <c r="K473" s="77">
        <v>0</v>
      </c>
      <c r="L473" s="77">
        <v>32.043824999999998</v>
      </c>
      <c r="M473" s="78">
        <v>0</v>
      </c>
      <c r="N473" s="78">
        <v>0</v>
      </c>
      <c r="O473" s="78">
        <v>0</v>
      </c>
    </row>
    <row r="474" spans="2:15">
      <c r="B474" t="s">
        <v>2872</v>
      </c>
      <c r="C474" t="s">
        <v>2873</v>
      </c>
      <c r="D474" t="s">
        <v>394</v>
      </c>
      <c r="E474" t="s">
        <v>1198</v>
      </c>
      <c r="F474" t="s">
        <v>2874</v>
      </c>
      <c r="G474" t="s">
        <v>1387</v>
      </c>
      <c r="H474" t="s">
        <v>104</v>
      </c>
      <c r="I474" s="77">
        <v>10</v>
      </c>
      <c r="J474" s="77">
        <v>5052</v>
      </c>
      <c r="K474" s="77">
        <v>0</v>
      </c>
      <c r="L474" s="77">
        <v>1.7838612</v>
      </c>
      <c r="M474" s="78">
        <v>0</v>
      </c>
      <c r="N474" s="78">
        <v>0</v>
      </c>
      <c r="O474" s="78">
        <v>0</v>
      </c>
    </row>
    <row r="475" spans="2:15">
      <c r="B475" t="s">
        <v>2875</v>
      </c>
      <c r="C475" t="s">
        <v>2876</v>
      </c>
      <c r="D475" t="s">
        <v>394</v>
      </c>
      <c r="E475" t="s">
        <v>1198</v>
      </c>
      <c r="F475" t="s">
        <v>2877</v>
      </c>
      <c r="G475" t="s">
        <v>1387</v>
      </c>
      <c r="H475" t="s">
        <v>104</v>
      </c>
      <c r="I475" s="77">
        <v>19</v>
      </c>
      <c r="J475" s="77">
        <v>4100</v>
      </c>
      <c r="K475" s="77">
        <v>0</v>
      </c>
      <c r="L475" s="77">
        <v>2.7506490000000001</v>
      </c>
      <c r="M475" s="78">
        <v>0</v>
      </c>
      <c r="N475" s="78">
        <v>0</v>
      </c>
      <c r="O475" s="78">
        <v>0</v>
      </c>
    </row>
    <row r="476" spans="2:15">
      <c r="B476" t="s">
        <v>2878</v>
      </c>
      <c r="C476" t="s">
        <v>2879</v>
      </c>
      <c r="D476" t="s">
        <v>394</v>
      </c>
      <c r="E476" t="s">
        <v>1198</v>
      </c>
      <c r="F476" t="s">
        <v>2880</v>
      </c>
      <c r="G476" t="s">
        <v>1387</v>
      </c>
      <c r="H476" t="s">
        <v>104</v>
      </c>
      <c r="I476" s="77">
        <v>981</v>
      </c>
      <c r="J476" s="77">
        <v>1068</v>
      </c>
      <c r="K476" s="77">
        <v>2.2082520899999998</v>
      </c>
      <c r="L476" s="77">
        <v>39.202821569999998</v>
      </c>
      <c r="M476" s="78">
        <v>0</v>
      </c>
      <c r="N476" s="78">
        <v>0</v>
      </c>
      <c r="O476" s="78">
        <v>0</v>
      </c>
    </row>
    <row r="477" spans="2:15">
      <c r="B477" t="s">
        <v>2881</v>
      </c>
      <c r="C477" t="s">
        <v>2882</v>
      </c>
      <c r="D477" t="s">
        <v>394</v>
      </c>
      <c r="E477" t="s">
        <v>1198</v>
      </c>
      <c r="F477" t="s">
        <v>2883</v>
      </c>
      <c r="G477" t="s">
        <v>1387</v>
      </c>
      <c r="H477" t="s">
        <v>104</v>
      </c>
      <c r="I477" s="77">
        <v>93</v>
      </c>
      <c r="J477" s="77">
        <v>587</v>
      </c>
      <c r="K477" s="77">
        <v>0</v>
      </c>
      <c r="L477" s="77">
        <v>1.92760821</v>
      </c>
      <c r="M477" s="78">
        <v>0</v>
      </c>
      <c r="N477" s="78">
        <v>0</v>
      </c>
      <c r="O477" s="78">
        <v>0</v>
      </c>
    </row>
    <row r="478" spans="2:15">
      <c r="B478" t="s">
        <v>2884</v>
      </c>
      <c r="C478" t="s">
        <v>2885</v>
      </c>
      <c r="D478" t="s">
        <v>394</v>
      </c>
      <c r="E478" t="s">
        <v>1198</v>
      </c>
      <c r="F478" t="s">
        <v>2886</v>
      </c>
      <c r="G478" t="s">
        <v>1387</v>
      </c>
      <c r="H478" t="s">
        <v>104</v>
      </c>
      <c r="I478" s="77">
        <v>2</v>
      </c>
      <c r="J478" s="77">
        <v>3013</v>
      </c>
      <c r="K478" s="77">
        <v>0</v>
      </c>
      <c r="L478" s="77">
        <v>0.21277805999999999</v>
      </c>
      <c r="M478" s="78">
        <v>0</v>
      </c>
      <c r="N478" s="78">
        <v>0</v>
      </c>
      <c r="O478" s="78">
        <v>0</v>
      </c>
    </row>
    <row r="479" spans="2:15">
      <c r="B479" t="s">
        <v>2887</v>
      </c>
      <c r="C479" t="s">
        <v>2888</v>
      </c>
      <c r="D479" t="s">
        <v>1359</v>
      </c>
      <c r="E479" t="s">
        <v>1198</v>
      </c>
      <c r="F479" t="s">
        <v>2889</v>
      </c>
      <c r="G479" t="s">
        <v>1387</v>
      </c>
      <c r="H479" t="s">
        <v>111</v>
      </c>
      <c r="I479" s="77">
        <v>702</v>
      </c>
      <c r="J479" s="77">
        <v>1413</v>
      </c>
      <c r="K479" s="77">
        <v>0</v>
      </c>
      <c r="L479" s="77">
        <v>42.118169885999997</v>
      </c>
      <c r="M479" s="78">
        <v>0</v>
      </c>
      <c r="N479" s="78">
        <v>0</v>
      </c>
      <c r="O479" s="78">
        <v>0</v>
      </c>
    </row>
    <row r="480" spans="2:15">
      <c r="B480" t="s">
        <v>2890</v>
      </c>
      <c r="C480" t="s">
        <v>2891</v>
      </c>
      <c r="D480" t="s">
        <v>394</v>
      </c>
      <c r="E480" t="s">
        <v>1198</v>
      </c>
      <c r="F480" t="s">
        <v>2892</v>
      </c>
      <c r="G480" t="s">
        <v>2893</v>
      </c>
      <c r="H480" t="s">
        <v>104</v>
      </c>
      <c r="I480" s="77">
        <v>11</v>
      </c>
      <c r="J480" s="77">
        <v>7937</v>
      </c>
      <c r="K480" s="77">
        <v>0</v>
      </c>
      <c r="L480" s="77">
        <v>3.0828101700000001</v>
      </c>
      <c r="M480" s="78">
        <v>0</v>
      </c>
      <c r="N480" s="78">
        <v>0</v>
      </c>
      <c r="O480" s="78">
        <v>0</v>
      </c>
    </row>
    <row r="481" spans="2:15">
      <c r="B481" t="s">
        <v>2894</v>
      </c>
      <c r="C481" t="s">
        <v>2895</v>
      </c>
      <c r="D481" t="s">
        <v>1228</v>
      </c>
      <c r="E481" t="s">
        <v>1198</v>
      </c>
      <c r="F481" t="s">
        <v>2896</v>
      </c>
      <c r="G481" t="s">
        <v>2893</v>
      </c>
      <c r="H481" t="s">
        <v>104</v>
      </c>
      <c r="I481" s="77">
        <v>3</v>
      </c>
      <c r="J481" s="77">
        <v>45653</v>
      </c>
      <c r="K481" s="77">
        <v>0</v>
      </c>
      <c r="L481" s="77">
        <v>4.8360222899999998</v>
      </c>
      <c r="M481" s="78">
        <v>0</v>
      </c>
      <c r="N481" s="78">
        <v>0</v>
      </c>
      <c r="O481" s="78">
        <v>0</v>
      </c>
    </row>
    <row r="482" spans="2:15">
      <c r="B482" t="s">
        <v>2897</v>
      </c>
      <c r="C482" t="s">
        <v>2898</v>
      </c>
      <c r="D482" t="s">
        <v>394</v>
      </c>
      <c r="E482" t="s">
        <v>1198</v>
      </c>
      <c r="F482" t="s">
        <v>2899</v>
      </c>
      <c r="G482" t="s">
        <v>2893</v>
      </c>
      <c r="H482" t="s">
        <v>104</v>
      </c>
      <c r="I482" s="77">
        <v>13009.21</v>
      </c>
      <c r="J482" s="77">
        <v>24993</v>
      </c>
      <c r="K482" s="77">
        <v>0</v>
      </c>
      <c r="L482" s="77">
        <v>11480.664641064301</v>
      </c>
      <c r="M482" s="78">
        <v>1E-4</v>
      </c>
      <c r="N482" s="78">
        <v>3.3999999999999998E-3</v>
      </c>
      <c r="O482" s="78">
        <v>5.0000000000000001E-4</v>
      </c>
    </row>
    <row r="483" spans="2:15">
      <c r="B483" t="s">
        <v>2900</v>
      </c>
      <c r="C483" t="s">
        <v>2901</v>
      </c>
      <c r="D483" t="s">
        <v>394</v>
      </c>
      <c r="E483" t="s">
        <v>1198</v>
      </c>
      <c r="F483" t="s">
        <v>2902</v>
      </c>
      <c r="G483" t="s">
        <v>2893</v>
      </c>
      <c r="H483" t="s">
        <v>104</v>
      </c>
      <c r="I483" s="77">
        <v>8</v>
      </c>
      <c r="J483" s="77">
        <v>11365</v>
      </c>
      <c r="K483" s="77">
        <v>3.4745039999999998E-2</v>
      </c>
      <c r="L483" s="77">
        <v>3.2451302399999999</v>
      </c>
      <c r="M483" s="78">
        <v>0</v>
      </c>
      <c r="N483" s="78">
        <v>0</v>
      </c>
      <c r="O483" s="78">
        <v>0</v>
      </c>
    </row>
    <row r="484" spans="2:15">
      <c r="B484" t="s">
        <v>2903</v>
      </c>
      <c r="C484" t="s">
        <v>2904</v>
      </c>
      <c r="D484" t="s">
        <v>1359</v>
      </c>
      <c r="E484" t="s">
        <v>1198</v>
      </c>
      <c r="F484" t="s">
        <v>2905</v>
      </c>
      <c r="G484" t="s">
        <v>2893</v>
      </c>
      <c r="H484" t="s">
        <v>111</v>
      </c>
      <c r="I484" s="77">
        <v>90</v>
      </c>
      <c r="J484" s="77">
        <v>633.4</v>
      </c>
      <c r="K484" s="77">
        <v>0</v>
      </c>
      <c r="L484" s="77">
        <v>2.4205317659999999</v>
      </c>
      <c r="M484" s="78">
        <v>0</v>
      </c>
      <c r="N484" s="78">
        <v>0</v>
      </c>
      <c r="O484" s="78">
        <v>0</v>
      </c>
    </row>
    <row r="485" spans="2:15">
      <c r="B485" t="s">
        <v>2906</v>
      </c>
      <c r="C485" t="s">
        <v>2907</v>
      </c>
      <c r="D485" t="s">
        <v>394</v>
      </c>
      <c r="E485" t="s">
        <v>1198</v>
      </c>
      <c r="F485" t="s">
        <v>2908</v>
      </c>
      <c r="G485" t="s">
        <v>2909</v>
      </c>
      <c r="H485" t="s">
        <v>104</v>
      </c>
      <c r="I485" s="77">
        <v>140</v>
      </c>
      <c r="J485" s="77">
        <v>4587</v>
      </c>
      <c r="K485" s="77">
        <v>0.34850969999999998</v>
      </c>
      <c r="L485" s="77">
        <v>23.023885499999999</v>
      </c>
      <c r="M485" s="78">
        <v>0</v>
      </c>
      <c r="N485" s="78">
        <v>0</v>
      </c>
      <c r="O485" s="78">
        <v>0</v>
      </c>
    </row>
    <row r="486" spans="2:15">
      <c r="B486" t="s">
        <v>2910</v>
      </c>
      <c r="C486" t="s">
        <v>2911</v>
      </c>
      <c r="D486" t="s">
        <v>394</v>
      </c>
      <c r="E486" t="s">
        <v>1198</v>
      </c>
      <c r="F486" t="s">
        <v>2912</v>
      </c>
      <c r="G486" t="s">
        <v>2909</v>
      </c>
      <c r="H486" t="s">
        <v>104</v>
      </c>
      <c r="I486" s="77">
        <v>47</v>
      </c>
      <c r="J486" s="77">
        <v>6038</v>
      </c>
      <c r="K486" s="77">
        <v>0</v>
      </c>
      <c r="L486" s="77">
        <v>10.02048366</v>
      </c>
      <c r="M486" s="78">
        <v>0</v>
      </c>
      <c r="N486" s="78">
        <v>0</v>
      </c>
      <c r="O486" s="78">
        <v>0</v>
      </c>
    </row>
    <row r="487" spans="2:15">
      <c r="B487" t="s">
        <v>2913</v>
      </c>
      <c r="C487" t="s">
        <v>2914</v>
      </c>
      <c r="D487" t="s">
        <v>394</v>
      </c>
      <c r="E487" t="s">
        <v>1198</v>
      </c>
      <c r="F487" t="s">
        <v>2915</v>
      </c>
      <c r="G487" t="s">
        <v>2909</v>
      </c>
      <c r="H487" t="s">
        <v>104</v>
      </c>
      <c r="I487" s="77">
        <v>5</v>
      </c>
      <c r="J487" s="77">
        <v>33491</v>
      </c>
      <c r="K487" s="77">
        <v>0</v>
      </c>
      <c r="L487" s="77">
        <v>5.9128360500000001</v>
      </c>
      <c r="M487" s="78">
        <v>0</v>
      </c>
      <c r="N487" s="78">
        <v>0</v>
      </c>
      <c r="O487" s="78">
        <v>0</v>
      </c>
    </row>
    <row r="488" spans="2:15">
      <c r="B488" t="s">
        <v>2916</v>
      </c>
      <c r="C488" t="s">
        <v>2917</v>
      </c>
      <c r="D488" t="s">
        <v>394</v>
      </c>
      <c r="E488" t="s">
        <v>1198</v>
      </c>
      <c r="F488" t="s">
        <v>2918</v>
      </c>
      <c r="G488" t="s">
        <v>2909</v>
      </c>
      <c r="H488" t="s">
        <v>104</v>
      </c>
      <c r="I488" s="77">
        <v>185</v>
      </c>
      <c r="J488" s="77">
        <v>3998</v>
      </c>
      <c r="K488" s="77">
        <v>0.48367638000000002</v>
      </c>
      <c r="L488" s="77">
        <v>26.600011680000001</v>
      </c>
      <c r="M488" s="78">
        <v>0</v>
      </c>
      <c r="N488" s="78">
        <v>0</v>
      </c>
      <c r="O488" s="78">
        <v>0</v>
      </c>
    </row>
    <row r="489" spans="2:15">
      <c r="B489" t="s">
        <v>2919</v>
      </c>
      <c r="C489" t="s">
        <v>2920</v>
      </c>
      <c r="D489" t="s">
        <v>1228</v>
      </c>
      <c r="E489" t="s">
        <v>1198</v>
      </c>
      <c r="F489" t="s">
        <v>2921</v>
      </c>
      <c r="G489" t="s">
        <v>2909</v>
      </c>
      <c r="H489" t="s">
        <v>104</v>
      </c>
      <c r="I489" s="77">
        <v>131</v>
      </c>
      <c r="J489" s="77">
        <v>1240</v>
      </c>
      <c r="K489" s="77">
        <v>0</v>
      </c>
      <c r="L489" s="77">
        <v>5.7357563999999996</v>
      </c>
      <c r="M489" s="78">
        <v>0</v>
      </c>
      <c r="N489" s="78">
        <v>0</v>
      </c>
      <c r="O489" s="78">
        <v>0</v>
      </c>
    </row>
    <row r="490" spans="2:15">
      <c r="B490" t="s">
        <v>2922</v>
      </c>
      <c r="C490" t="s">
        <v>2923</v>
      </c>
      <c r="D490" t="s">
        <v>1228</v>
      </c>
      <c r="E490" t="s">
        <v>1198</v>
      </c>
      <c r="F490" t="s">
        <v>2924</v>
      </c>
      <c r="G490" t="s">
        <v>2909</v>
      </c>
      <c r="H490" t="s">
        <v>104</v>
      </c>
      <c r="I490" s="77">
        <v>1900</v>
      </c>
      <c r="J490" s="77">
        <v>671</v>
      </c>
      <c r="K490" s="77">
        <v>0</v>
      </c>
      <c r="L490" s="77">
        <v>45.016719000000002</v>
      </c>
      <c r="M490" s="78">
        <v>0</v>
      </c>
      <c r="N490" s="78">
        <v>0</v>
      </c>
      <c r="O490" s="78">
        <v>0</v>
      </c>
    </row>
    <row r="491" spans="2:15">
      <c r="B491" t="s">
        <v>2925</v>
      </c>
      <c r="C491" t="s">
        <v>2926</v>
      </c>
      <c r="D491" t="s">
        <v>1228</v>
      </c>
      <c r="E491" t="s">
        <v>1198</v>
      </c>
      <c r="F491" t="s">
        <v>2927</v>
      </c>
      <c r="G491" t="s">
        <v>2909</v>
      </c>
      <c r="H491" t="s">
        <v>104</v>
      </c>
      <c r="I491" s="77">
        <v>97</v>
      </c>
      <c r="J491" s="77">
        <v>74</v>
      </c>
      <c r="K491" s="77">
        <v>0</v>
      </c>
      <c r="L491" s="77">
        <v>0.25345518</v>
      </c>
      <c r="M491" s="78">
        <v>0</v>
      </c>
      <c r="N491" s="78">
        <v>0</v>
      </c>
      <c r="O491" s="78">
        <v>0</v>
      </c>
    </row>
    <row r="492" spans="2:15">
      <c r="B492" t="s">
        <v>2928</v>
      </c>
      <c r="C492" t="s">
        <v>2929</v>
      </c>
      <c r="D492" t="s">
        <v>1228</v>
      </c>
      <c r="E492" t="s">
        <v>1198</v>
      </c>
      <c r="F492" t="s">
        <v>2930</v>
      </c>
      <c r="G492" t="s">
        <v>2909</v>
      </c>
      <c r="H492" t="s">
        <v>104</v>
      </c>
      <c r="I492" s="77">
        <v>50</v>
      </c>
      <c r="J492" s="77">
        <v>175</v>
      </c>
      <c r="K492" s="77">
        <v>0</v>
      </c>
      <c r="L492" s="77">
        <v>0.30896249999999997</v>
      </c>
      <c r="M492" s="78">
        <v>0</v>
      </c>
      <c r="N492" s="78">
        <v>0</v>
      </c>
      <c r="O492" s="78">
        <v>0</v>
      </c>
    </row>
    <row r="493" spans="2:15">
      <c r="B493" t="s">
        <v>2931</v>
      </c>
      <c r="C493" t="s">
        <v>2932</v>
      </c>
      <c r="D493" t="s">
        <v>1228</v>
      </c>
      <c r="E493" t="s">
        <v>1198</v>
      </c>
      <c r="F493" t="s">
        <v>2933</v>
      </c>
      <c r="G493" t="s">
        <v>2909</v>
      </c>
      <c r="H493" t="s">
        <v>104</v>
      </c>
      <c r="I493" s="77">
        <v>100</v>
      </c>
      <c r="J493" s="77">
        <v>118</v>
      </c>
      <c r="K493" s="77">
        <v>0</v>
      </c>
      <c r="L493" s="77">
        <v>0.41665799999999997</v>
      </c>
      <c r="M493" s="78">
        <v>0</v>
      </c>
      <c r="N493" s="78">
        <v>0</v>
      </c>
      <c r="O493" s="78">
        <v>0</v>
      </c>
    </row>
    <row r="494" spans="2:15">
      <c r="B494" t="s">
        <v>2934</v>
      </c>
      <c r="C494" t="s">
        <v>2935</v>
      </c>
      <c r="D494" t="s">
        <v>1228</v>
      </c>
      <c r="E494" t="s">
        <v>1198</v>
      </c>
      <c r="G494" t="s">
        <v>1527</v>
      </c>
      <c r="H494" t="s">
        <v>104</v>
      </c>
      <c r="I494" s="77">
        <v>194</v>
      </c>
      <c r="J494" s="77">
        <v>21214</v>
      </c>
      <c r="K494" s="77">
        <v>0</v>
      </c>
      <c r="L494" s="77">
        <v>145.31886996</v>
      </c>
      <c r="M494" s="78">
        <v>0</v>
      </c>
      <c r="N494" s="78">
        <v>0</v>
      </c>
      <c r="O494" s="78">
        <v>0</v>
      </c>
    </row>
    <row r="495" spans="2:15">
      <c r="B495" t="s">
        <v>2936</v>
      </c>
      <c r="C495" t="s">
        <v>2937</v>
      </c>
      <c r="D495" t="s">
        <v>1228</v>
      </c>
      <c r="E495" t="s">
        <v>1198</v>
      </c>
      <c r="G495" t="s">
        <v>1527</v>
      </c>
      <c r="H495" t="s">
        <v>104</v>
      </c>
      <c r="I495" s="77">
        <v>4</v>
      </c>
      <c r="J495" s="77">
        <v>1366</v>
      </c>
      <c r="K495" s="77">
        <v>0</v>
      </c>
      <c r="L495" s="77">
        <v>0.19293384</v>
      </c>
      <c r="M495" s="78">
        <v>0</v>
      </c>
      <c r="N495" s="78">
        <v>0</v>
      </c>
      <c r="O495" s="78">
        <v>0</v>
      </c>
    </row>
    <row r="496" spans="2:15">
      <c r="B496" t="s">
        <v>2938</v>
      </c>
      <c r="C496" t="s">
        <v>2939</v>
      </c>
      <c r="D496" t="s">
        <v>394</v>
      </c>
      <c r="E496" t="s">
        <v>1198</v>
      </c>
      <c r="F496" t="s">
        <v>2940</v>
      </c>
      <c r="G496" t="s">
        <v>1527</v>
      </c>
      <c r="H496" t="s">
        <v>104</v>
      </c>
      <c r="I496" s="77">
        <v>20</v>
      </c>
      <c r="J496" s="77">
        <v>11031</v>
      </c>
      <c r="K496" s="77">
        <v>0</v>
      </c>
      <c r="L496" s="77">
        <v>7.7900922000000001</v>
      </c>
      <c r="M496" s="78">
        <v>0</v>
      </c>
      <c r="N496" s="78">
        <v>0</v>
      </c>
      <c r="O496" s="78">
        <v>0</v>
      </c>
    </row>
    <row r="497" spans="2:15">
      <c r="B497" t="s">
        <v>2941</v>
      </c>
      <c r="C497" t="s">
        <v>2942</v>
      </c>
      <c r="D497" t="s">
        <v>1228</v>
      </c>
      <c r="E497" t="s">
        <v>1198</v>
      </c>
      <c r="F497" t="s">
        <v>2943</v>
      </c>
      <c r="G497" t="s">
        <v>1527</v>
      </c>
      <c r="H497" t="s">
        <v>104</v>
      </c>
      <c r="I497" s="77">
        <v>78</v>
      </c>
      <c r="J497" s="77">
        <v>864</v>
      </c>
      <c r="K497" s="77">
        <v>0</v>
      </c>
      <c r="L497" s="77">
        <v>2.3796115200000001</v>
      </c>
      <c r="M497" s="78">
        <v>0</v>
      </c>
      <c r="N497" s="78">
        <v>0</v>
      </c>
      <c r="O497" s="78">
        <v>0</v>
      </c>
    </row>
    <row r="498" spans="2:15">
      <c r="B498" t="s">
        <v>2944</v>
      </c>
      <c r="C498" t="s">
        <v>2945</v>
      </c>
      <c r="D498" t="s">
        <v>1228</v>
      </c>
      <c r="E498" t="s">
        <v>1198</v>
      </c>
      <c r="F498" t="s">
        <v>2946</v>
      </c>
      <c r="G498" t="s">
        <v>1527</v>
      </c>
      <c r="H498" t="s">
        <v>104</v>
      </c>
      <c r="I498" s="77">
        <v>8300</v>
      </c>
      <c r="J498" s="77">
        <v>92.73</v>
      </c>
      <c r="K498" s="77">
        <v>0</v>
      </c>
      <c r="L498" s="77">
        <v>27.17665929</v>
      </c>
      <c r="M498" s="78">
        <v>0</v>
      </c>
      <c r="N498" s="78">
        <v>0</v>
      </c>
      <c r="O498" s="78">
        <v>0</v>
      </c>
    </row>
    <row r="499" spans="2:15">
      <c r="B499" t="s">
        <v>2947</v>
      </c>
      <c r="C499" t="s">
        <v>2948</v>
      </c>
      <c r="D499" t="s">
        <v>394</v>
      </c>
      <c r="E499" t="s">
        <v>1198</v>
      </c>
      <c r="F499" t="s">
        <v>2949</v>
      </c>
      <c r="G499" t="s">
        <v>1527</v>
      </c>
      <c r="H499" t="s">
        <v>104</v>
      </c>
      <c r="I499" s="77">
        <v>88</v>
      </c>
      <c r="J499" s="77">
        <v>3386</v>
      </c>
      <c r="K499" s="77">
        <v>0</v>
      </c>
      <c r="L499" s="77">
        <v>10.52125008</v>
      </c>
      <c r="M499" s="78">
        <v>0</v>
      </c>
      <c r="N499" s="78">
        <v>0</v>
      </c>
      <c r="O499" s="78">
        <v>0</v>
      </c>
    </row>
    <row r="500" spans="2:15">
      <c r="B500" t="s">
        <v>2950</v>
      </c>
      <c r="C500" t="s">
        <v>2951</v>
      </c>
      <c r="D500" t="s">
        <v>1228</v>
      </c>
      <c r="E500" t="s">
        <v>1198</v>
      </c>
      <c r="F500" t="s">
        <v>2952</v>
      </c>
      <c r="G500" t="s">
        <v>1527</v>
      </c>
      <c r="H500" t="s">
        <v>104</v>
      </c>
      <c r="I500" s="77">
        <v>5072</v>
      </c>
      <c r="J500" s="77">
        <v>40.01</v>
      </c>
      <c r="K500" s="77">
        <v>0</v>
      </c>
      <c r="L500" s="77">
        <v>7.1654837232000004</v>
      </c>
      <c r="M500" s="78">
        <v>2.9999999999999997E-4</v>
      </c>
      <c r="N500" s="78">
        <v>0</v>
      </c>
      <c r="O500" s="78">
        <v>0</v>
      </c>
    </row>
    <row r="501" spans="2:15">
      <c r="B501" t="s">
        <v>2953</v>
      </c>
      <c r="C501" t="s">
        <v>2954</v>
      </c>
      <c r="D501" t="s">
        <v>1228</v>
      </c>
      <c r="E501" t="s">
        <v>1198</v>
      </c>
      <c r="F501" t="s">
        <v>2955</v>
      </c>
      <c r="G501" t="s">
        <v>1527</v>
      </c>
      <c r="H501" t="s">
        <v>104</v>
      </c>
      <c r="I501" s="77">
        <v>136</v>
      </c>
      <c r="J501" s="77">
        <v>3003</v>
      </c>
      <c r="K501" s="77">
        <v>0</v>
      </c>
      <c r="L501" s="77">
        <v>14.42088648</v>
      </c>
      <c r="M501" s="78">
        <v>0</v>
      </c>
      <c r="N501" s="78">
        <v>0</v>
      </c>
      <c r="O501" s="78">
        <v>0</v>
      </c>
    </row>
    <row r="502" spans="2:15">
      <c r="B502" t="s">
        <v>2956</v>
      </c>
      <c r="C502" t="s">
        <v>2957</v>
      </c>
      <c r="D502" t="s">
        <v>394</v>
      </c>
      <c r="E502" t="s">
        <v>1198</v>
      </c>
      <c r="F502" t="s">
        <v>2639</v>
      </c>
      <c r="G502" t="s">
        <v>1527</v>
      </c>
      <c r="H502" t="s">
        <v>104</v>
      </c>
      <c r="I502" s="77">
        <v>18</v>
      </c>
      <c r="J502" s="77">
        <v>2385</v>
      </c>
      <c r="K502" s="77">
        <v>0</v>
      </c>
      <c r="L502" s="77">
        <v>1.5158583000000001</v>
      </c>
      <c r="M502" s="78">
        <v>0</v>
      </c>
      <c r="N502" s="78">
        <v>0</v>
      </c>
      <c r="O502" s="78">
        <v>0</v>
      </c>
    </row>
    <row r="503" spans="2:15">
      <c r="B503" t="s">
        <v>2958</v>
      </c>
      <c r="C503" t="s">
        <v>2959</v>
      </c>
      <c r="D503" t="s">
        <v>1228</v>
      </c>
      <c r="E503" t="s">
        <v>1198</v>
      </c>
      <c r="F503" t="s">
        <v>2960</v>
      </c>
      <c r="G503" t="s">
        <v>1527</v>
      </c>
      <c r="H503" t="s">
        <v>104</v>
      </c>
      <c r="I503" s="77">
        <v>3</v>
      </c>
      <c r="J503" s="77">
        <v>751</v>
      </c>
      <c r="K503" s="77">
        <v>0</v>
      </c>
      <c r="L503" s="77">
        <v>7.9553429999999994E-2</v>
      </c>
      <c r="M503" s="78">
        <v>0</v>
      </c>
      <c r="N503" s="78">
        <v>0</v>
      </c>
      <c r="O503" s="78">
        <v>0</v>
      </c>
    </row>
    <row r="504" spans="2:15">
      <c r="B504" t="s">
        <v>2961</v>
      </c>
      <c r="C504" t="s">
        <v>2962</v>
      </c>
      <c r="D504" t="s">
        <v>394</v>
      </c>
      <c r="E504" t="s">
        <v>1198</v>
      </c>
      <c r="F504" t="s">
        <v>2963</v>
      </c>
      <c r="G504" t="s">
        <v>1527</v>
      </c>
      <c r="H504" t="s">
        <v>104</v>
      </c>
      <c r="I504" s="77">
        <v>82</v>
      </c>
      <c r="J504" s="77">
        <v>16318</v>
      </c>
      <c r="K504" s="77">
        <v>0</v>
      </c>
      <c r="L504" s="77">
        <v>47.24746356</v>
      </c>
      <c r="M504" s="78">
        <v>0</v>
      </c>
      <c r="N504" s="78">
        <v>0</v>
      </c>
      <c r="O504" s="78">
        <v>0</v>
      </c>
    </row>
    <row r="505" spans="2:15">
      <c r="B505" t="s">
        <v>2964</v>
      </c>
      <c r="C505" t="s">
        <v>2965</v>
      </c>
      <c r="D505" t="s">
        <v>394</v>
      </c>
      <c r="E505" t="s">
        <v>1198</v>
      </c>
      <c r="G505" t="s">
        <v>1257</v>
      </c>
      <c r="H505" t="s">
        <v>100</v>
      </c>
      <c r="I505" s="77">
        <v>2</v>
      </c>
      <c r="J505" s="77">
        <v>43.21</v>
      </c>
      <c r="K505" s="77">
        <v>1.58895E-3</v>
      </c>
      <c r="L505" s="77">
        <v>2.4531499999999999E-3</v>
      </c>
      <c r="M505" s="78">
        <v>0</v>
      </c>
      <c r="N505" s="78">
        <v>0</v>
      </c>
      <c r="O505" s="78">
        <v>0</v>
      </c>
    </row>
    <row r="506" spans="2:15">
      <c r="B506" t="s">
        <v>2966</v>
      </c>
      <c r="C506" t="s">
        <v>2967</v>
      </c>
      <c r="D506" t="s">
        <v>394</v>
      </c>
      <c r="E506" t="s">
        <v>1198</v>
      </c>
      <c r="G506" t="s">
        <v>1257</v>
      </c>
      <c r="H506" t="s">
        <v>104</v>
      </c>
      <c r="I506" s="77">
        <v>4</v>
      </c>
      <c r="J506" s="77">
        <v>4117</v>
      </c>
      <c r="K506" s="77">
        <v>0</v>
      </c>
      <c r="L506" s="77">
        <v>0.58148507999999999</v>
      </c>
      <c r="M506" s="78">
        <v>0</v>
      </c>
      <c r="N506" s="78">
        <v>0</v>
      </c>
      <c r="O506" s="78">
        <v>0</v>
      </c>
    </row>
    <row r="507" spans="2:15">
      <c r="B507" t="s">
        <v>2968</v>
      </c>
      <c r="C507" t="s">
        <v>2969</v>
      </c>
      <c r="D507" t="s">
        <v>1228</v>
      </c>
      <c r="E507" t="s">
        <v>1198</v>
      </c>
      <c r="F507" t="s">
        <v>2970</v>
      </c>
      <c r="G507" t="s">
        <v>1257</v>
      </c>
      <c r="H507" t="s">
        <v>104</v>
      </c>
      <c r="I507" s="77">
        <v>424</v>
      </c>
      <c r="J507" s="77">
        <v>5154</v>
      </c>
      <c r="K507" s="77">
        <v>0</v>
      </c>
      <c r="L507" s="77">
        <v>77.162801759999994</v>
      </c>
      <c r="M507" s="78">
        <v>0</v>
      </c>
      <c r="N507" s="78">
        <v>0</v>
      </c>
      <c r="O507" s="78">
        <v>0</v>
      </c>
    </row>
    <row r="508" spans="2:15">
      <c r="B508" t="s">
        <v>2971</v>
      </c>
      <c r="C508" t="s">
        <v>2972</v>
      </c>
      <c r="D508" t="s">
        <v>394</v>
      </c>
      <c r="E508" t="s">
        <v>1198</v>
      </c>
      <c r="F508" t="s">
        <v>2973</v>
      </c>
      <c r="G508" t="s">
        <v>1257</v>
      </c>
      <c r="H508" t="s">
        <v>104</v>
      </c>
      <c r="I508" s="77">
        <v>16</v>
      </c>
      <c r="J508" s="77">
        <v>26438</v>
      </c>
      <c r="K508" s="77">
        <v>0</v>
      </c>
      <c r="L508" s="77">
        <v>14.93641248</v>
      </c>
      <c r="M508" s="78">
        <v>0</v>
      </c>
      <c r="N508" s="78">
        <v>0</v>
      </c>
      <c r="O508" s="78">
        <v>0</v>
      </c>
    </row>
    <row r="509" spans="2:15">
      <c r="B509" t="s">
        <v>2974</v>
      </c>
      <c r="C509" t="s">
        <v>2975</v>
      </c>
      <c r="D509" t="s">
        <v>394</v>
      </c>
      <c r="E509" t="s">
        <v>1198</v>
      </c>
      <c r="F509" t="s">
        <v>2976</v>
      </c>
      <c r="G509" t="s">
        <v>1257</v>
      </c>
      <c r="H509" t="s">
        <v>104</v>
      </c>
      <c r="I509" s="77">
        <v>35</v>
      </c>
      <c r="J509" s="77">
        <v>1384</v>
      </c>
      <c r="K509" s="77">
        <v>0</v>
      </c>
      <c r="L509" s="77">
        <v>1.7104163999999999</v>
      </c>
      <c r="M509" s="78">
        <v>0</v>
      </c>
      <c r="N509" s="78">
        <v>0</v>
      </c>
      <c r="O509" s="78">
        <v>0</v>
      </c>
    </row>
    <row r="510" spans="2:15">
      <c r="B510" t="s">
        <v>2977</v>
      </c>
      <c r="C510" t="s">
        <v>2978</v>
      </c>
      <c r="D510" t="s">
        <v>394</v>
      </c>
      <c r="E510" t="s">
        <v>1198</v>
      </c>
      <c r="F510" t="s">
        <v>2979</v>
      </c>
      <c r="G510" t="s">
        <v>1257</v>
      </c>
      <c r="H510" t="s">
        <v>104</v>
      </c>
      <c r="I510" s="77">
        <v>1</v>
      </c>
      <c r="J510" s="77">
        <v>1796</v>
      </c>
      <c r="K510" s="77">
        <v>0</v>
      </c>
      <c r="L510" s="77">
        <v>6.3416760000000003E-2</v>
      </c>
      <c r="M510" s="78">
        <v>0</v>
      </c>
      <c r="N510" s="78">
        <v>0</v>
      </c>
      <c r="O510" s="78">
        <v>0</v>
      </c>
    </row>
    <row r="511" spans="2:15">
      <c r="B511" t="s">
        <v>2980</v>
      </c>
      <c r="C511" t="s">
        <v>2981</v>
      </c>
      <c r="D511" t="s">
        <v>121</v>
      </c>
      <c r="E511" t="s">
        <v>1198</v>
      </c>
      <c r="F511" t="s">
        <v>2982</v>
      </c>
      <c r="G511" t="s">
        <v>1257</v>
      </c>
      <c r="H511" t="s">
        <v>108</v>
      </c>
      <c r="I511" s="77">
        <v>61</v>
      </c>
      <c r="J511" s="77">
        <v>3923</v>
      </c>
      <c r="K511" s="77">
        <v>0</v>
      </c>
      <c r="L511" s="77">
        <v>8.9898958009999994</v>
      </c>
      <c r="M511" s="78">
        <v>0</v>
      </c>
      <c r="N511" s="78">
        <v>0</v>
      </c>
      <c r="O511" s="78">
        <v>0</v>
      </c>
    </row>
    <row r="512" spans="2:15">
      <c r="B512" t="s">
        <v>2983</v>
      </c>
      <c r="C512" t="s">
        <v>2984</v>
      </c>
      <c r="D512" t="s">
        <v>394</v>
      </c>
      <c r="E512" t="s">
        <v>1198</v>
      </c>
      <c r="F512" t="s">
        <v>2985</v>
      </c>
      <c r="G512" t="s">
        <v>1257</v>
      </c>
      <c r="H512" t="s">
        <v>104</v>
      </c>
      <c r="I512" s="77">
        <v>19</v>
      </c>
      <c r="J512" s="77">
        <v>13056</v>
      </c>
      <c r="K512" s="77">
        <v>0</v>
      </c>
      <c r="L512" s="77">
        <v>8.7591398399999996</v>
      </c>
      <c r="M512" s="78">
        <v>0</v>
      </c>
      <c r="N512" s="78">
        <v>0</v>
      </c>
      <c r="O512" s="78">
        <v>0</v>
      </c>
    </row>
    <row r="513" spans="2:15">
      <c r="B513" t="s">
        <v>2986</v>
      </c>
      <c r="C513" t="s">
        <v>2987</v>
      </c>
      <c r="D513" t="s">
        <v>394</v>
      </c>
      <c r="E513" t="s">
        <v>1198</v>
      </c>
      <c r="F513" t="s">
        <v>2988</v>
      </c>
      <c r="G513" t="s">
        <v>1434</v>
      </c>
      <c r="H513" t="s">
        <v>104</v>
      </c>
      <c r="I513" s="77">
        <v>42</v>
      </c>
      <c r="J513" s="77">
        <v>5215</v>
      </c>
      <c r="K513" s="77">
        <v>0</v>
      </c>
      <c r="L513" s="77">
        <v>7.7339492999999999</v>
      </c>
      <c r="M513" s="78">
        <v>0</v>
      </c>
      <c r="N513" s="78">
        <v>0</v>
      </c>
      <c r="O513" s="78">
        <v>0</v>
      </c>
    </row>
    <row r="514" spans="2:15">
      <c r="B514" t="s">
        <v>2989</v>
      </c>
      <c r="C514" t="s">
        <v>2990</v>
      </c>
      <c r="D514" t="s">
        <v>1228</v>
      </c>
      <c r="E514" t="s">
        <v>1198</v>
      </c>
      <c r="F514" t="s">
        <v>2991</v>
      </c>
      <c r="G514" t="s">
        <v>1434</v>
      </c>
      <c r="H514" t="s">
        <v>104</v>
      </c>
      <c r="I514" s="77">
        <v>1352</v>
      </c>
      <c r="J514" s="77">
        <v>635</v>
      </c>
      <c r="K514" s="77">
        <v>1.9243949999999999E-2</v>
      </c>
      <c r="L514" s="77">
        <v>30.333585150000001</v>
      </c>
      <c r="M514" s="78">
        <v>0</v>
      </c>
      <c r="N514" s="78">
        <v>0</v>
      </c>
      <c r="O514" s="78">
        <v>0</v>
      </c>
    </row>
    <row r="515" spans="2:15">
      <c r="B515" t="s">
        <v>2992</v>
      </c>
      <c r="C515" t="s">
        <v>2993</v>
      </c>
      <c r="D515" t="s">
        <v>394</v>
      </c>
      <c r="E515" t="s">
        <v>1198</v>
      </c>
      <c r="F515" t="s">
        <v>2994</v>
      </c>
      <c r="G515" t="s">
        <v>1434</v>
      </c>
      <c r="H515" t="s">
        <v>104</v>
      </c>
      <c r="I515" s="77">
        <v>5</v>
      </c>
      <c r="J515" s="77">
        <v>14444</v>
      </c>
      <c r="K515" s="77">
        <v>0.13354242</v>
      </c>
      <c r="L515" s="77">
        <v>2.6836306200000002</v>
      </c>
      <c r="M515" s="78">
        <v>0</v>
      </c>
      <c r="N515" s="78">
        <v>0</v>
      </c>
      <c r="O515" s="78">
        <v>0</v>
      </c>
    </row>
    <row r="516" spans="2:15">
      <c r="B516" t="s">
        <v>2995</v>
      </c>
      <c r="C516" t="s">
        <v>2996</v>
      </c>
      <c r="D516" t="s">
        <v>1228</v>
      </c>
      <c r="E516" t="s">
        <v>1198</v>
      </c>
      <c r="F516" t="s">
        <v>2997</v>
      </c>
      <c r="G516" t="s">
        <v>1434</v>
      </c>
      <c r="H516" t="s">
        <v>104</v>
      </c>
      <c r="I516" s="77">
        <v>147</v>
      </c>
      <c r="J516" s="77">
        <v>155</v>
      </c>
      <c r="K516" s="77">
        <v>0</v>
      </c>
      <c r="L516" s="77">
        <v>0.80453834999999996</v>
      </c>
      <c r="M516" s="78">
        <v>0</v>
      </c>
      <c r="N516" s="78">
        <v>0</v>
      </c>
      <c r="O516" s="78">
        <v>0</v>
      </c>
    </row>
    <row r="517" spans="2:15">
      <c r="B517" t="s">
        <v>2998</v>
      </c>
      <c r="C517" t="s">
        <v>2999</v>
      </c>
      <c r="D517" t="s">
        <v>394</v>
      </c>
      <c r="E517" t="s">
        <v>1198</v>
      </c>
      <c r="F517" t="s">
        <v>3000</v>
      </c>
      <c r="G517" t="s">
        <v>1434</v>
      </c>
      <c r="H517" t="s">
        <v>104</v>
      </c>
      <c r="I517" s="77">
        <v>460</v>
      </c>
      <c r="J517" s="77">
        <v>1649</v>
      </c>
      <c r="K517" s="77">
        <v>0</v>
      </c>
      <c r="L517" s="77">
        <v>26.784047399999999</v>
      </c>
      <c r="M517" s="78">
        <v>0</v>
      </c>
      <c r="N517" s="78">
        <v>0</v>
      </c>
      <c r="O517" s="78">
        <v>0</v>
      </c>
    </row>
    <row r="518" spans="2:15">
      <c r="B518" t="s">
        <v>3001</v>
      </c>
      <c r="C518" t="s">
        <v>3002</v>
      </c>
      <c r="D518" t="s">
        <v>394</v>
      </c>
      <c r="E518" t="s">
        <v>1198</v>
      </c>
      <c r="F518" t="s">
        <v>3003</v>
      </c>
      <c r="G518" t="s">
        <v>1434</v>
      </c>
      <c r="H518" t="s">
        <v>104</v>
      </c>
      <c r="I518" s="77">
        <v>60</v>
      </c>
      <c r="J518" s="77">
        <v>13356</v>
      </c>
      <c r="K518" s="77">
        <v>8.1036449999999996E-2</v>
      </c>
      <c r="L518" s="77">
        <v>28.377058049999999</v>
      </c>
      <c r="M518" s="78">
        <v>0</v>
      </c>
      <c r="N518" s="78">
        <v>0</v>
      </c>
      <c r="O518" s="78">
        <v>0</v>
      </c>
    </row>
    <row r="519" spans="2:15">
      <c r="B519" t="s">
        <v>3004</v>
      </c>
      <c r="C519" t="s">
        <v>3005</v>
      </c>
      <c r="D519" t="s">
        <v>394</v>
      </c>
      <c r="E519" t="s">
        <v>1198</v>
      </c>
      <c r="F519" t="s">
        <v>3006</v>
      </c>
      <c r="G519" t="s">
        <v>1434</v>
      </c>
      <c r="H519" t="s">
        <v>104</v>
      </c>
      <c r="I519" s="77">
        <v>10</v>
      </c>
      <c r="J519" s="77">
        <v>14771</v>
      </c>
      <c r="K519" s="77">
        <v>1.4018070000000001E-2</v>
      </c>
      <c r="L519" s="77">
        <v>5.2296581700000004</v>
      </c>
      <c r="M519" s="78">
        <v>0</v>
      </c>
      <c r="N519" s="78">
        <v>0</v>
      </c>
      <c r="O519" s="78">
        <v>0</v>
      </c>
    </row>
    <row r="520" spans="2:15">
      <c r="B520" t="s">
        <v>3007</v>
      </c>
      <c r="C520" t="s">
        <v>3008</v>
      </c>
      <c r="D520" t="s">
        <v>1359</v>
      </c>
      <c r="E520" t="s">
        <v>1198</v>
      </c>
      <c r="F520" t="s">
        <v>3009</v>
      </c>
      <c r="G520" t="s">
        <v>1434</v>
      </c>
      <c r="H520" t="s">
        <v>111</v>
      </c>
      <c r="I520" s="77">
        <v>500</v>
      </c>
      <c r="J520" s="77">
        <v>159.5</v>
      </c>
      <c r="K520" s="77">
        <v>0</v>
      </c>
      <c r="L520" s="77">
        <v>3.38626475</v>
      </c>
      <c r="M520" s="78">
        <v>0</v>
      </c>
      <c r="N520" s="78">
        <v>0</v>
      </c>
      <c r="O520" s="78">
        <v>0</v>
      </c>
    </row>
    <row r="521" spans="2:15">
      <c r="B521" t="s">
        <v>3010</v>
      </c>
      <c r="C521" t="s">
        <v>3011</v>
      </c>
      <c r="D521" t="s">
        <v>394</v>
      </c>
      <c r="E521" t="s">
        <v>1198</v>
      </c>
      <c r="F521" t="s">
        <v>1394</v>
      </c>
      <c r="G521" t="s">
        <v>1434</v>
      </c>
      <c r="H521" t="s">
        <v>104</v>
      </c>
      <c r="I521" s="77">
        <v>1160</v>
      </c>
      <c r="J521" s="77">
        <v>300</v>
      </c>
      <c r="K521" s="77">
        <v>0</v>
      </c>
      <c r="L521" s="77">
        <v>12.287879999999999</v>
      </c>
      <c r="M521" s="78">
        <v>1E-4</v>
      </c>
      <c r="N521" s="78">
        <v>0</v>
      </c>
      <c r="O521" s="78">
        <v>0</v>
      </c>
    </row>
    <row r="522" spans="2:15">
      <c r="B522" t="s">
        <v>3012</v>
      </c>
      <c r="C522" t="s">
        <v>3013</v>
      </c>
      <c r="D522" t="s">
        <v>394</v>
      </c>
      <c r="E522" t="s">
        <v>1198</v>
      </c>
      <c r="F522" t="s">
        <v>3014</v>
      </c>
      <c r="G522" t="s">
        <v>1434</v>
      </c>
      <c r="H522" t="s">
        <v>104</v>
      </c>
      <c r="I522" s="77">
        <v>34</v>
      </c>
      <c r="J522" s="77">
        <v>2160</v>
      </c>
      <c r="K522" s="77">
        <v>0</v>
      </c>
      <c r="L522" s="77">
        <v>2.5931663999999999</v>
      </c>
      <c r="M522" s="78">
        <v>0</v>
      </c>
      <c r="N522" s="78">
        <v>0</v>
      </c>
      <c r="O522" s="78">
        <v>0</v>
      </c>
    </row>
    <row r="523" spans="2:15">
      <c r="B523" t="s">
        <v>3015</v>
      </c>
      <c r="C523" t="s">
        <v>3016</v>
      </c>
      <c r="D523" t="s">
        <v>394</v>
      </c>
      <c r="E523" t="s">
        <v>1198</v>
      </c>
      <c r="F523" t="s">
        <v>3017</v>
      </c>
      <c r="G523" t="s">
        <v>1434</v>
      </c>
      <c r="H523" t="s">
        <v>104</v>
      </c>
      <c r="I523" s="77">
        <v>5</v>
      </c>
      <c r="J523" s="77">
        <v>561</v>
      </c>
      <c r="K523" s="77">
        <v>0</v>
      </c>
      <c r="L523" s="77">
        <v>9.9044549999999995E-2</v>
      </c>
      <c r="M523" s="78">
        <v>0</v>
      </c>
      <c r="N523" s="78">
        <v>0</v>
      </c>
      <c r="O523" s="78">
        <v>0</v>
      </c>
    </row>
    <row r="524" spans="2:15">
      <c r="B524" t="s">
        <v>3018</v>
      </c>
      <c r="C524" t="s">
        <v>3019</v>
      </c>
      <c r="D524" t="s">
        <v>1228</v>
      </c>
      <c r="E524" t="s">
        <v>1198</v>
      </c>
      <c r="F524" t="s">
        <v>3020</v>
      </c>
      <c r="G524" t="s">
        <v>1434</v>
      </c>
      <c r="H524" t="s">
        <v>104</v>
      </c>
      <c r="I524" s="77">
        <v>7</v>
      </c>
      <c r="J524" s="77">
        <v>2868</v>
      </c>
      <c r="K524" s="77">
        <v>0</v>
      </c>
      <c r="L524" s="77">
        <v>0.70888355999999997</v>
      </c>
      <c r="M524" s="78">
        <v>0</v>
      </c>
      <c r="N524" s="78">
        <v>0</v>
      </c>
      <c r="O524" s="78">
        <v>0</v>
      </c>
    </row>
    <row r="525" spans="2:15">
      <c r="B525" t="s">
        <v>3021</v>
      </c>
      <c r="C525" t="s">
        <v>3022</v>
      </c>
      <c r="D525" t="s">
        <v>394</v>
      </c>
      <c r="E525" t="s">
        <v>1198</v>
      </c>
      <c r="F525" t="s">
        <v>3023</v>
      </c>
      <c r="G525" t="s">
        <v>1434</v>
      </c>
      <c r="H525" t="s">
        <v>104</v>
      </c>
      <c r="I525" s="77">
        <v>4</v>
      </c>
      <c r="J525" s="77">
        <v>945</v>
      </c>
      <c r="K525" s="77">
        <v>0</v>
      </c>
      <c r="L525" s="77">
        <v>0.1334718</v>
      </c>
      <c r="M525" s="78">
        <v>0</v>
      </c>
      <c r="N525" s="78">
        <v>0</v>
      </c>
      <c r="O525" s="78">
        <v>0</v>
      </c>
    </row>
    <row r="526" spans="2:15">
      <c r="B526" t="s">
        <v>3024</v>
      </c>
      <c r="C526" t="s">
        <v>3025</v>
      </c>
      <c r="D526" t="s">
        <v>3026</v>
      </c>
      <c r="E526" t="s">
        <v>1198</v>
      </c>
      <c r="F526" t="s">
        <v>3027</v>
      </c>
      <c r="G526" t="s">
        <v>1434</v>
      </c>
      <c r="H526" t="s">
        <v>198</v>
      </c>
      <c r="I526" s="77">
        <v>40</v>
      </c>
      <c r="J526" s="77">
        <v>4812</v>
      </c>
      <c r="K526" s="77">
        <v>0</v>
      </c>
      <c r="L526" s="77">
        <v>7.3500412800000001</v>
      </c>
      <c r="M526" s="78">
        <v>0</v>
      </c>
      <c r="N526" s="78">
        <v>0</v>
      </c>
      <c r="O526" s="78">
        <v>0</v>
      </c>
    </row>
    <row r="527" spans="2:15">
      <c r="B527" t="s">
        <v>3028</v>
      </c>
      <c r="C527" t="s">
        <v>3029</v>
      </c>
      <c r="D527" t="s">
        <v>394</v>
      </c>
      <c r="E527" t="s">
        <v>1198</v>
      </c>
      <c r="F527" t="s">
        <v>3030</v>
      </c>
      <c r="G527" t="s">
        <v>1434</v>
      </c>
      <c r="H527" t="s">
        <v>104</v>
      </c>
      <c r="I527" s="77">
        <v>28</v>
      </c>
      <c r="J527" s="77">
        <v>6000</v>
      </c>
      <c r="K527" s="77">
        <v>0</v>
      </c>
      <c r="L527" s="77">
        <v>5.93208</v>
      </c>
      <c r="M527" s="78">
        <v>0</v>
      </c>
      <c r="N527" s="78">
        <v>0</v>
      </c>
      <c r="O527" s="78">
        <v>0</v>
      </c>
    </row>
    <row r="528" spans="2:15">
      <c r="B528" t="s">
        <v>3031</v>
      </c>
      <c r="C528" t="s">
        <v>3032</v>
      </c>
      <c r="D528" t="s">
        <v>394</v>
      </c>
      <c r="E528" t="s">
        <v>1198</v>
      </c>
      <c r="F528" t="s">
        <v>3033</v>
      </c>
      <c r="G528" t="s">
        <v>1434</v>
      </c>
      <c r="H528" t="s">
        <v>104</v>
      </c>
      <c r="I528" s="77">
        <v>2</v>
      </c>
      <c r="J528" s="77">
        <v>1369</v>
      </c>
      <c r="K528" s="77">
        <v>0</v>
      </c>
      <c r="L528" s="77">
        <v>9.6678780000000006E-2</v>
      </c>
      <c r="M528" s="78">
        <v>0</v>
      </c>
      <c r="N528" s="78">
        <v>0</v>
      </c>
      <c r="O528" s="78">
        <v>0</v>
      </c>
    </row>
    <row r="529" spans="2:15">
      <c r="B529" t="s">
        <v>3034</v>
      </c>
      <c r="C529" t="s">
        <v>3035</v>
      </c>
      <c r="D529" t="s">
        <v>394</v>
      </c>
      <c r="E529" t="s">
        <v>1198</v>
      </c>
      <c r="F529" t="s">
        <v>3036</v>
      </c>
      <c r="G529" t="s">
        <v>1434</v>
      </c>
      <c r="H529" t="s">
        <v>104</v>
      </c>
      <c r="I529" s="77">
        <v>14</v>
      </c>
      <c r="J529" s="77">
        <v>34066</v>
      </c>
      <c r="K529" s="77">
        <v>3.7287359999999999E-2</v>
      </c>
      <c r="L529" s="77">
        <v>16.877473800000001</v>
      </c>
      <c r="M529" s="78">
        <v>0</v>
      </c>
      <c r="N529" s="78">
        <v>0</v>
      </c>
      <c r="O529" s="78">
        <v>0</v>
      </c>
    </row>
    <row r="530" spans="2:15">
      <c r="B530" t="s">
        <v>3037</v>
      </c>
      <c r="C530" t="s">
        <v>3038</v>
      </c>
      <c r="D530" t="s">
        <v>394</v>
      </c>
      <c r="E530" t="s">
        <v>1198</v>
      </c>
      <c r="F530" t="s">
        <v>3039</v>
      </c>
      <c r="G530" t="s">
        <v>1434</v>
      </c>
      <c r="H530" t="s">
        <v>104</v>
      </c>
      <c r="I530" s="77">
        <v>3</v>
      </c>
      <c r="J530" s="77">
        <v>2099</v>
      </c>
      <c r="K530" s="77">
        <v>0</v>
      </c>
      <c r="L530" s="77">
        <v>0.22234707000000001</v>
      </c>
      <c r="M530" s="78">
        <v>0</v>
      </c>
      <c r="N530" s="78">
        <v>0</v>
      </c>
      <c r="O530" s="78">
        <v>0</v>
      </c>
    </row>
    <row r="531" spans="2:15">
      <c r="B531" t="s">
        <v>3040</v>
      </c>
      <c r="C531" t="s">
        <v>3041</v>
      </c>
      <c r="D531" t="s">
        <v>394</v>
      </c>
      <c r="E531" t="s">
        <v>1198</v>
      </c>
      <c r="F531" t="s">
        <v>3042</v>
      </c>
      <c r="G531" t="s">
        <v>1434</v>
      </c>
      <c r="H531" t="s">
        <v>104</v>
      </c>
      <c r="I531" s="77">
        <v>200</v>
      </c>
      <c r="J531" s="77">
        <v>385</v>
      </c>
      <c r="K531" s="77">
        <v>0</v>
      </c>
      <c r="L531" s="77">
        <v>2.7188699999999999</v>
      </c>
      <c r="M531" s="78">
        <v>0</v>
      </c>
      <c r="N531" s="78">
        <v>0</v>
      </c>
      <c r="O531" s="78">
        <v>0</v>
      </c>
    </row>
    <row r="532" spans="2:15">
      <c r="B532" t="s">
        <v>3043</v>
      </c>
      <c r="C532" t="s">
        <v>3044</v>
      </c>
      <c r="D532" t="s">
        <v>394</v>
      </c>
      <c r="E532" t="s">
        <v>1198</v>
      </c>
      <c r="F532" t="s">
        <v>3045</v>
      </c>
      <c r="G532" t="s">
        <v>1434</v>
      </c>
      <c r="H532" t="s">
        <v>104</v>
      </c>
      <c r="I532" s="77">
        <v>36995.279999999999</v>
      </c>
      <c r="J532" s="77">
        <v>7337</v>
      </c>
      <c r="K532" s="77">
        <v>62.489490000000004</v>
      </c>
      <c r="L532" s="77">
        <v>9646.8370721015999</v>
      </c>
      <c r="M532" s="78">
        <v>1E-4</v>
      </c>
      <c r="N532" s="78">
        <v>2.8E-3</v>
      </c>
      <c r="O532" s="78">
        <v>4.0000000000000002E-4</v>
      </c>
    </row>
    <row r="533" spans="2:15">
      <c r="B533" t="s">
        <v>3046</v>
      </c>
      <c r="C533" t="s">
        <v>3047</v>
      </c>
      <c r="D533" t="s">
        <v>394</v>
      </c>
      <c r="E533" t="s">
        <v>1198</v>
      </c>
      <c r="F533" t="s">
        <v>3048</v>
      </c>
      <c r="G533" t="s">
        <v>1434</v>
      </c>
      <c r="H533" t="s">
        <v>104</v>
      </c>
      <c r="I533" s="77">
        <v>26</v>
      </c>
      <c r="J533" s="77">
        <v>2557</v>
      </c>
      <c r="K533" s="77">
        <v>0</v>
      </c>
      <c r="L533" s="77">
        <v>2.34747942</v>
      </c>
      <c r="M533" s="78">
        <v>0</v>
      </c>
      <c r="N533" s="78">
        <v>0</v>
      </c>
      <c r="O533" s="78">
        <v>0</v>
      </c>
    </row>
    <row r="534" spans="2:15">
      <c r="B534" t="s">
        <v>3049</v>
      </c>
      <c r="C534" t="s">
        <v>3050</v>
      </c>
      <c r="D534" t="s">
        <v>394</v>
      </c>
      <c r="E534" t="s">
        <v>1198</v>
      </c>
      <c r="F534" t="s">
        <v>3051</v>
      </c>
      <c r="G534" t="s">
        <v>1434</v>
      </c>
      <c r="H534" t="s">
        <v>104</v>
      </c>
      <c r="I534" s="77">
        <v>106</v>
      </c>
      <c r="J534" s="77">
        <v>7414</v>
      </c>
      <c r="K534" s="77">
        <v>8.4214349999999993E-2</v>
      </c>
      <c r="L534" s="77">
        <v>27.833778389999999</v>
      </c>
      <c r="M534" s="78">
        <v>0</v>
      </c>
      <c r="N534" s="78">
        <v>0</v>
      </c>
      <c r="O534" s="78">
        <v>0</v>
      </c>
    </row>
    <row r="535" spans="2:15">
      <c r="B535" t="s">
        <v>3052</v>
      </c>
      <c r="C535" t="s">
        <v>3053</v>
      </c>
      <c r="D535" t="s">
        <v>394</v>
      </c>
      <c r="E535" t="s">
        <v>1198</v>
      </c>
      <c r="F535" t="s">
        <v>3054</v>
      </c>
      <c r="G535" t="s">
        <v>1434</v>
      </c>
      <c r="H535" t="s">
        <v>104</v>
      </c>
      <c r="I535" s="77">
        <v>1</v>
      </c>
      <c r="J535" s="77">
        <v>10303</v>
      </c>
      <c r="K535" s="77">
        <v>0</v>
      </c>
      <c r="L535" s="77">
        <v>0.36379893000000002</v>
      </c>
      <c r="M535" s="78">
        <v>0</v>
      </c>
      <c r="N535" s="78">
        <v>0</v>
      </c>
      <c r="O535" s="78">
        <v>0</v>
      </c>
    </row>
    <row r="536" spans="2:15">
      <c r="B536" t="s">
        <v>3055</v>
      </c>
      <c r="C536" t="s">
        <v>3056</v>
      </c>
      <c r="D536" t="s">
        <v>1228</v>
      </c>
      <c r="E536" t="s">
        <v>1198</v>
      </c>
      <c r="G536" t="s">
        <v>1253</v>
      </c>
      <c r="H536" t="s">
        <v>104</v>
      </c>
      <c r="I536" s="77">
        <v>3</v>
      </c>
      <c r="J536" s="77">
        <v>1514</v>
      </c>
      <c r="K536" s="77">
        <v>0</v>
      </c>
      <c r="L536" s="77">
        <v>0.16037802000000001</v>
      </c>
      <c r="M536" s="78">
        <v>0</v>
      </c>
      <c r="N536" s="78">
        <v>0</v>
      </c>
      <c r="O536" s="78">
        <v>0</v>
      </c>
    </row>
    <row r="537" spans="2:15">
      <c r="B537" t="s">
        <v>3057</v>
      </c>
      <c r="C537" t="s">
        <v>3058</v>
      </c>
      <c r="D537" t="s">
        <v>1228</v>
      </c>
      <c r="E537" t="s">
        <v>1198</v>
      </c>
      <c r="F537" t="s">
        <v>3059</v>
      </c>
      <c r="G537" t="s">
        <v>1253</v>
      </c>
      <c r="H537" t="s">
        <v>104</v>
      </c>
      <c r="I537" s="77">
        <v>525</v>
      </c>
      <c r="J537" s="77">
        <v>7676</v>
      </c>
      <c r="K537" s="77">
        <v>0</v>
      </c>
      <c r="L537" s="77">
        <v>142.29576900000001</v>
      </c>
      <c r="M537" s="78">
        <v>0</v>
      </c>
      <c r="N537" s="78">
        <v>0</v>
      </c>
      <c r="O537" s="78">
        <v>0</v>
      </c>
    </row>
    <row r="538" spans="2:15">
      <c r="B538" t="s">
        <v>3060</v>
      </c>
      <c r="C538" t="s">
        <v>3061</v>
      </c>
      <c r="D538" t="s">
        <v>1228</v>
      </c>
      <c r="E538" t="s">
        <v>1198</v>
      </c>
      <c r="F538" t="s">
        <v>3062</v>
      </c>
      <c r="G538" t="s">
        <v>1253</v>
      </c>
      <c r="H538" t="s">
        <v>104</v>
      </c>
      <c r="I538" s="77">
        <v>4172</v>
      </c>
      <c r="J538" s="77">
        <v>205</v>
      </c>
      <c r="K538" s="77">
        <v>0</v>
      </c>
      <c r="L538" s="77">
        <v>30.1992306</v>
      </c>
      <c r="M538" s="78">
        <v>1E-4</v>
      </c>
      <c r="N538" s="78">
        <v>0</v>
      </c>
      <c r="O538" s="78">
        <v>0</v>
      </c>
    </row>
    <row r="539" spans="2:15">
      <c r="B539" t="s">
        <v>3063</v>
      </c>
      <c r="C539" t="s">
        <v>3064</v>
      </c>
      <c r="D539" t="s">
        <v>1228</v>
      </c>
      <c r="E539" t="s">
        <v>1198</v>
      </c>
      <c r="F539" t="s">
        <v>3065</v>
      </c>
      <c r="G539" t="s">
        <v>1253</v>
      </c>
      <c r="H539" t="s">
        <v>104</v>
      </c>
      <c r="I539" s="77">
        <v>694</v>
      </c>
      <c r="J539" s="77">
        <v>8895</v>
      </c>
      <c r="K539" s="77">
        <v>0</v>
      </c>
      <c r="L539" s="77">
        <v>217.97322030000001</v>
      </c>
      <c r="M539" s="78">
        <v>0</v>
      </c>
      <c r="N539" s="78">
        <v>1E-4</v>
      </c>
      <c r="O539" s="78">
        <v>0</v>
      </c>
    </row>
    <row r="540" spans="2:15">
      <c r="B540" t="s">
        <v>3066</v>
      </c>
      <c r="C540" t="s">
        <v>3064</v>
      </c>
      <c r="D540" t="s">
        <v>1228</v>
      </c>
      <c r="E540" t="s">
        <v>1198</v>
      </c>
      <c r="F540" t="s">
        <v>3065</v>
      </c>
      <c r="G540" t="s">
        <v>1253</v>
      </c>
      <c r="H540" t="s">
        <v>104</v>
      </c>
      <c r="I540" s="77">
        <v>81501.37</v>
      </c>
      <c r="J540" s="77">
        <v>8895</v>
      </c>
      <c r="K540" s="77">
        <v>0</v>
      </c>
      <c r="L540" s="77">
        <v>25598.149967956499</v>
      </c>
      <c r="M540" s="78">
        <v>0</v>
      </c>
      <c r="N540" s="78">
        <v>7.4999999999999997E-3</v>
      </c>
      <c r="O540" s="78">
        <v>1.1000000000000001E-3</v>
      </c>
    </row>
    <row r="541" spans="2:15">
      <c r="B541" t="s">
        <v>3067</v>
      </c>
      <c r="C541" t="s">
        <v>3068</v>
      </c>
      <c r="D541" t="s">
        <v>1228</v>
      </c>
      <c r="E541" t="s">
        <v>1198</v>
      </c>
      <c r="F541" t="s">
        <v>3065</v>
      </c>
      <c r="G541" t="s">
        <v>1253</v>
      </c>
      <c r="H541" t="s">
        <v>104</v>
      </c>
      <c r="I541" s="77">
        <v>462</v>
      </c>
      <c r="J541" s="77">
        <v>8845</v>
      </c>
      <c r="K541" s="77">
        <v>0</v>
      </c>
      <c r="L541" s="77">
        <v>144.29043089999999</v>
      </c>
      <c r="M541" s="78">
        <v>0</v>
      </c>
      <c r="N541" s="78">
        <v>0</v>
      </c>
      <c r="O541" s="78">
        <v>0</v>
      </c>
    </row>
    <row r="542" spans="2:15">
      <c r="B542" t="s">
        <v>3069</v>
      </c>
      <c r="C542" t="s">
        <v>3070</v>
      </c>
      <c r="D542" t="s">
        <v>394</v>
      </c>
      <c r="E542" t="s">
        <v>1198</v>
      </c>
      <c r="F542" t="s">
        <v>3071</v>
      </c>
      <c r="G542" t="s">
        <v>1253</v>
      </c>
      <c r="H542" t="s">
        <v>104</v>
      </c>
      <c r="I542" s="77">
        <v>22</v>
      </c>
      <c r="J542" s="77">
        <v>3833</v>
      </c>
      <c r="K542" s="77">
        <v>0</v>
      </c>
      <c r="L542" s="77">
        <v>2.9775510600000001</v>
      </c>
      <c r="M542" s="78">
        <v>0</v>
      </c>
      <c r="N542" s="78">
        <v>0</v>
      </c>
      <c r="O542" s="78">
        <v>0</v>
      </c>
    </row>
    <row r="543" spans="2:15">
      <c r="B543" t="s">
        <v>3072</v>
      </c>
      <c r="C543" t="s">
        <v>3073</v>
      </c>
      <c r="D543" t="s">
        <v>394</v>
      </c>
      <c r="E543" t="s">
        <v>1198</v>
      </c>
      <c r="F543" t="s">
        <v>3074</v>
      </c>
      <c r="G543" t="s">
        <v>1253</v>
      </c>
      <c r="H543" t="s">
        <v>104</v>
      </c>
      <c r="I543" s="77">
        <v>100</v>
      </c>
      <c r="J543" s="77">
        <v>3103</v>
      </c>
      <c r="K543" s="77">
        <v>0</v>
      </c>
      <c r="L543" s="77">
        <v>10.956693</v>
      </c>
      <c r="M543" s="78">
        <v>0</v>
      </c>
      <c r="N543" s="78">
        <v>0</v>
      </c>
      <c r="O543" s="78">
        <v>0</v>
      </c>
    </row>
    <row r="544" spans="2:15">
      <c r="B544" t="s">
        <v>3075</v>
      </c>
      <c r="C544" t="s">
        <v>3076</v>
      </c>
      <c r="D544" t="s">
        <v>1228</v>
      </c>
      <c r="E544" t="s">
        <v>1198</v>
      </c>
      <c r="F544" t="s">
        <v>3077</v>
      </c>
      <c r="G544" t="s">
        <v>1253</v>
      </c>
      <c r="H544" t="s">
        <v>104</v>
      </c>
      <c r="I544" s="77">
        <v>30</v>
      </c>
      <c r="J544" s="77">
        <v>11510</v>
      </c>
      <c r="K544" s="77">
        <v>0</v>
      </c>
      <c r="L544" s="77">
        <v>12.192543000000001</v>
      </c>
      <c r="M544" s="78">
        <v>0</v>
      </c>
      <c r="N544" s="78">
        <v>0</v>
      </c>
      <c r="O544" s="78">
        <v>0</v>
      </c>
    </row>
    <row r="545" spans="2:15">
      <c r="B545" t="s">
        <v>3078</v>
      </c>
      <c r="C545" t="s">
        <v>3079</v>
      </c>
      <c r="D545" t="s">
        <v>1228</v>
      </c>
      <c r="E545" t="s">
        <v>1198</v>
      </c>
      <c r="F545" t="s">
        <v>3080</v>
      </c>
      <c r="G545" t="s">
        <v>1253</v>
      </c>
      <c r="H545" t="s">
        <v>104</v>
      </c>
      <c r="I545" s="77">
        <v>9</v>
      </c>
      <c r="J545" s="77">
        <v>2429</v>
      </c>
      <c r="K545" s="77">
        <v>0</v>
      </c>
      <c r="L545" s="77">
        <v>0.77191191000000003</v>
      </c>
      <c r="M545" s="78">
        <v>0</v>
      </c>
      <c r="N545" s="78">
        <v>0</v>
      </c>
      <c r="O545" s="78">
        <v>0</v>
      </c>
    </row>
    <row r="546" spans="2:15">
      <c r="B546" t="s">
        <v>3081</v>
      </c>
      <c r="C546" t="s">
        <v>3082</v>
      </c>
      <c r="D546" t="s">
        <v>1228</v>
      </c>
      <c r="E546" t="s">
        <v>1198</v>
      </c>
      <c r="F546" t="s">
        <v>3083</v>
      </c>
      <c r="G546" t="s">
        <v>1253</v>
      </c>
      <c r="H546" t="s">
        <v>104</v>
      </c>
      <c r="I546" s="77">
        <v>53</v>
      </c>
      <c r="J546" s="77">
        <v>1677</v>
      </c>
      <c r="K546" s="77">
        <v>3.3685739999999999E-2</v>
      </c>
      <c r="L546" s="77">
        <v>3.1720738499999999</v>
      </c>
      <c r="M546" s="78">
        <v>0</v>
      </c>
      <c r="N546" s="78">
        <v>0</v>
      </c>
      <c r="O546" s="78">
        <v>0</v>
      </c>
    </row>
    <row r="547" spans="2:15">
      <c r="B547" t="s">
        <v>3084</v>
      </c>
      <c r="C547" t="s">
        <v>3085</v>
      </c>
      <c r="D547" t="s">
        <v>1228</v>
      </c>
      <c r="E547" t="s">
        <v>1198</v>
      </c>
      <c r="F547" t="s">
        <v>3086</v>
      </c>
      <c r="G547" t="s">
        <v>1253</v>
      </c>
      <c r="H547" t="s">
        <v>104</v>
      </c>
      <c r="I547" s="77">
        <v>4</v>
      </c>
      <c r="J547" s="77">
        <v>659</v>
      </c>
      <c r="K547" s="77">
        <v>0</v>
      </c>
      <c r="L547" s="77">
        <v>9.3077160000000006E-2</v>
      </c>
      <c r="M547" s="78">
        <v>0</v>
      </c>
      <c r="N547" s="78">
        <v>0</v>
      </c>
      <c r="O547" s="78">
        <v>0</v>
      </c>
    </row>
    <row r="548" spans="2:15">
      <c r="B548" t="s">
        <v>3087</v>
      </c>
      <c r="C548" t="s">
        <v>3088</v>
      </c>
      <c r="D548" t="s">
        <v>1359</v>
      </c>
      <c r="E548" t="s">
        <v>1198</v>
      </c>
      <c r="F548" t="s">
        <v>3089</v>
      </c>
      <c r="G548" t="s">
        <v>1253</v>
      </c>
      <c r="H548" t="s">
        <v>104</v>
      </c>
      <c r="I548" s="77">
        <v>1251</v>
      </c>
      <c r="J548" s="77">
        <v>15</v>
      </c>
      <c r="K548" s="77">
        <v>0</v>
      </c>
      <c r="L548" s="77">
        <v>0.66259215000000005</v>
      </c>
      <c r="M548" s="78">
        <v>0</v>
      </c>
      <c r="N548" s="78">
        <v>0</v>
      </c>
      <c r="O548" s="78">
        <v>0</v>
      </c>
    </row>
    <row r="549" spans="2:15">
      <c r="B549" t="s">
        <v>3090</v>
      </c>
      <c r="C549" t="s">
        <v>3091</v>
      </c>
      <c r="D549" t="s">
        <v>1228</v>
      </c>
      <c r="E549" t="s">
        <v>1198</v>
      </c>
      <c r="F549" t="s">
        <v>3092</v>
      </c>
      <c r="G549" t="s">
        <v>1253</v>
      </c>
      <c r="H549" t="s">
        <v>104</v>
      </c>
      <c r="I549" s="77">
        <v>90</v>
      </c>
      <c r="J549" s="77">
        <v>12219</v>
      </c>
      <c r="K549" s="77">
        <v>0</v>
      </c>
      <c r="L549" s="77">
        <v>38.830760099999999</v>
      </c>
      <c r="M549" s="78">
        <v>0</v>
      </c>
      <c r="N549" s="78">
        <v>0</v>
      </c>
      <c r="O549" s="78">
        <v>0</v>
      </c>
    </row>
    <row r="550" spans="2:15">
      <c r="B550" t="s">
        <v>3093</v>
      </c>
      <c r="C550" t="s">
        <v>3094</v>
      </c>
      <c r="D550" t="s">
        <v>1228</v>
      </c>
      <c r="E550" t="s">
        <v>1198</v>
      </c>
      <c r="F550" t="s">
        <v>3095</v>
      </c>
      <c r="G550" t="s">
        <v>1253</v>
      </c>
      <c r="H550" t="s">
        <v>104</v>
      </c>
      <c r="I550" s="77">
        <v>100</v>
      </c>
      <c r="J550" s="77">
        <v>52.93</v>
      </c>
      <c r="K550" s="77">
        <v>0</v>
      </c>
      <c r="L550" s="77">
        <v>0.18689583000000001</v>
      </c>
      <c r="M550" s="78">
        <v>0</v>
      </c>
      <c r="N550" s="78">
        <v>0</v>
      </c>
      <c r="O550" s="78">
        <v>0</v>
      </c>
    </row>
    <row r="551" spans="2:15">
      <c r="B551" t="s">
        <v>3096</v>
      </c>
      <c r="C551" t="s">
        <v>3097</v>
      </c>
      <c r="D551" t="s">
        <v>394</v>
      </c>
      <c r="E551" t="s">
        <v>1198</v>
      </c>
      <c r="F551" t="s">
        <v>3098</v>
      </c>
      <c r="G551" t="s">
        <v>1253</v>
      </c>
      <c r="H551" t="s">
        <v>104</v>
      </c>
      <c r="I551" s="77">
        <v>266</v>
      </c>
      <c r="J551" s="77">
        <v>170</v>
      </c>
      <c r="K551" s="77">
        <v>0</v>
      </c>
      <c r="L551" s="77">
        <v>1.5967182</v>
      </c>
      <c r="M551" s="78">
        <v>0</v>
      </c>
      <c r="N551" s="78">
        <v>0</v>
      </c>
      <c r="O551" s="78">
        <v>0</v>
      </c>
    </row>
    <row r="552" spans="2:15">
      <c r="B552" t="s">
        <v>3099</v>
      </c>
      <c r="C552" t="s">
        <v>3100</v>
      </c>
      <c r="D552" t="s">
        <v>394</v>
      </c>
      <c r="E552" t="s">
        <v>1198</v>
      </c>
      <c r="F552" t="s">
        <v>3101</v>
      </c>
      <c r="G552" t="s">
        <v>1253</v>
      </c>
      <c r="H552" t="s">
        <v>104</v>
      </c>
      <c r="I552" s="77">
        <v>10</v>
      </c>
      <c r="J552" s="77">
        <v>1131</v>
      </c>
      <c r="K552" s="77">
        <v>1.0593E-3</v>
      </c>
      <c r="L552" s="77">
        <v>0.40041539999999998</v>
      </c>
      <c r="M552" s="78">
        <v>0</v>
      </c>
      <c r="N552" s="78">
        <v>0</v>
      </c>
      <c r="O552" s="78">
        <v>0</v>
      </c>
    </row>
    <row r="553" spans="2:15">
      <c r="B553" t="s">
        <v>3102</v>
      </c>
      <c r="C553" t="s">
        <v>3103</v>
      </c>
      <c r="D553" t="s">
        <v>1228</v>
      </c>
      <c r="E553" t="s">
        <v>1198</v>
      </c>
      <c r="F553" t="s">
        <v>3104</v>
      </c>
      <c r="G553" t="s">
        <v>1253</v>
      </c>
      <c r="H553" t="s">
        <v>104</v>
      </c>
      <c r="I553" s="77">
        <v>100</v>
      </c>
      <c r="J553" s="77">
        <v>4438</v>
      </c>
      <c r="K553" s="77">
        <v>0</v>
      </c>
      <c r="L553" s="77">
        <v>15.670578000000001</v>
      </c>
      <c r="M553" s="78">
        <v>0</v>
      </c>
      <c r="N553" s="78">
        <v>0</v>
      </c>
      <c r="O553" s="78">
        <v>0</v>
      </c>
    </row>
    <row r="554" spans="2:15">
      <c r="B554" t="s">
        <v>3105</v>
      </c>
      <c r="C554" t="s">
        <v>3106</v>
      </c>
      <c r="D554" t="s">
        <v>1228</v>
      </c>
      <c r="E554" t="s">
        <v>1198</v>
      </c>
      <c r="F554" t="s">
        <v>3107</v>
      </c>
      <c r="G554" t="s">
        <v>1253</v>
      </c>
      <c r="H554" t="s">
        <v>104</v>
      </c>
      <c r="I554" s="77">
        <v>109989.28</v>
      </c>
      <c r="J554" s="77">
        <v>568.49099999999999</v>
      </c>
      <c r="K554" s="77">
        <v>0</v>
      </c>
      <c r="L554" s="77">
        <v>625.27915776479995</v>
      </c>
      <c r="M554" s="78">
        <v>8.0000000000000004E-4</v>
      </c>
      <c r="N554" s="78">
        <v>2.0000000000000001E-4</v>
      </c>
      <c r="O554" s="78">
        <v>0</v>
      </c>
    </row>
    <row r="555" spans="2:15">
      <c r="B555" t="s">
        <v>3108</v>
      </c>
      <c r="C555" t="s">
        <v>3109</v>
      </c>
      <c r="D555" t="s">
        <v>1228</v>
      </c>
      <c r="E555" t="s">
        <v>1198</v>
      </c>
      <c r="F555" t="s">
        <v>3110</v>
      </c>
      <c r="G555" t="s">
        <v>1253</v>
      </c>
      <c r="H555" t="s">
        <v>104</v>
      </c>
      <c r="I555" s="77">
        <v>1</v>
      </c>
      <c r="J555" s="77">
        <v>3934</v>
      </c>
      <c r="K555" s="77">
        <v>0</v>
      </c>
      <c r="L555" s="77">
        <v>0.13890954</v>
      </c>
      <c r="M555" s="78">
        <v>0</v>
      </c>
      <c r="N555" s="78">
        <v>0</v>
      </c>
      <c r="O555" s="78">
        <v>0</v>
      </c>
    </row>
    <row r="556" spans="2:15">
      <c r="B556" t="s">
        <v>3111</v>
      </c>
      <c r="C556" t="s">
        <v>3112</v>
      </c>
      <c r="D556" t="s">
        <v>1228</v>
      </c>
      <c r="E556" t="s">
        <v>1198</v>
      </c>
      <c r="F556" t="s">
        <v>3113</v>
      </c>
      <c r="G556" t="s">
        <v>1253</v>
      </c>
      <c r="H556" t="s">
        <v>104</v>
      </c>
      <c r="I556" s="77">
        <v>360</v>
      </c>
      <c r="J556" s="77">
        <v>1085</v>
      </c>
      <c r="K556" s="77">
        <v>0</v>
      </c>
      <c r="L556" s="77">
        <v>13.792085999999999</v>
      </c>
      <c r="M556" s="78">
        <v>0</v>
      </c>
      <c r="N556" s="78">
        <v>0</v>
      </c>
      <c r="O556" s="78">
        <v>0</v>
      </c>
    </row>
    <row r="557" spans="2:15">
      <c r="B557" t="s">
        <v>3114</v>
      </c>
      <c r="C557" t="s">
        <v>3115</v>
      </c>
      <c r="D557" t="s">
        <v>1228</v>
      </c>
      <c r="E557" t="s">
        <v>1198</v>
      </c>
      <c r="F557" t="s">
        <v>3116</v>
      </c>
      <c r="G557" t="s">
        <v>1253</v>
      </c>
      <c r="H557" t="s">
        <v>104</v>
      </c>
      <c r="I557" s="77">
        <v>17760.91</v>
      </c>
      <c r="J557" s="77">
        <v>12026</v>
      </c>
      <c r="K557" s="77">
        <v>0</v>
      </c>
      <c r="L557" s="77">
        <v>7541.9583662346004</v>
      </c>
      <c r="M557" s="78">
        <v>0</v>
      </c>
      <c r="N557" s="78">
        <v>2.2000000000000001E-3</v>
      </c>
      <c r="O557" s="78">
        <v>2.9999999999999997E-4</v>
      </c>
    </row>
    <row r="558" spans="2:15">
      <c r="B558" t="s">
        <v>3117</v>
      </c>
      <c r="C558" t="s">
        <v>3115</v>
      </c>
      <c r="D558" t="s">
        <v>1228</v>
      </c>
      <c r="E558" t="s">
        <v>1198</v>
      </c>
      <c r="F558" t="s">
        <v>3116</v>
      </c>
      <c r="G558" t="s">
        <v>1253</v>
      </c>
      <c r="H558" t="s">
        <v>104</v>
      </c>
      <c r="I558" s="77">
        <v>598</v>
      </c>
      <c r="J558" s="77">
        <v>12026</v>
      </c>
      <c r="K558" s="77">
        <v>0</v>
      </c>
      <c r="L558" s="77">
        <v>253.93355987999999</v>
      </c>
      <c r="M558" s="78">
        <v>0</v>
      </c>
      <c r="N558" s="78">
        <v>1E-4</v>
      </c>
      <c r="O558" s="78">
        <v>0</v>
      </c>
    </row>
    <row r="559" spans="2:15">
      <c r="B559" t="s">
        <v>3118</v>
      </c>
      <c r="C559" t="s">
        <v>3119</v>
      </c>
      <c r="D559" t="s">
        <v>1228</v>
      </c>
      <c r="E559" t="s">
        <v>1198</v>
      </c>
      <c r="F559" t="s">
        <v>3120</v>
      </c>
      <c r="G559" t="s">
        <v>1253</v>
      </c>
      <c r="H559" t="s">
        <v>104</v>
      </c>
      <c r="I559" s="77">
        <v>174</v>
      </c>
      <c r="J559" s="77">
        <v>29112</v>
      </c>
      <c r="K559" s="77">
        <v>0</v>
      </c>
      <c r="L559" s="77">
        <v>178.86238127999999</v>
      </c>
      <c r="M559" s="78">
        <v>0</v>
      </c>
      <c r="N559" s="78">
        <v>1E-4</v>
      </c>
      <c r="O559" s="78">
        <v>0</v>
      </c>
    </row>
    <row r="560" spans="2:15">
      <c r="B560" t="s">
        <v>3121</v>
      </c>
      <c r="C560" t="s">
        <v>3122</v>
      </c>
      <c r="D560" t="s">
        <v>1228</v>
      </c>
      <c r="E560" t="s">
        <v>1198</v>
      </c>
      <c r="F560" t="s">
        <v>3123</v>
      </c>
      <c r="G560" t="s">
        <v>1253</v>
      </c>
      <c r="H560" t="s">
        <v>104</v>
      </c>
      <c r="I560" s="77">
        <v>474</v>
      </c>
      <c r="J560" s="77">
        <v>369</v>
      </c>
      <c r="K560" s="77">
        <v>0</v>
      </c>
      <c r="L560" s="77">
        <v>6.1759308600000002</v>
      </c>
      <c r="M560" s="78">
        <v>0</v>
      </c>
      <c r="N560" s="78">
        <v>0</v>
      </c>
      <c r="O560" s="78">
        <v>0</v>
      </c>
    </row>
    <row r="561" spans="2:15">
      <c r="B561" t="s">
        <v>3124</v>
      </c>
      <c r="C561" t="s">
        <v>3125</v>
      </c>
      <c r="D561" t="s">
        <v>394</v>
      </c>
      <c r="E561" t="s">
        <v>1198</v>
      </c>
      <c r="F561" t="s">
        <v>3126</v>
      </c>
      <c r="G561" t="s">
        <v>1253</v>
      </c>
      <c r="H561" t="s">
        <v>104</v>
      </c>
      <c r="I561" s="77">
        <v>171</v>
      </c>
      <c r="J561" s="77">
        <v>2382</v>
      </c>
      <c r="K561" s="77">
        <v>0</v>
      </c>
      <c r="L561" s="77">
        <v>14.38253982</v>
      </c>
      <c r="M561" s="78">
        <v>0</v>
      </c>
      <c r="N561" s="78">
        <v>0</v>
      </c>
      <c r="O561" s="78">
        <v>0</v>
      </c>
    </row>
    <row r="562" spans="2:15">
      <c r="B562" t="s">
        <v>3127</v>
      </c>
      <c r="C562" t="s">
        <v>3128</v>
      </c>
      <c r="D562" t="s">
        <v>1228</v>
      </c>
      <c r="E562" t="s">
        <v>1198</v>
      </c>
      <c r="F562" t="s">
        <v>3129</v>
      </c>
      <c r="G562" t="s">
        <v>1253</v>
      </c>
      <c r="H562" t="s">
        <v>104</v>
      </c>
      <c r="I562" s="77">
        <v>12</v>
      </c>
      <c r="J562" s="77">
        <v>1290</v>
      </c>
      <c r="K562" s="77">
        <v>0</v>
      </c>
      <c r="L562" s="77">
        <v>0.54659880000000005</v>
      </c>
      <c r="M562" s="78">
        <v>0</v>
      </c>
      <c r="N562" s="78">
        <v>0</v>
      </c>
      <c r="O562" s="78">
        <v>0</v>
      </c>
    </row>
    <row r="563" spans="2:15">
      <c r="B563" t="s">
        <v>3130</v>
      </c>
      <c r="C563" t="s">
        <v>3131</v>
      </c>
      <c r="D563" t="s">
        <v>394</v>
      </c>
      <c r="E563" t="s">
        <v>1198</v>
      </c>
      <c r="F563" t="s">
        <v>3132</v>
      </c>
      <c r="G563" t="s">
        <v>1253</v>
      </c>
      <c r="H563" t="s">
        <v>104</v>
      </c>
      <c r="I563" s="77">
        <v>333</v>
      </c>
      <c r="J563" s="77">
        <v>2709</v>
      </c>
      <c r="K563" s="77">
        <v>0</v>
      </c>
      <c r="L563" s="77">
        <v>31.85304507</v>
      </c>
      <c r="M563" s="78">
        <v>0</v>
      </c>
      <c r="N563" s="78">
        <v>0</v>
      </c>
      <c r="O563" s="78">
        <v>0</v>
      </c>
    </row>
    <row r="564" spans="2:15">
      <c r="B564" t="s">
        <v>3133</v>
      </c>
      <c r="C564" t="s">
        <v>3134</v>
      </c>
      <c r="D564" t="s">
        <v>1228</v>
      </c>
      <c r="E564" t="s">
        <v>1198</v>
      </c>
      <c r="F564" t="s">
        <v>3135</v>
      </c>
      <c r="G564" t="s">
        <v>1253</v>
      </c>
      <c r="H564" t="s">
        <v>104</v>
      </c>
      <c r="I564" s="77">
        <v>129</v>
      </c>
      <c r="J564" s="77">
        <v>4056</v>
      </c>
      <c r="K564" s="77">
        <v>0</v>
      </c>
      <c r="L564" s="77">
        <v>18.47503944</v>
      </c>
      <c r="M564" s="78">
        <v>0</v>
      </c>
      <c r="N564" s="78">
        <v>0</v>
      </c>
      <c r="O564" s="78">
        <v>0</v>
      </c>
    </row>
    <row r="565" spans="2:15">
      <c r="B565" t="s">
        <v>3136</v>
      </c>
      <c r="C565" t="s">
        <v>3137</v>
      </c>
      <c r="D565" t="s">
        <v>1228</v>
      </c>
      <c r="E565" t="s">
        <v>1198</v>
      </c>
      <c r="F565" t="s">
        <v>3138</v>
      </c>
      <c r="G565" t="s">
        <v>1253</v>
      </c>
      <c r="H565" t="s">
        <v>104</v>
      </c>
      <c r="I565" s="77">
        <v>57</v>
      </c>
      <c r="J565" s="77">
        <v>1580</v>
      </c>
      <c r="K565" s="77">
        <v>0</v>
      </c>
      <c r="L565" s="77">
        <v>3.1800185999999999</v>
      </c>
      <c r="M565" s="78">
        <v>0</v>
      </c>
      <c r="N565" s="78">
        <v>0</v>
      </c>
      <c r="O565" s="78">
        <v>0</v>
      </c>
    </row>
    <row r="566" spans="2:15">
      <c r="B566" t="s">
        <v>3139</v>
      </c>
      <c r="C566" t="s">
        <v>3140</v>
      </c>
      <c r="D566" t="s">
        <v>394</v>
      </c>
      <c r="E566" t="s">
        <v>1198</v>
      </c>
      <c r="F566" t="s">
        <v>3141</v>
      </c>
      <c r="G566" t="s">
        <v>1253</v>
      </c>
      <c r="H566" t="s">
        <v>104</v>
      </c>
      <c r="I566" s="77">
        <v>23</v>
      </c>
      <c r="J566" s="77">
        <v>5281</v>
      </c>
      <c r="K566" s="77">
        <v>0</v>
      </c>
      <c r="L566" s="77">
        <v>4.2888585299999997</v>
      </c>
      <c r="M566" s="78">
        <v>0</v>
      </c>
      <c r="N566" s="78">
        <v>0</v>
      </c>
      <c r="O566" s="78">
        <v>0</v>
      </c>
    </row>
    <row r="567" spans="2:15">
      <c r="B567" t="s">
        <v>3142</v>
      </c>
      <c r="C567" t="s">
        <v>3143</v>
      </c>
      <c r="D567" t="s">
        <v>394</v>
      </c>
      <c r="E567" t="s">
        <v>1198</v>
      </c>
      <c r="F567" t="s">
        <v>3144</v>
      </c>
      <c r="G567" t="s">
        <v>1253</v>
      </c>
      <c r="H567" t="s">
        <v>104</v>
      </c>
      <c r="I567" s="77">
        <v>72</v>
      </c>
      <c r="J567" s="77">
        <v>881</v>
      </c>
      <c r="K567" s="77">
        <v>0</v>
      </c>
      <c r="L567" s="77">
        <v>2.2397839199999998</v>
      </c>
      <c r="M567" s="78">
        <v>0</v>
      </c>
      <c r="N567" s="78">
        <v>0</v>
      </c>
      <c r="O567" s="78">
        <v>0</v>
      </c>
    </row>
    <row r="568" spans="2:15">
      <c r="B568" t="s">
        <v>3145</v>
      </c>
      <c r="C568" t="s">
        <v>3146</v>
      </c>
      <c r="D568" t="s">
        <v>394</v>
      </c>
      <c r="E568" t="s">
        <v>1198</v>
      </c>
      <c r="F568" t="s">
        <v>3147</v>
      </c>
      <c r="G568" t="s">
        <v>1253</v>
      </c>
      <c r="H568" t="s">
        <v>104</v>
      </c>
      <c r="I568" s="77">
        <v>7</v>
      </c>
      <c r="J568" s="77">
        <v>7901</v>
      </c>
      <c r="K568" s="77">
        <v>0</v>
      </c>
      <c r="L568" s="77">
        <v>1.9528901700000001</v>
      </c>
      <c r="M568" s="78">
        <v>0</v>
      </c>
      <c r="N568" s="78">
        <v>0</v>
      </c>
      <c r="O568" s="78">
        <v>0</v>
      </c>
    </row>
    <row r="569" spans="2:15">
      <c r="B569" t="s">
        <v>3148</v>
      </c>
      <c r="C569" t="s">
        <v>3149</v>
      </c>
      <c r="D569" t="s">
        <v>1228</v>
      </c>
      <c r="E569" t="s">
        <v>1198</v>
      </c>
      <c r="F569" t="s">
        <v>3150</v>
      </c>
      <c r="G569" t="s">
        <v>1253</v>
      </c>
      <c r="H569" t="s">
        <v>104</v>
      </c>
      <c r="I569" s="77">
        <v>80</v>
      </c>
      <c r="J569" s="77">
        <v>10134</v>
      </c>
      <c r="K569" s="77">
        <v>0</v>
      </c>
      <c r="L569" s="77">
        <v>28.626523200000001</v>
      </c>
      <c r="M569" s="78">
        <v>0</v>
      </c>
      <c r="N569" s="78">
        <v>0</v>
      </c>
      <c r="O569" s="78">
        <v>0</v>
      </c>
    </row>
    <row r="570" spans="2:15">
      <c r="B570" t="s">
        <v>3151</v>
      </c>
      <c r="C570" t="s">
        <v>3152</v>
      </c>
      <c r="D570" t="s">
        <v>121</v>
      </c>
      <c r="E570" t="s">
        <v>1198</v>
      </c>
      <c r="F570" t="s">
        <v>3153</v>
      </c>
      <c r="G570" t="s">
        <v>1253</v>
      </c>
      <c r="H570" t="s">
        <v>104</v>
      </c>
      <c r="I570" s="77">
        <v>1060</v>
      </c>
      <c r="J570" s="77">
        <v>4329</v>
      </c>
      <c r="K570" s="77">
        <v>0</v>
      </c>
      <c r="L570" s="77">
        <v>162.02840939999999</v>
      </c>
      <c r="M570" s="78">
        <v>0</v>
      </c>
      <c r="N570" s="78">
        <v>0</v>
      </c>
      <c r="O570" s="78">
        <v>0</v>
      </c>
    </row>
    <row r="571" spans="2:15">
      <c r="B571" t="s">
        <v>3154</v>
      </c>
      <c r="C571" t="s">
        <v>3155</v>
      </c>
      <c r="D571" t="s">
        <v>1228</v>
      </c>
      <c r="E571" t="s">
        <v>1198</v>
      </c>
      <c r="F571" t="s">
        <v>3156</v>
      </c>
      <c r="G571" t="s">
        <v>1253</v>
      </c>
      <c r="H571" t="s">
        <v>104</v>
      </c>
      <c r="I571" s="77">
        <v>208</v>
      </c>
      <c r="J571" s="77">
        <v>4534</v>
      </c>
      <c r="K571" s="77">
        <v>0</v>
      </c>
      <c r="L571" s="77">
        <v>33.299872319999999</v>
      </c>
      <c r="M571" s="78">
        <v>0</v>
      </c>
      <c r="N571" s="78">
        <v>0</v>
      </c>
      <c r="O571" s="78">
        <v>0</v>
      </c>
    </row>
    <row r="572" spans="2:15">
      <c r="B572" t="s">
        <v>3157</v>
      </c>
      <c r="C572" t="s">
        <v>3158</v>
      </c>
      <c r="D572" t="s">
        <v>1228</v>
      </c>
      <c r="E572" t="s">
        <v>1198</v>
      </c>
      <c r="F572" t="s">
        <v>3159</v>
      </c>
      <c r="G572" t="s">
        <v>1253</v>
      </c>
      <c r="H572" t="s">
        <v>104</v>
      </c>
      <c r="I572" s="77">
        <v>21</v>
      </c>
      <c r="J572" s="77">
        <v>330</v>
      </c>
      <c r="K572" s="77">
        <v>0</v>
      </c>
      <c r="L572" s="77">
        <v>0.24469830000000001</v>
      </c>
      <c r="M572" s="78">
        <v>0</v>
      </c>
      <c r="N572" s="78">
        <v>0</v>
      </c>
      <c r="O572" s="78">
        <v>0</v>
      </c>
    </row>
    <row r="573" spans="2:15">
      <c r="B573" t="s">
        <v>3160</v>
      </c>
      <c r="C573" t="s">
        <v>3161</v>
      </c>
      <c r="D573" t="s">
        <v>394</v>
      </c>
      <c r="E573" t="s">
        <v>1198</v>
      </c>
      <c r="F573" t="s">
        <v>3162</v>
      </c>
      <c r="G573" t="s">
        <v>1253</v>
      </c>
      <c r="H573" t="s">
        <v>104</v>
      </c>
      <c r="I573" s="77">
        <v>207</v>
      </c>
      <c r="J573" s="77">
        <v>8718</v>
      </c>
      <c r="K573" s="77">
        <v>0</v>
      </c>
      <c r="L573" s="77">
        <v>63.72134406</v>
      </c>
      <c r="M573" s="78">
        <v>0</v>
      </c>
      <c r="N573" s="78">
        <v>0</v>
      </c>
      <c r="O573" s="78">
        <v>0</v>
      </c>
    </row>
    <row r="574" spans="2:15">
      <c r="B574" t="s">
        <v>3163</v>
      </c>
      <c r="C574" t="s">
        <v>3164</v>
      </c>
      <c r="D574" t="s">
        <v>1228</v>
      </c>
      <c r="E574" t="s">
        <v>1198</v>
      </c>
      <c r="F574" t="s">
        <v>3165</v>
      </c>
      <c r="G574" t="s">
        <v>1253</v>
      </c>
      <c r="H574" t="s">
        <v>104</v>
      </c>
      <c r="I574" s="77">
        <v>724</v>
      </c>
      <c r="J574" s="77">
        <v>943</v>
      </c>
      <c r="K574" s="77">
        <v>0</v>
      </c>
      <c r="L574" s="77">
        <v>24.107266920000001</v>
      </c>
      <c r="M574" s="78">
        <v>0</v>
      </c>
      <c r="N574" s="78">
        <v>0</v>
      </c>
      <c r="O574" s="78">
        <v>0</v>
      </c>
    </row>
    <row r="575" spans="2:15">
      <c r="B575" t="s">
        <v>3166</v>
      </c>
      <c r="C575" t="s">
        <v>3167</v>
      </c>
      <c r="D575" t="s">
        <v>394</v>
      </c>
      <c r="E575" t="s">
        <v>1198</v>
      </c>
      <c r="F575" t="s">
        <v>3168</v>
      </c>
      <c r="G575" t="s">
        <v>1253</v>
      </c>
      <c r="H575" t="s">
        <v>104</v>
      </c>
      <c r="I575" s="77">
        <v>39</v>
      </c>
      <c r="J575" s="77">
        <v>177</v>
      </c>
      <c r="K575" s="77">
        <v>0</v>
      </c>
      <c r="L575" s="77">
        <v>0.24374493</v>
      </c>
      <c r="M575" s="78">
        <v>0</v>
      </c>
      <c r="N575" s="78">
        <v>0</v>
      </c>
      <c r="O575" s="78">
        <v>0</v>
      </c>
    </row>
    <row r="576" spans="2:15">
      <c r="B576" t="s">
        <v>3169</v>
      </c>
      <c r="C576" t="s">
        <v>3170</v>
      </c>
      <c r="D576" t="s">
        <v>1228</v>
      </c>
      <c r="E576" t="s">
        <v>1198</v>
      </c>
      <c r="F576" t="s">
        <v>3171</v>
      </c>
      <c r="G576" t="s">
        <v>1253</v>
      </c>
      <c r="H576" t="s">
        <v>104</v>
      </c>
      <c r="I576" s="77">
        <v>1</v>
      </c>
      <c r="J576" s="77">
        <v>3015</v>
      </c>
      <c r="K576" s="77">
        <v>0</v>
      </c>
      <c r="L576" s="77">
        <v>0.10645965</v>
      </c>
      <c r="M576" s="78">
        <v>0</v>
      </c>
      <c r="N576" s="78">
        <v>0</v>
      </c>
      <c r="O576" s="78">
        <v>0</v>
      </c>
    </row>
    <row r="577" spans="2:15">
      <c r="B577" t="s">
        <v>3172</v>
      </c>
      <c r="C577" t="s">
        <v>3173</v>
      </c>
      <c r="D577" t="s">
        <v>1228</v>
      </c>
      <c r="E577" t="s">
        <v>1198</v>
      </c>
      <c r="F577" t="s">
        <v>3174</v>
      </c>
      <c r="G577" t="s">
        <v>1277</v>
      </c>
      <c r="H577" t="s">
        <v>104</v>
      </c>
      <c r="I577" s="77">
        <v>104065.54</v>
      </c>
      <c r="J577" s="77">
        <v>1008</v>
      </c>
      <c r="K577" s="77">
        <v>0</v>
      </c>
      <c r="L577" s="77">
        <v>3703.9506511392001</v>
      </c>
      <c r="M577" s="78">
        <v>3.0999999999999999E-3</v>
      </c>
      <c r="N577" s="78">
        <v>1.1000000000000001E-3</v>
      </c>
      <c r="O577" s="78">
        <v>2.0000000000000001E-4</v>
      </c>
    </row>
    <row r="578" spans="2:15">
      <c r="B578" t="s">
        <v>3175</v>
      </c>
      <c r="C578" t="s">
        <v>3176</v>
      </c>
      <c r="D578" t="s">
        <v>394</v>
      </c>
      <c r="E578" t="s">
        <v>1198</v>
      </c>
      <c r="F578" t="s">
        <v>3177</v>
      </c>
      <c r="G578" t="s">
        <v>1277</v>
      </c>
      <c r="H578" t="s">
        <v>104</v>
      </c>
      <c r="I578" s="77">
        <v>20</v>
      </c>
      <c r="J578" s="77">
        <v>4287</v>
      </c>
      <c r="K578" s="77">
        <v>0</v>
      </c>
      <c r="L578" s="77">
        <v>3.0274793999999998</v>
      </c>
      <c r="M578" s="78">
        <v>0</v>
      </c>
      <c r="N578" s="78">
        <v>0</v>
      </c>
      <c r="O578" s="78">
        <v>0</v>
      </c>
    </row>
    <row r="579" spans="2:15">
      <c r="B579" t="s">
        <v>3178</v>
      </c>
      <c r="C579" t="s">
        <v>3179</v>
      </c>
      <c r="D579" t="s">
        <v>1228</v>
      </c>
      <c r="E579" t="s">
        <v>1198</v>
      </c>
      <c r="G579" t="s">
        <v>1438</v>
      </c>
      <c r="H579" t="s">
        <v>104</v>
      </c>
      <c r="I579" s="77">
        <v>21</v>
      </c>
      <c r="J579" s="77">
        <v>588</v>
      </c>
      <c r="K579" s="77">
        <v>0</v>
      </c>
      <c r="L579" s="77">
        <v>0.43600788000000001</v>
      </c>
      <c r="M579" s="78">
        <v>0</v>
      </c>
      <c r="N579" s="78">
        <v>0</v>
      </c>
      <c r="O579" s="78">
        <v>0</v>
      </c>
    </row>
    <row r="580" spans="2:15">
      <c r="B580" t="s">
        <v>3180</v>
      </c>
      <c r="C580" t="s">
        <v>3181</v>
      </c>
      <c r="D580" t="s">
        <v>1228</v>
      </c>
      <c r="E580" t="s">
        <v>1198</v>
      </c>
      <c r="G580" t="s">
        <v>1438</v>
      </c>
      <c r="H580" t="s">
        <v>104</v>
      </c>
      <c r="I580" s="77">
        <v>1</v>
      </c>
      <c r="J580" s="77">
        <v>3693</v>
      </c>
      <c r="K580" s="77">
        <v>0</v>
      </c>
      <c r="L580" s="77">
        <v>0.13039982999999999</v>
      </c>
      <c r="M580" s="78">
        <v>0</v>
      </c>
      <c r="N580" s="78">
        <v>0</v>
      </c>
      <c r="O580" s="78">
        <v>0</v>
      </c>
    </row>
    <row r="581" spans="2:15">
      <c r="B581" t="s">
        <v>3182</v>
      </c>
      <c r="C581" t="s">
        <v>3183</v>
      </c>
      <c r="D581" t="s">
        <v>1228</v>
      </c>
      <c r="E581" t="s">
        <v>1198</v>
      </c>
      <c r="F581" t="s">
        <v>3184</v>
      </c>
      <c r="G581" t="s">
        <v>1438</v>
      </c>
      <c r="H581" t="s">
        <v>104</v>
      </c>
      <c r="I581" s="77">
        <v>10</v>
      </c>
      <c r="J581" s="77">
        <v>1005</v>
      </c>
      <c r="K581" s="77">
        <v>0</v>
      </c>
      <c r="L581" s="77">
        <v>0.3548655</v>
      </c>
      <c r="M581" s="78">
        <v>0</v>
      </c>
      <c r="N581" s="78">
        <v>0</v>
      </c>
      <c r="O581" s="78">
        <v>0</v>
      </c>
    </row>
    <row r="582" spans="2:15">
      <c r="B582" t="s">
        <v>3185</v>
      </c>
      <c r="C582" t="s">
        <v>3186</v>
      </c>
      <c r="D582" t="s">
        <v>1228</v>
      </c>
      <c r="E582" t="s">
        <v>1198</v>
      </c>
      <c r="F582" t="s">
        <v>3187</v>
      </c>
      <c r="G582" t="s">
        <v>1438</v>
      </c>
      <c r="H582" t="s">
        <v>104</v>
      </c>
      <c r="I582" s="77">
        <v>30</v>
      </c>
      <c r="J582" s="77">
        <v>26316</v>
      </c>
      <c r="K582" s="77">
        <v>0</v>
      </c>
      <c r="L582" s="77">
        <v>27.876538799999999</v>
      </c>
      <c r="M582" s="78">
        <v>0</v>
      </c>
      <c r="N582" s="78">
        <v>0</v>
      </c>
      <c r="O582" s="78">
        <v>0</v>
      </c>
    </row>
    <row r="583" spans="2:15">
      <c r="B583" t="s">
        <v>3188</v>
      </c>
      <c r="C583" t="s">
        <v>3189</v>
      </c>
      <c r="D583" t="s">
        <v>1228</v>
      </c>
      <c r="E583" t="s">
        <v>1198</v>
      </c>
      <c r="F583" t="s">
        <v>3190</v>
      </c>
      <c r="G583" t="s">
        <v>1438</v>
      </c>
      <c r="H583" t="s">
        <v>104</v>
      </c>
      <c r="I583" s="77">
        <v>10</v>
      </c>
      <c r="J583" s="77">
        <v>229</v>
      </c>
      <c r="K583" s="77">
        <v>0</v>
      </c>
      <c r="L583" s="77">
        <v>8.0859899999999998E-2</v>
      </c>
      <c r="M583" s="78">
        <v>0</v>
      </c>
      <c r="N583" s="78">
        <v>0</v>
      </c>
      <c r="O583" s="78">
        <v>0</v>
      </c>
    </row>
    <row r="584" spans="2:15">
      <c r="B584" t="s">
        <v>3191</v>
      </c>
      <c r="C584" t="s">
        <v>3192</v>
      </c>
      <c r="D584" t="s">
        <v>1228</v>
      </c>
      <c r="E584" t="s">
        <v>1198</v>
      </c>
      <c r="F584" t="s">
        <v>3193</v>
      </c>
      <c r="G584" t="s">
        <v>1438</v>
      </c>
      <c r="H584" t="s">
        <v>104</v>
      </c>
      <c r="I584" s="77">
        <v>481</v>
      </c>
      <c r="J584" s="77">
        <v>70.05</v>
      </c>
      <c r="K584" s="77">
        <v>0</v>
      </c>
      <c r="L584" s="77">
        <v>1.1897369055</v>
      </c>
      <c r="M584" s="78">
        <v>0</v>
      </c>
      <c r="N584" s="78">
        <v>0</v>
      </c>
      <c r="O584" s="78">
        <v>0</v>
      </c>
    </row>
    <row r="585" spans="2:15">
      <c r="B585" t="s">
        <v>3194</v>
      </c>
      <c r="C585" t="s">
        <v>3195</v>
      </c>
      <c r="D585" t="s">
        <v>1228</v>
      </c>
      <c r="E585" t="s">
        <v>1198</v>
      </c>
      <c r="F585" t="s">
        <v>3196</v>
      </c>
      <c r="G585" t="s">
        <v>1438</v>
      </c>
      <c r="H585" t="s">
        <v>104</v>
      </c>
      <c r="I585" s="77">
        <v>10</v>
      </c>
      <c r="J585" s="77">
        <v>17886</v>
      </c>
      <c r="K585" s="77">
        <v>0</v>
      </c>
      <c r="L585" s="77">
        <v>6.3155466000000002</v>
      </c>
      <c r="M585" s="78">
        <v>0</v>
      </c>
      <c r="N585" s="78">
        <v>0</v>
      </c>
      <c r="O585" s="78">
        <v>0</v>
      </c>
    </row>
    <row r="586" spans="2:15">
      <c r="B586" t="s">
        <v>3197</v>
      </c>
      <c r="C586" t="s">
        <v>3198</v>
      </c>
      <c r="D586" t="s">
        <v>1228</v>
      </c>
      <c r="E586" t="s">
        <v>1198</v>
      </c>
      <c r="F586" t="s">
        <v>3199</v>
      </c>
      <c r="G586" t="s">
        <v>1438</v>
      </c>
      <c r="H586" t="s">
        <v>104</v>
      </c>
      <c r="I586" s="77">
        <v>6</v>
      </c>
      <c r="J586" s="77">
        <v>27600</v>
      </c>
      <c r="K586" s="77">
        <v>0</v>
      </c>
      <c r="L586" s="77">
        <v>5.8473360000000003</v>
      </c>
      <c r="M586" s="78">
        <v>0</v>
      </c>
      <c r="N586" s="78">
        <v>0</v>
      </c>
      <c r="O586" s="78">
        <v>0</v>
      </c>
    </row>
    <row r="587" spans="2:15">
      <c r="B587" t="s">
        <v>3200</v>
      </c>
      <c r="C587" t="s">
        <v>3201</v>
      </c>
      <c r="D587" t="s">
        <v>1228</v>
      </c>
      <c r="E587" t="s">
        <v>1198</v>
      </c>
      <c r="F587" t="s">
        <v>3202</v>
      </c>
      <c r="G587" t="s">
        <v>1438</v>
      </c>
      <c r="H587" t="s">
        <v>104</v>
      </c>
      <c r="I587" s="77">
        <v>142</v>
      </c>
      <c r="J587" s="77">
        <v>228</v>
      </c>
      <c r="K587" s="77">
        <v>0</v>
      </c>
      <c r="L587" s="77">
        <v>1.14319656</v>
      </c>
      <c r="M587" s="78">
        <v>0</v>
      </c>
      <c r="N587" s="78">
        <v>0</v>
      </c>
      <c r="O587" s="78">
        <v>0</v>
      </c>
    </row>
    <row r="588" spans="2:15">
      <c r="B588" t="s">
        <v>3203</v>
      </c>
      <c r="C588" t="s">
        <v>3204</v>
      </c>
      <c r="D588" t="s">
        <v>1228</v>
      </c>
      <c r="E588" t="s">
        <v>1198</v>
      </c>
      <c r="F588" t="s">
        <v>3205</v>
      </c>
      <c r="G588" t="s">
        <v>1438</v>
      </c>
      <c r="H588" t="s">
        <v>104</v>
      </c>
      <c r="I588" s="77">
        <v>42</v>
      </c>
      <c r="J588" s="77">
        <v>818</v>
      </c>
      <c r="K588" s="77">
        <v>0</v>
      </c>
      <c r="L588" s="77">
        <v>1.2131103599999999</v>
      </c>
      <c r="M588" s="78">
        <v>0</v>
      </c>
      <c r="N588" s="78">
        <v>0</v>
      </c>
      <c r="O588" s="78">
        <v>0</v>
      </c>
    </row>
    <row r="589" spans="2:15">
      <c r="B589" t="s">
        <v>3206</v>
      </c>
      <c r="C589" t="s">
        <v>3207</v>
      </c>
      <c r="D589" t="s">
        <v>1228</v>
      </c>
      <c r="E589" t="s">
        <v>1198</v>
      </c>
      <c r="F589" t="s">
        <v>3208</v>
      </c>
      <c r="G589" t="s">
        <v>1438</v>
      </c>
      <c r="H589" t="s">
        <v>104</v>
      </c>
      <c r="I589" s="77">
        <v>60</v>
      </c>
      <c r="J589" s="77">
        <v>4033</v>
      </c>
      <c r="K589" s="77">
        <v>0</v>
      </c>
      <c r="L589" s="77">
        <v>8.5443137999999994</v>
      </c>
      <c r="M589" s="78">
        <v>0</v>
      </c>
      <c r="N589" s="78">
        <v>0</v>
      </c>
      <c r="O589" s="78">
        <v>0</v>
      </c>
    </row>
    <row r="590" spans="2:15">
      <c r="B590" t="s">
        <v>3209</v>
      </c>
      <c r="C590" t="s">
        <v>3210</v>
      </c>
      <c r="D590" t="s">
        <v>1228</v>
      </c>
      <c r="E590" t="s">
        <v>1198</v>
      </c>
      <c r="F590" t="s">
        <v>3211</v>
      </c>
      <c r="G590" t="s">
        <v>1438</v>
      </c>
      <c r="H590" t="s">
        <v>104</v>
      </c>
      <c r="I590" s="77">
        <v>9</v>
      </c>
      <c r="J590" s="77">
        <v>1042</v>
      </c>
      <c r="K590" s="77">
        <v>0</v>
      </c>
      <c r="L590" s="77">
        <v>0.33113717999999998</v>
      </c>
      <c r="M590" s="78">
        <v>0</v>
      </c>
      <c r="N590" s="78">
        <v>0</v>
      </c>
      <c r="O590" s="78">
        <v>0</v>
      </c>
    </row>
    <row r="591" spans="2:15">
      <c r="B591" t="s">
        <v>3212</v>
      </c>
      <c r="C591" t="s">
        <v>3213</v>
      </c>
      <c r="D591" t="s">
        <v>1228</v>
      </c>
      <c r="E591" t="s">
        <v>1198</v>
      </c>
      <c r="F591" t="s">
        <v>3214</v>
      </c>
      <c r="G591" t="s">
        <v>1438</v>
      </c>
      <c r="H591" t="s">
        <v>104</v>
      </c>
      <c r="I591" s="77">
        <v>200</v>
      </c>
      <c r="J591" s="77">
        <v>898</v>
      </c>
      <c r="K591" s="77">
        <v>0</v>
      </c>
      <c r="L591" s="77">
        <v>6.3416759999999996</v>
      </c>
      <c r="M591" s="78">
        <v>0</v>
      </c>
      <c r="N591" s="78">
        <v>0</v>
      </c>
      <c r="O591" s="78">
        <v>0</v>
      </c>
    </row>
    <row r="592" spans="2:15">
      <c r="B592" t="s">
        <v>3215</v>
      </c>
      <c r="C592" t="s">
        <v>3216</v>
      </c>
      <c r="D592" t="s">
        <v>394</v>
      </c>
      <c r="E592" t="s">
        <v>1198</v>
      </c>
      <c r="F592" t="s">
        <v>3217</v>
      </c>
      <c r="G592" t="s">
        <v>1438</v>
      </c>
      <c r="H592" t="s">
        <v>104</v>
      </c>
      <c r="I592" s="77">
        <v>28</v>
      </c>
      <c r="J592" s="77">
        <v>1185</v>
      </c>
      <c r="K592" s="77">
        <v>0</v>
      </c>
      <c r="L592" s="77">
        <v>1.1715857999999999</v>
      </c>
      <c r="M592" s="78">
        <v>0</v>
      </c>
      <c r="N592" s="78">
        <v>0</v>
      </c>
      <c r="O592" s="78">
        <v>0</v>
      </c>
    </row>
    <row r="593" spans="2:15">
      <c r="B593" t="s">
        <v>3218</v>
      </c>
      <c r="C593" t="s">
        <v>3219</v>
      </c>
      <c r="D593" t="s">
        <v>1228</v>
      </c>
      <c r="E593" t="s">
        <v>1198</v>
      </c>
      <c r="F593" t="s">
        <v>3220</v>
      </c>
      <c r="G593" t="s">
        <v>1438</v>
      </c>
      <c r="H593" t="s">
        <v>104</v>
      </c>
      <c r="I593" s="77">
        <v>28</v>
      </c>
      <c r="J593" s="77">
        <v>1328</v>
      </c>
      <c r="K593" s="77">
        <v>0</v>
      </c>
      <c r="L593" s="77">
        <v>1.31296704</v>
      </c>
      <c r="M593" s="78">
        <v>0</v>
      </c>
      <c r="N593" s="78">
        <v>0</v>
      </c>
      <c r="O593" s="78">
        <v>0</v>
      </c>
    </row>
    <row r="594" spans="2:15">
      <c r="B594" t="s">
        <v>3221</v>
      </c>
      <c r="C594" t="s">
        <v>3222</v>
      </c>
      <c r="D594" t="s">
        <v>1228</v>
      </c>
      <c r="E594" t="s">
        <v>1198</v>
      </c>
      <c r="F594" t="s">
        <v>3223</v>
      </c>
      <c r="G594" t="s">
        <v>1438</v>
      </c>
      <c r="H594" t="s">
        <v>104</v>
      </c>
      <c r="I594" s="77">
        <v>100</v>
      </c>
      <c r="J594" s="77">
        <v>3528</v>
      </c>
      <c r="K594" s="77">
        <v>0</v>
      </c>
      <c r="L594" s="77">
        <v>12.457368000000001</v>
      </c>
      <c r="M594" s="78">
        <v>0</v>
      </c>
      <c r="N594" s="78">
        <v>0</v>
      </c>
      <c r="O594" s="78">
        <v>0</v>
      </c>
    </row>
    <row r="595" spans="2:15">
      <c r="B595" t="s">
        <v>3224</v>
      </c>
      <c r="C595" t="s">
        <v>3225</v>
      </c>
      <c r="D595" t="s">
        <v>394</v>
      </c>
      <c r="E595" t="s">
        <v>1198</v>
      </c>
      <c r="F595" t="s">
        <v>3226</v>
      </c>
      <c r="G595" t="s">
        <v>1438</v>
      </c>
      <c r="H595" t="s">
        <v>104</v>
      </c>
      <c r="I595" s="77">
        <v>8</v>
      </c>
      <c r="J595" s="77">
        <v>6333.62</v>
      </c>
      <c r="K595" s="77">
        <v>0</v>
      </c>
      <c r="L595" s="77">
        <v>1.7891209776000001</v>
      </c>
      <c r="M595" s="78">
        <v>0</v>
      </c>
      <c r="N595" s="78">
        <v>0</v>
      </c>
      <c r="O595" s="78">
        <v>0</v>
      </c>
    </row>
    <row r="596" spans="2:15">
      <c r="B596" t="s">
        <v>3227</v>
      </c>
      <c r="C596" t="s">
        <v>3228</v>
      </c>
      <c r="D596" t="s">
        <v>394</v>
      </c>
      <c r="E596" t="s">
        <v>1198</v>
      </c>
      <c r="F596" t="s">
        <v>3229</v>
      </c>
      <c r="G596" t="s">
        <v>1438</v>
      </c>
      <c r="H596" t="s">
        <v>104</v>
      </c>
      <c r="I596" s="77">
        <v>59</v>
      </c>
      <c r="J596" s="77">
        <v>17756</v>
      </c>
      <c r="K596" s="77">
        <v>0</v>
      </c>
      <c r="L596" s="77">
        <v>36.990897240000002</v>
      </c>
      <c r="M596" s="78">
        <v>0</v>
      </c>
      <c r="N596" s="78">
        <v>0</v>
      </c>
      <c r="O596" s="78">
        <v>0</v>
      </c>
    </row>
    <row r="597" spans="2:15">
      <c r="B597" t="s">
        <v>3230</v>
      </c>
      <c r="C597" t="s">
        <v>3231</v>
      </c>
      <c r="D597" t="s">
        <v>1228</v>
      </c>
      <c r="E597" t="s">
        <v>1198</v>
      </c>
      <c r="F597" t="s">
        <v>3232</v>
      </c>
      <c r="G597" t="s">
        <v>1438</v>
      </c>
      <c r="H597" t="s">
        <v>104</v>
      </c>
      <c r="I597" s="77">
        <v>71</v>
      </c>
      <c r="J597" s="77">
        <v>1410</v>
      </c>
      <c r="K597" s="77">
        <v>0</v>
      </c>
      <c r="L597" s="77">
        <v>3.5348841000000002</v>
      </c>
      <c r="M597" s="78">
        <v>0</v>
      </c>
      <c r="N597" s="78">
        <v>0</v>
      </c>
      <c r="O597" s="78">
        <v>0</v>
      </c>
    </row>
    <row r="598" spans="2:15">
      <c r="B598" t="s">
        <v>3233</v>
      </c>
      <c r="C598" t="s">
        <v>3234</v>
      </c>
      <c r="D598" t="s">
        <v>394</v>
      </c>
      <c r="E598" t="s">
        <v>1198</v>
      </c>
      <c r="F598" t="s">
        <v>3235</v>
      </c>
      <c r="G598" t="s">
        <v>1438</v>
      </c>
      <c r="H598" t="s">
        <v>104</v>
      </c>
      <c r="I598" s="77">
        <v>100</v>
      </c>
      <c r="J598" s="77">
        <v>11082</v>
      </c>
      <c r="K598" s="77">
        <v>0.19328693999999999</v>
      </c>
      <c r="L598" s="77">
        <v>39.323828939999999</v>
      </c>
      <c r="M598" s="78">
        <v>0</v>
      </c>
      <c r="N598" s="78">
        <v>0</v>
      </c>
      <c r="O598" s="78">
        <v>0</v>
      </c>
    </row>
    <row r="599" spans="2:15">
      <c r="B599" t="s">
        <v>3236</v>
      </c>
      <c r="C599" t="s">
        <v>3237</v>
      </c>
      <c r="D599" t="s">
        <v>394</v>
      </c>
      <c r="E599" t="s">
        <v>1198</v>
      </c>
      <c r="F599" t="s">
        <v>3238</v>
      </c>
      <c r="G599" t="s">
        <v>1438</v>
      </c>
      <c r="H599" t="s">
        <v>104</v>
      </c>
      <c r="I599" s="77">
        <v>135</v>
      </c>
      <c r="J599" s="77">
        <v>5133</v>
      </c>
      <c r="K599" s="77">
        <v>0</v>
      </c>
      <c r="L599" s="77">
        <v>24.46824105</v>
      </c>
      <c r="M599" s="78">
        <v>0</v>
      </c>
      <c r="N599" s="78">
        <v>0</v>
      </c>
      <c r="O599" s="78">
        <v>0</v>
      </c>
    </row>
    <row r="600" spans="2:15">
      <c r="B600" t="s">
        <v>3239</v>
      </c>
      <c r="C600" t="s">
        <v>3240</v>
      </c>
      <c r="D600" t="s">
        <v>121</v>
      </c>
      <c r="E600" t="s">
        <v>1198</v>
      </c>
      <c r="F600" t="s">
        <v>3241</v>
      </c>
      <c r="G600" t="s">
        <v>1438</v>
      </c>
      <c r="H600" t="s">
        <v>104</v>
      </c>
      <c r="I600" s="77">
        <v>500</v>
      </c>
      <c r="J600" s="77">
        <v>66.75</v>
      </c>
      <c r="K600" s="77">
        <v>0</v>
      </c>
      <c r="L600" s="77">
        <v>1.1784712500000001</v>
      </c>
      <c r="M600" s="78">
        <v>0</v>
      </c>
      <c r="N600" s="78">
        <v>0</v>
      </c>
      <c r="O600" s="78">
        <v>0</v>
      </c>
    </row>
    <row r="601" spans="2:15">
      <c r="B601" t="s">
        <v>3242</v>
      </c>
      <c r="C601" t="s">
        <v>3243</v>
      </c>
      <c r="D601" t="s">
        <v>1228</v>
      </c>
      <c r="E601" t="s">
        <v>1198</v>
      </c>
      <c r="F601" t="s">
        <v>3244</v>
      </c>
      <c r="G601" t="s">
        <v>1438</v>
      </c>
      <c r="H601" t="s">
        <v>104</v>
      </c>
      <c r="I601" s="77">
        <v>5</v>
      </c>
      <c r="J601" s="77">
        <v>72129</v>
      </c>
      <c r="K601" s="77">
        <v>0</v>
      </c>
      <c r="L601" s="77">
        <v>12.734374949999999</v>
      </c>
      <c r="M601" s="78">
        <v>0</v>
      </c>
      <c r="N601" s="78">
        <v>0</v>
      </c>
      <c r="O601" s="78">
        <v>0</v>
      </c>
    </row>
    <row r="602" spans="2:15">
      <c r="B602" t="s">
        <v>3245</v>
      </c>
      <c r="C602" t="s">
        <v>3246</v>
      </c>
      <c r="D602" t="s">
        <v>1228</v>
      </c>
      <c r="E602" t="s">
        <v>1198</v>
      </c>
      <c r="F602" t="s">
        <v>3247</v>
      </c>
      <c r="G602" t="s">
        <v>1438</v>
      </c>
      <c r="H602" t="s">
        <v>104</v>
      </c>
      <c r="I602" s="77">
        <v>12</v>
      </c>
      <c r="J602" s="77">
        <v>17090</v>
      </c>
      <c r="K602" s="77">
        <v>0</v>
      </c>
      <c r="L602" s="77">
        <v>7.2413748</v>
      </c>
      <c r="M602" s="78">
        <v>0</v>
      </c>
      <c r="N602" s="78">
        <v>0</v>
      </c>
      <c r="O602" s="78">
        <v>0</v>
      </c>
    </row>
    <row r="603" spans="2:15">
      <c r="B603" t="s">
        <v>3248</v>
      </c>
      <c r="C603" t="s">
        <v>3249</v>
      </c>
      <c r="D603" t="s">
        <v>1228</v>
      </c>
      <c r="E603" t="s">
        <v>1198</v>
      </c>
      <c r="F603" t="s">
        <v>3250</v>
      </c>
      <c r="G603" t="s">
        <v>1438</v>
      </c>
      <c r="H603" t="s">
        <v>104</v>
      </c>
      <c r="I603" s="77">
        <v>575</v>
      </c>
      <c r="J603" s="77">
        <v>69.900000000000006</v>
      </c>
      <c r="K603" s="77">
        <v>0</v>
      </c>
      <c r="L603" s="77">
        <v>1.4191971750000001</v>
      </c>
      <c r="M603" s="78">
        <v>0</v>
      </c>
      <c r="N603" s="78">
        <v>0</v>
      </c>
      <c r="O603" s="78">
        <v>0</v>
      </c>
    </row>
    <row r="604" spans="2:15">
      <c r="B604" t="s">
        <v>3251</v>
      </c>
      <c r="C604" t="s">
        <v>3252</v>
      </c>
      <c r="D604" t="s">
        <v>1228</v>
      </c>
      <c r="E604" t="s">
        <v>1198</v>
      </c>
      <c r="F604" t="s">
        <v>3253</v>
      </c>
      <c r="G604" t="s">
        <v>1438</v>
      </c>
      <c r="H604" t="s">
        <v>104</v>
      </c>
      <c r="I604" s="77">
        <v>1339</v>
      </c>
      <c r="J604" s="77">
        <v>50.51</v>
      </c>
      <c r="K604" s="77">
        <v>0</v>
      </c>
      <c r="L604" s="77">
        <v>2.3881173459</v>
      </c>
      <c r="M604" s="78">
        <v>0</v>
      </c>
      <c r="N604" s="78">
        <v>0</v>
      </c>
      <c r="O604" s="78">
        <v>0</v>
      </c>
    </row>
    <row r="605" spans="2:15">
      <c r="B605" t="s">
        <v>3254</v>
      </c>
      <c r="C605" t="s">
        <v>3255</v>
      </c>
      <c r="D605" t="s">
        <v>1228</v>
      </c>
      <c r="E605" t="s">
        <v>1198</v>
      </c>
      <c r="F605" t="s">
        <v>3256</v>
      </c>
      <c r="G605" t="s">
        <v>1438</v>
      </c>
      <c r="H605" t="s">
        <v>104</v>
      </c>
      <c r="I605" s="77">
        <v>893</v>
      </c>
      <c r="J605" s="77">
        <v>268</v>
      </c>
      <c r="K605" s="77">
        <v>0</v>
      </c>
      <c r="L605" s="77">
        <v>8.4505304399999996</v>
      </c>
      <c r="M605" s="78">
        <v>0</v>
      </c>
      <c r="N605" s="78">
        <v>0</v>
      </c>
      <c r="O605" s="78">
        <v>0</v>
      </c>
    </row>
    <row r="606" spans="2:15">
      <c r="B606" t="s">
        <v>3257</v>
      </c>
      <c r="C606" t="s">
        <v>3258</v>
      </c>
      <c r="D606" t="s">
        <v>1228</v>
      </c>
      <c r="E606" t="s">
        <v>1198</v>
      </c>
      <c r="F606" t="s">
        <v>3259</v>
      </c>
      <c r="G606" t="s">
        <v>1438</v>
      </c>
      <c r="H606" t="s">
        <v>104</v>
      </c>
      <c r="I606" s="77">
        <v>65</v>
      </c>
      <c r="J606" s="77">
        <v>2344</v>
      </c>
      <c r="K606" s="77">
        <v>0</v>
      </c>
      <c r="L606" s="77">
        <v>5.3798316000000002</v>
      </c>
      <c r="M606" s="78">
        <v>0</v>
      </c>
      <c r="N606" s="78">
        <v>0</v>
      </c>
      <c r="O606" s="78">
        <v>0</v>
      </c>
    </row>
    <row r="607" spans="2:15">
      <c r="B607" t="s">
        <v>3260</v>
      </c>
      <c r="C607" t="s">
        <v>3261</v>
      </c>
      <c r="D607" t="s">
        <v>394</v>
      </c>
      <c r="E607" t="s">
        <v>1198</v>
      </c>
      <c r="G607" t="s">
        <v>1281</v>
      </c>
      <c r="H607" t="s">
        <v>104</v>
      </c>
      <c r="I607" s="77">
        <v>47</v>
      </c>
      <c r="J607" s="77">
        <v>861</v>
      </c>
      <c r="K607" s="77">
        <v>0</v>
      </c>
      <c r="L607" s="77">
        <v>1.4288897700000001</v>
      </c>
      <c r="M607" s="78">
        <v>0</v>
      </c>
      <c r="N607" s="78">
        <v>0</v>
      </c>
      <c r="O607" s="78">
        <v>0</v>
      </c>
    </row>
    <row r="608" spans="2:15">
      <c r="B608" t="s">
        <v>3262</v>
      </c>
      <c r="C608" t="s">
        <v>3263</v>
      </c>
      <c r="D608" t="s">
        <v>394</v>
      </c>
      <c r="E608" t="s">
        <v>1198</v>
      </c>
      <c r="G608" t="s">
        <v>1281</v>
      </c>
      <c r="H608" t="s">
        <v>104</v>
      </c>
      <c r="I608" s="77">
        <v>32</v>
      </c>
      <c r="J608" s="77">
        <v>1105</v>
      </c>
      <c r="K608" s="77">
        <v>0</v>
      </c>
      <c r="L608" s="77">
        <v>1.2485615999999999</v>
      </c>
      <c r="M608" s="78">
        <v>0</v>
      </c>
      <c r="N608" s="78">
        <v>0</v>
      </c>
      <c r="O608" s="78">
        <v>0</v>
      </c>
    </row>
    <row r="609" spans="2:15">
      <c r="B609" t="s">
        <v>3264</v>
      </c>
      <c r="C609" t="s">
        <v>3265</v>
      </c>
      <c r="D609" t="s">
        <v>394</v>
      </c>
      <c r="E609" t="s">
        <v>1198</v>
      </c>
      <c r="F609" t="s">
        <v>3266</v>
      </c>
      <c r="G609" t="s">
        <v>1281</v>
      </c>
      <c r="H609" t="s">
        <v>104</v>
      </c>
      <c r="I609" s="77">
        <v>150</v>
      </c>
      <c r="J609" s="77">
        <v>2854</v>
      </c>
      <c r="K609" s="77">
        <v>8.7392250000000005E-2</v>
      </c>
      <c r="L609" s="77">
        <v>15.20360325</v>
      </c>
      <c r="M609" s="78">
        <v>0</v>
      </c>
      <c r="N609" s="78">
        <v>0</v>
      </c>
      <c r="O609" s="78">
        <v>0</v>
      </c>
    </row>
    <row r="610" spans="2:15">
      <c r="B610" t="s">
        <v>3267</v>
      </c>
      <c r="C610" t="s">
        <v>3268</v>
      </c>
      <c r="D610" t="s">
        <v>394</v>
      </c>
      <c r="E610" t="s">
        <v>1198</v>
      </c>
      <c r="F610" t="s">
        <v>3269</v>
      </c>
      <c r="G610" t="s">
        <v>1281</v>
      </c>
      <c r="H610" t="s">
        <v>104</v>
      </c>
      <c r="I610" s="77">
        <v>3</v>
      </c>
      <c r="J610" s="77">
        <v>3438</v>
      </c>
      <c r="K610" s="77">
        <v>0</v>
      </c>
      <c r="L610" s="77">
        <v>0.36418734000000003</v>
      </c>
      <c r="M610" s="78">
        <v>0</v>
      </c>
      <c r="N610" s="78">
        <v>0</v>
      </c>
      <c r="O610" s="78">
        <v>0</v>
      </c>
    </row>
    <row r="611" spans="2:15">
      <c r="B611" t="s">
        <v>3270</v>
      </c>
      <c r="C611" t="s">
        <v>3271</v>
      </c>
      <c r="D611" t="s">
        <v>1269</v>
      </c>
      <c r="E611" t="s">
        <v>1198</v>
      </c>
      <c r="F611" t="s">
        <v>3272</v>
      </c>
      <c r="G611" t="s">
        <v>1281</v>
      </c>
      <c r="H611" t="s">
        <v>108</v>
      </c>
      <c r="I611" s="77">
        <v>702442.28</v>
      </c>
      <c r="J611" s="77">
        <v>217.9</v>
      </c>
      <c r="K611" s="77">
        <v>0</v>
      </c>
      <c r="L611" s="77">
        <v>5750.0866460283996</v>
      </c>
      <c r="M611" s="78">
        <v>5.0000000000000001E-4</v>
      </c>
      <c r="N611" s="78">
        <v>1.6999999999999999E-3</v>
      </c>
      <c r="O611" s="78">
        <v>2.0000000000000001E-4</v>
      </c>
    </row>
    <row r="612" spans="2:15">
      <c r="B612" t="s">
        <v>3270</v>
      </c>
      <c r="C612" t="s">
        <v>3271</v>
      </c>
      <c r="D612" t="s">
        <v>1269</v>
      </c>
      <c r="E612" t="s">
        <v>1198</v>
      </c>
      <c r="F612" t="s">
        <v>3272</v>
      </c>
      <c r="G612" t="s">
        <v>1281</v>
      </c>
      <c r="H612" t="s">
        <v>108</v>
      </c>
      <c r="I612" s="77">
        <v>863</v>
      </c>
      <c r="J612" s="77">
        <v>221.3</v>
      </c>
      <c r="K612" s="77">
        <v>7.6336143999999995E-2</v>
      </c>
      <c r="L612" s="77">
        <v>7.2509531812999999</v>
      </c>
      <c r="M612" s="78">
        <v>0</v>
      </c>
      <c r="N612" s="78">
        <v>0</v>
      </c>
      <c r="O612" s="78">
        <v>0</v>
      </c>
    </row>
    <row r="613" spans="2:15">
      <c r="B613" t="s">
        <v>3273</v>
      </c>
      <c r="C613" t="s">
        <v>3274</v>
      </c>
      <c r="D613" t="s">
        <v>394</v>
      </c>
      <c r="E613" t="s">
        <v>1198</v>
      </c>
      <c r="F613" t="s">
        <v>3275</v>
      </c>
      <c r="G613" t="s">
        <v>1281</v>
      </c>
      <c r="H613" t="s">
        <v>104</v>
      </c>
      <c r="I613" s="77">
        <v>50</v>
      </c>
      <c r="J613" s="77">
        <v>6754</v>
      </c>
      <c r="K613" s="77">
        <v>0.12976425</v>
      </c>
      <c r="L613" s="77">
        <v>12.053951250000001</v>
      </c>
      <c r="M613" s="78">
        <v>0</v>
      </c>
      <c r="N613" s="78">
        <v>0</v>
      </c>
      <c r="O613" s="78">
        <v>0</v>
      </c>
    </row>
    <row r="614" spans="2:15">
      <c r="B614" t="s">
        <v>3276</v>
      </c>
      <c r="C614" t="s">
        <v>3277</v>
      </c>
      <c r="D614" t="s">
        <v>394</v>
      </c>
      <c r="E614" t="s">
        <v>1198</v>
      </c>
      <c r="F614" t="s">
        <v>3278</v>
      </c>
      <c r="G614" t="s">
        <v>1281</v>
      </c>
      <c r="H614" t="s">
        <v>104</v>
      </c>
      <c r="I614" s="77">
        <v>3</v>
      </c>
      <c r="J614" s="77">
        <v>2282</v>
      </c>
      <c r="K614" s="77">
        <v>2.64825E-3</v>
      </c>
      <c r="L614" s="77">
        <v>0.24438051</v>
      </c>
      <c r="M614" s="78">
        <v>0</v>
      </c>
      <c r="N614" s="78">
        <v>0</v>
      </c>
      <c r="O614" s="78">
        <v>0</v>
      </c>
    </row>
    <row r="615" spans="2:15">
      <c r="B615" t="s">
        <v>3279</v>
      </c>
      <c r="C615" t="s">
        <v>3280</v>
      </c>
      <c r="D615" t="s">
        <v>394</v>
      </c>
      <c r="E615" t="s">
        <v>1198</v>
      </c>
      <c r="F615" t="s">
        <v>3281</v>
      </c>
      <c r="G615" t="s">
        <v>1281</v>
      </c>
      <c r="H615" t="s">
        <v>104</v>
      </c>
      <c r="I615" s="77">
        <v>50</v>
      </c>
      <c r="J615" s="77">
        <v>10130</v>
      </c>
      <c r="K615" s="77">
        <v>0.16154325</v>
      </c>
      <c r="L615" s="77">
        <v>18.046058250000002</v>
      </c>
      <c r="M615" s="78">
        <v>0</v>
      </c>
      <c r="N615" s="78">
        <v>0</v>
      </c>
      <c r="O615" s="78">
        <v>0</v>
      </c>
    </row>
    <row r="616" spans="2:15">
      <c r="B616" t="s">
        <v>3282</v>
      </c>
      <c r="C616" t="s">
        <v>3283</v>
      </c>
      <c r="D616" t="s">
        <v>394</v>
      </c>
      <c r="E616" t="s">
        <v>1198</v>
      </c>
      <c r="F616" t="s">
        <v>3284</v>
      </c>
      <c r="G616" t="s">
        <v>1281</v>
      </c>
      <c r="H616" t="s">
        <v>104</v>
      </c>
      <c r="I616" s="77">
        <v>10</v>
      </c>
      <c r="J616" s="77">
        <v>405</v>
      </c>
      <c r="K616" s="77">
        <v>0</v>
      </c>
      <c r="L616" s="77">
        <v>0.14300550000000001</v>
      </c>
      <c r="M616" s="78">
        <v>0</v>
      </c>
      <c r="N616" s="78">
        <v>0</v>
      </c>
      <c r="O616" s="78">
        <v>0</v>
      </c>
    </row>
    <row r="617" spans="2:15">
      <c r="B617" t="s">
        <v>3285</v>
      </c>
      <c r="C617" t="s">
        <v>3286</v>
      </c>
      <c r="D617" t="s">
        <v>1228</v>
      </c>
      <c r="E617" t="s">
        <v>1198</v>
      </c>
      <c r="F617" t="s">
        <v>3287</v>
      </c>
      <c r="G617" t="s">
        <v>1281</v>
      </c>
      <c r="H617" t="s">
        <v>104</v>
      </c>
      <c r="I617" s="77">
        <v>5</v>
      </c>
      <c r="J617" s="77">
        <v>66537</v>
      </c>
      <c r="K617" s="77">
        <v>0</v>
      </c>
      <c r="L617" s="77">
        <v>11.74710735</v>
      </c>
      <c r="M617" s="78">
        <v>0</v>
      </c>
      <c r="N617" s="78">
        <v>0</v>
      </c>
      <c r="O617" s="78">
        <v>0</v>
      </c>
    </row>
    <row r="618" spans="2:15">
      <c r="B618" t="s">
        <v>3288</v>
      </c>
      <c r="C618" t="s">
        <v>3289</v>
      </c>
      <c r="D618" t="s">
        <v>394</v>
      </c>
      <c r="E618" t="s">
        <v>1198</v>
      </c>
      <c r="F618" t="s">
        <v>3290</v>
      </c>
      <c r="G618" t="s">
        <v>1281</v>
      </c>
      <c r="H618" t="s">
        <v>104</v>
      </c>
      <c r="I618" s="77">
        <v>364</v>
      </c>
      <c r="J618" s="77">
        <v>1242</v>
      </c>
      <c r="K618" s="77">
        <v>5.7837779999999998E-2</v>
      </c>
      <c r="L618" s="77">
        <v>16.021065060000002</v>
      </c>
      <c r="M618" s="78">
        <v>0</v>
      </c>
      <c r="N618" s="78">
        <v>0</v>
      </c>
      <c r="O618" s="78">
        <v>0</v>
      </c>
    </row>
    <row r="619" spans="2:15">
      <c r="B619" t="s">
        <v>3291</v>
      </c>
      <c r="C619" t="s">
        <v>3292</v>
      </c>
      <c r="D619" t="s">
        <v>1228</v>
      </c>
      <c r="E619" t="s">
        <v>1198</v>
      </c>
      <c r="F619" t="s">
        <v>3293</v>
      </c>
      <c r="G619" t="s">
        <v>1281</v>
      </c>
      <c r="H619" t="s">
        <v>104</v>
      </c>
      <c r="I619" s="77">
        <v>167</v>
      </c>
      <c r="J619" s="77">
        <v>1826</v>
      </c>
      <c r="K619" s="77">
        <v>2.7012149999999999E-2</v>
      </c>
      <c r="L619" s="77">
        <v>10.794514169999999</v>
      </c>
      <c r="M619" s="78">
        <v>0</v>
      </c>
      <c r="N619" s="78">
        <v>0</v>
      </c>
      <c r="O619" s="78">
        <v>0</v>
      </c>
    </row>
    <row r="620" spans="2:15">
      <c r="B620" t="s">
        <v>3294</v>
      </c>
      <c r="C620" t="s">
        <v>3295</v>
      </c>
      <c r="D620" t="s">
        <v>394</v>
      </c>
      <c r="E620" t="s">
        <v>1198</v>
      </c>
      <c r="F620" t="s">
        <v>3296</v>
      </c>
      <c r="G620" t="s">
        <v>1281</v>
      </c>
      <c r="H620" t="s">
        <v>104</v>
      </c>
      <c r="I620" s="77">
        <v>70</v>
      </c>
      <c r="J620" s="77">
        <v>1928</v>
      </c>
      <c r="K620" s="77">
        <v>0</v>
      </c>
      <c r="L620" s="77">
        <v>4.7654376000000003</v>
      </c>
      <c r="M620" s="78">
        <v>0</v>
      </c>
      <c r="N620" s="78">
        <v>0</v>
      </c>
      <c r="O620" s="78">
        <v>0</v>
      </c>
    </row>
    <row r="621" spans="2:15">
      <c r="B621" t="s">
        <v>3297</v>
      </c>
      <c r="C621" t="s">
        <v>3298</v>
      </c>
      <c r="D621" t="s">
        <v>394</v>
      </c>
      <c r="E621" t="s">
        <v>1198</v>
      </c>
      <c r="F621" t="s">
        <v>3107</v>
      </c>
      <c r="G621" t="s">
        <v>1281</v>
      </c>
      <c r="H621" t="s">
        <v>104</v>
      </c>
      <c r="I621" s="77">
        <v>20</v>
      </c>
      <c r="J621" s="77">
        <v>10178</v>
      </c>
      <c r="K621" s="77">
        <v>9.5337000000000005E-2</v>
      </c>
      <c r="L621" s="77">
        <v>7.2830405999999996</v>
      </c>
      <c r="M621" s="78">
        <v>0</v>
      </c>
      <c r="N621" s="78">
        <v>0</v>
      </c>
      <c r="O621" s="78">
        <v>0</v>
      </c>
    </row>
    <row r="622" spans="2:15">
      <c r="B622" t="s">
        <v>3299</v>
      </c>
      <c r="C622" t="s">
        <v>3300</v>
      </c>
      <c r="D622" t="s">
        <v>1359</v>
      </c>
      <c r="E622" t="s">
        <v>1198</v>
      </c>
      <c r="F622" t="s">
        <v>3301</v>
      </c>
      <c r="G622" t="s">
        <v>1281</v>
      </c>
      <c r="H622" t="s">
        <v>111</v>
      </c>
      <c r="I622" s="77">
        <v>729</v>
      </c>
      <c r="J622" s="77">
        <v>163.15</v>
      </c>
      <c r="K622" s="77">
        <v>0</v>
      </c>
      <c r="L622" s="77">
        <v>5.0501563573499997</v>
      </c>
      <c r="M622" s="78">
        <v>0</v>
      </c>
      <c r="N622" s="78">
        <v>0</v>
      </c>
      <c r="O622" s="78">
        <v>0</v>
      </c>
    </row>
    <row r="623" spans="2:15">
      <c r="B623" t="s">
        <v>3302</v>
      </c>
      <c r="C623" t="s">
        <v>3303</v>
      </c>
      <c r="D623" t="s">
        <v>394</v>
      </c>
      <c r="E623" t="s">
        <v>1198</v>
      </c>
      <c r="F623" t="s">
        <v>3304</v>
      </c>
      <c r="G623" t="s">
        <v>1281</v>
      </c>
      <c r="H623" t="s">
        <v>104</v>
      </c>
      <c r="I623" s="77">
        <v>5</v>
      </c>
      <c r="J623" s="77">
        <v>3880</v>
      </c>
      <c r="K623" s="77">
        <v>7.1326200000000001E-3</v>
      </c>
      <c r="L623" s="77">
        <v>0.69214662000000005</v>
      </c>
      <c r="M623" s="78">
        <v>0</v>
      </c>
      <c r="N623" s="78">
        <v>0</v>
      </c>
      <c r="O623" s="78">
        <v>0</v>
      </c>
    </row>
    <row r="624" spans="2:15">
      <c r="B624" t="s">
        <v>3305</v>
      </c>
      <c r="C624" t="s">
        <v>3306</v>
      </c>
      <c r="D624" t="s">
        <v>394</v>
      </c>
      <c r="E624" t="s">
        <v>1198</v>
      </c>
      <c r="F624" t="s">
        <v>3307</v>
      </c>
      <c r="G624" t="s">
        <v>1281</v>
      </c>
      <c r="H624" t="s">
        <v>104</v>
      </c>
      <c r="I624" s="77">
        <v>240</v>
      </c>
      <c r="J624" s="77">
        <v>3576</v>
      </c>
      <c r="K624" s="77">
        <v>0.16101360000000001</v>
      </c>
      <c r="L624" s="77">
        <v>30.465468000000001</v>
      </c>
      <c r="M624" s="78">
        <v>0</v>
      </c>
      <c r="N624" s="78">
        <v>0</v>
      </c>
      <c r="O624" s="78">
        <v>0</v>
      </c>
    </row>
    <row r="625" spans="2:15">
      <c r="B625" t="s">
        <v>3308</v>
      </c>
      <c r="C625" t="s">
        <v>3309</v>
      </c>
      <c r="D625" t="s">
        <v>394</v>
      </c>
      <c r="E625" t="s">
        <v>1198</v>
      </c>
      <c r="F625" t="s">
        <v>3310</v>
      </c>
      <c r="G625" t="s">
        <v>1281</v>
      </c>
      <c r="H625" t="s">
        <v>104</v>
      </c>
      <c r="I625" s="77">
        <v>680</v>
      </c>
      <c r="J625" s="77">
        <v>1123</v>
      </c>
      <c r="K625" s="77">
        <v>0.48381762</v>
      </c>
      <c r="L625" s="77">
        <v>27.44794602</v>
      </c>
      <c r="M625" s="78">
        <v>0</v>
      </c>
      <c r="N625" s="78">
        <v>0</v>
      </c>
      <c r="O625" s="78">
        <v>0</v>
      </c>
    </row>
    <row r="626" spans="2:15">
      <c r="B626" t="s">
        <v>3311</v>
      </c>
      <c r="C626" t="s">
        <v>3312</v>
      </c>
      <c r="D626" t="s">
        <v>394</v>
      </c>
      <c r="E626" t="s">
        <v>1198</v>
      </c>
      <c r="F626" t="s">
        <v>3313</v>
      </c>
      <c r="G626" t="s">
        <v>1281</v>
      </c>
      <c r="H626" t="s">
        <v>104</v>
      </c>
      <c r="I626" s="77">
        <v>87</v>
      </c>
      <c r="J626" s="77">
        <v>5211</v>
      </c>
      <c r="K626" s="77">
        <v>0.20734031999999999</v>
      </c>
      <c r="L626" s="77">
        <v>16.215375989999998</v>
      </c>
      <c r="M626" s="78">
        <v>0</v>
      </c>
      <c r="N626" s="78">
        <v>0</v>
      </c>
      <c r="O626" s="78">
        <v>0</v>
      </c>
    </row>
    <row r="627" spans="2:15">
      <c r="B627" t="s">
        <v>3314</v>
      </c>
      <c r="C627" t="s">
        <v>3315</v>
      </c>
      <c r="D627" t="s">
        <v>394</v>
      </c>
      <c r="E627" t="s">
        <v>1198</v>
      </c>
      <c r="F627" t="s">
        <v>3316</v>
      </c>
      <c r="G627" t="s">
        <v>1281</v>
      </c>
      <c r="H627" t="s">
        <v>104</v>
      </c>
      <c r="I627" s="77">
        <v>185</v>
      </c>
      <c r="J627" s="77">
        <v>2789</v>
      </c>
      <c r="K627" s="77">
        <v>0</v>
      </c>
      <c r="L627" s="77">
        <v>18.21872415</v>
      </c>
      <c r="M627" s="78">
        <v>0</v>
      </c>
      <c r="N627" s="78">
        <v>0</v>
      </c>
      <c r="O627" s="78">
        <v>0</v>
      </c>
    </row>
    <row r="628" spans="2:15">
      <c r="B628" t="s">
        <v>3317</v>
      </c>
      <c r="C628" t="s">
        <v>3318</v>
      </c>
      <c r="D628" t="s">
        <v>1228</v>
      </c>
      <c r="E628" t="s">
        <v>1198</v>
      </c>
      <c r="F628" t="s">
        <v>3319</v>
      </c>
      <c r="G628" t="s">
        <v>1281</v>
      </c>
      <c r="H628" t="s">
        <v>104</v>
      </c>
      <c r="I628" s="77">
        <v>820</v>
      </c>
      <c r="J628" s="77">
        <v>113</v>
      </c>
      <c r="K628" s="77">
        <v>0</v>
      </c>
      <c r="L628" s="77">
        <v>3.2718246</v>
      </c>
      <c r="M628" s="78">
        <v>0</v>
      </c>
      <c r="N628" s="78">
        <v>0</v>
      </c>
      <c r="O628" s="78">
        <v>0</v>
      </c>
    </row>
    <row r="629" spans="2:15">
      <c r="B629" t="s">
        <v>3320</v>
      </c>
      <c r="C629" t="s">
        <v>3321</v>
      </c>
      <c r="D629" t="s">
        <v>394</v>
      </c>
      <c r="E629" t="s">
        <v>1198</v>
      </c>
      <c r="F629" t="s">
        <v>3322</v>
      </c>
      <c r="G629" t="s">
        <v>1281</v>
      </c>
      <c r="H629" t="s">
        <v>104</v>
      </c>
      <c r="I629" s="77">
        <v>215</v>
      </c>
      <c r="J629" s="77">
        <v>1465</v>
      </c>
      <c r="K629" s="77">
        <v>0</v>
      </c>
      <c r="L629" s="77">
        <v>11.12176725</v>
      </c>
      <c r="M629" s="78">
        <v>0</v>
      </c>
      <c r="N629" s="78">
        <v>0</v>
      </c>
      <c r="O629" s="78">
        <v>0</v>
      </c>
    </row>
    <row r="630" spans="2:15">
      <c r="B630" t="s">
        <v>3323</v>
      </c>
      <c r="C630" t="s">
        <v>3324</v>
      </c>
      <c r="D630" t="s">
        <v>394</v>
      </c>
      <c r="E630" t="s">
        <v>1198</v>
      </c>
      <c r="F630" t="s">
        <v>3325</v>
      </c>
      <c r="G630" t="s">
        <v>1281</v>
      </c>
      <c r="H630" t="s">
        <v>104</v>
      </c>
      <c r="I630" s="77">
        <v>50</v>
      </c>
      <c r="J630" s="77">
        <v>11397</v>
      </c>
      <c r="K630" s="77">
        <v>0.1394745</v>
      </c>
      <c r="L630" s="77">
        <v>20.260878000000002</v>
      </c>
      <c r="M630" s="78">
        <v>0</v>
      </c>
      <c r="N630" s="78">
        <v>0</v>
      </c>
      <c r="O630" s="78">
        <v>0</v>
      </c>
    </row>
    <row r="631" spans="2:15">
      <c r="B631" t="s">
        <v>3326</v>
      </c>
      <c r="C631" t="s">
        <v>3327</v>
      </c>
      <c r="D631" t="s">
        <v>394</v>
      </c>
      <c r="E631" t="s">
        <v>1198</v>
      </c>
      <c r="F631" t="s">
        <v>3328</v>
      </c>
      <c r="G631" t="s">
        <v>1281</v>
      </c>
      <c r="H631" t="s">
        <v>104</v>
      </c>
      <c r="I631" s="77">
        <v>95</v>
      </c>
      <c r="J631" s="77">
        <v>6403</v>
      </c>
      <c r="K631" s="77">
        <v>6.2534010000000001E-2</v>
      </c>
      <c r="L631" s="77">
        <v>21.541077359999999</v>
      </c>
      <c r="M631" s="78">
        <v>0</v>
      </c>
      <c r="N631" s="78">
        <v>0</v>
      </c>
      <c r="O631" s="78">
        <v>0</v>
      </c>
    </row>
    <row r="632" spans="2:15">
      <c r="B632" t="s">
        <v>3329</v>
      </c>
      <c r="C632" t="s">
        <v>3330</v>
      </c>
      <c r="D632" t="s">
        <v>1228</v>
      </c>
      <c r="E632" t="s">
        <v>1198</v>
      </c>
      <c r="F632" t="s">
        <v>3331</v>
      </c>
      <c r="G632" t="s">
        <v>1281</v>
      </c>
      <c r="H632" t="s">
        <v>104</v>
      </c>
      <c r="I632" s="77">
        <v>40</v>
      </c>
      <c r="J632" s="77">
        <v>426</v>
      </c>
      <c r="K632" s="77">
        <v>0</v>
      </c>
      <c r="L632" s="77">
        <v>0.60168239999999995</v>
      </c>
      <c r="M632" s="78">
        <v>0</v>
      </c>
      <c r="N632" s="78">
        <v>0</v>
      </c>
      <c r="O632" s="78">
        <v>0</v>
      </c>
    </row>
    <row r="633" spans="2:15">
      <c r="B633" t="s">
        <v>3332</v>
      </c>
      <c r="C633" t="s">
        <v>3333</v>
      </c>
      <c r="D633" t="s">
        <v>394</v>
      </c>
      <c r="E633" t="s">
        <v>1198</v>
      </c>
      <c r="F633" t="s">
        <v>3334</v>
      </c>
      <c r="G633" t="s">
        <v>1281</v>
      </c>
      <c r="H633" t="s">
        <v>104</v>
      </c>
      <c r="I633" s="77">
        <v>18</v>
      </c>
      <c r="J633" s="77">
        <v>22.21</v>
      </c>
      <c r="K633" s="77">
        <v>0</v>
      </c>
      <c r="L633" s="77">
        <v>1.41162318E-2</v>
      </c>
      <c r="M633" s="78">
        <v>0</v>
      </c>
      <c r="N633" s="78">
        <v>0</v>
      </c>
      <c r="O633" s="78">
        <v>0</v>
      </c>
    </row>
    <row r="634" spans="2:15">
      <c r="B634" t="s">
        <v>3335</v>
      </c>
      <c r="C634" t="s">
        <v>3336</v>
      </c>
      <c r="D634" t="s">
        <v>394</v>
      </c>
      <c r="E634" t="s">
        <v>1198</v>
      </c>
      <c r="F634" t="s">
        <v>3337</v>
      </c>
      <c r="G634" t="s">
        <v>1281</v>
      </c>
      <c r="H634" t="s">
        <v>104</v>
      </c>
      <c r="I634" s="77">
        <v>133</v>
      </c>
      <c r="J634" s="77">
        <v>11732</v>
      </c>
      <c r="K634" s="77">
        <v>0.8453214</v>
      </c>
      <c r="L634" s="77">
        <v>55.941491759999998</v>
      </c>
      <c r="M634" s="78">
        <v>0</v>
      </c>
      <c r="N634" s="78">
        <v>0</v>
      </c>
      <c r="O634" s="78">
        <v>0</v>
      </c>
    </row>
    <row r="635" spans="2:15">
      <c r="B635" t="s">
        <v>3338</v>
      </c>
      <c r="C635" t="s">
        <v>3339</v>
      </c>
      <c r="D635" t="s">
        <v>394</v>
      </c>
      <c r="E635" t="s">
        <v>1198</v>
      </c>
      <c r="F635" t="s">
        <v>3340</v>
      </c>
      <c r="G635" t="s">
        <v>1281</v>
      </c>
      <c r="H635" t="s">
        <v>104</v>
      </c>
      <c r="I635" s="77">
        <v>65</v>
      </c>
      <c r="J635" s="77">
        <v>3376</v>
      </c>
      <c r="K635" s="77">
        <v>4.6609200000000003E-2</v>
      </c>
      <c r="L635" s="77">
        <v>7.7950356000000003</v>
      </c>
      <c r="M635" s="78">
        <v>0</v>
      </c>
      <c r="N635" s="78">
        <v>0</v>
      </c>
      <c r="O635" s="78">
        <v>0</v>
      </c>
    </row>
    <row r="636" spans="2:15">
      <c r="B636" t="s">
        <v>3341</v>
      </c>
      <c r="C636" t="s">
        <v>3342</v>
      </c>
      <c r="D636" t="s">
        <v>394</v>
      </c>
      <c r="E636" t="s">
        <v>1198</v>
      </c>
      <c r="F636" t="s">
        <v>3343</v>
      </c>
      <c r="G636" t="s">
        <v>1281</v>
      </c>
      <c r="H636" t="s">
        <v>104</v>
      </c>
      <c r="I636" s="77">
        <v>140</v>
      </c>
      <c r="J636" s="77">
        <v>3208</v>
      </c>
      <c r="K636" s="77">
        <v>0</v>
      </c>
      <c r="L636" s="77">
        <v>15.8584272</v>
      </c>
      <c r="M636" s="78">
        <v>0</v>
      </c>
      <c r="N636" s="78">
        <v>0</v>
      </c>
      <c r="O636" s="78">
        <v>0</v>
      </c>
    </row>
    <row r="637" spans="2:15">
      <c r="B637" t="s">
        <v>3344</v>
      </c>
      <c r="C637" t="s">
        <v>3345</v>
      </c>
      <c r="D637" t="s">
        <v>394</v>
      </c>
      <c r="E637" t="s">
        <v>1198</v>
      </c>
      <c r="F637" t="s">
        <v>3346</v>
      </c>
      <c r="G637" t="s">
        <v>1281</v>
      </c>
      <c r="H637" t="s">
        <v>104</v>
      </c>
      <c r="I637" s="77">
        <v>405</v>
      </c>
      <c r="J637" s="77">
        <v>1126</v>
      </c>
      <c r="K637" s="77">
        <v>0</v>
      </c>
      <c r="L637" s="77">
        <v>16.102419300000001</v>
      </c>
      <c r="M637" s="78">
        <v>0</v>
      </c>
      <c r="N637" s="78">
        <v>0</v>
      </c>
      <c r="O637" s="78">
        <v>0</v>
      </c>
    </row>
    <row r="638" spans="2:15">
      <c r="B638" t="s">
        <v>3347</v>
      </c>
      <c r="C638" t="s">
        <v>3348</v>
      </c>
      <c r="D638" t="s">
        <v>394</v>
      </c>
      <c r="E638" t="s">
        <v>1198</v>
      </c>
      <c r="F638" t="s">
        <v>3349</v>
      </c>
      <c r="G638" t="s">
        <v>1281</v>
      </c>
      <c r="H638" t="s">
        <v>104</v>
      </c>
      <c r="I638" s="77">
        <v>5</v>
      </c>
      <c r="J638" s="77">
        <v>775</v>
      </c>
      <c r="K638" s="77">
        <v>7.7682000000000001E-4</v>
      </c>
      <c r="L638" s="77">
        <v>0.13760306999999999</v>
      </c>
      <c r="M638" s="78">
        <v>0</v>
      </c>
      <c r="N638" s="78">
        <v>0</v>
      </c>
      <c r="O638" s="78">
        <v>0</v>
      </c>
    </row>
    <row r="639" spans="2:15">
      <c r="B639" t="s">
        <v>3350</v>
      </c>
      <c r="C639" t="s">
        <v>3351</v>
      </c>
      <c r="D639" t="s">
        <v>394</v>
      </c>
      <c r="E639" t="s">
        <v>1198</v>
      </c>
      <c r="F639" t="s">
        <v>3352</v>
      </c>
      <c r="G639" t="s">
        <v>1281</v>
      </c>
      <c r="H639" t="s">
        <v>104</v>
      </c>
      <c r="I639" s="77">
        <v>200</v>
      </c>
      <c r="J639" s="77">
        <v>1897</v>
      </c>
      <c r="K639" s="77">
        <v>0</v>
      </c>
      <c r="L639" s="77">
        <v>13.396614</v>
      </c>
      <c r="M639" s="78">
        <v>0</v>
      </c>
      <c r="N639" s="78">
        <v>0</v>
      </c>
      <c r="O639" s="78">
        <v>0</v>
      </c>
    </row>
    <row r="640" spans="2:15">
      <c r="B640" t="s">
        <v>3353</v>
      </c>
      <c r="C640" t="s">
        <v>3354</v>
      </c>
      <c r="D640" t="s">
        <v>394</v>
      </c>
      <c r="E640" t="s">
        <v>1198</v>
      </c>
      <c r="F640" t="s">
        <v>3355</v>
      </c>
      <c r="G640" t="s">
        <v>1281</v>
      </c>
      <c r="H640" t="s">
        <v>104</v>
      </c>
      <c r="I640" s="77">
        <v>290</v>
      </c>
      <c r="J640" s="77">
        <v>3241</v>
      </c>
      <c r="K640" s="77">
        <v>0.29953473000000003</v>
      </c>
      <c r="L640" s="77">
        <v>33.487050629999999</v>
      </c>
      <c r="M640" s="78">
        <v>0</v>
      </c>
      <c r="N640" s="78">
        <v>0</v>
      </c>
      <c r="O640" s="78">
        <v>0</v>
      </c>
    </row>
    <row r="641" spans="2:15">
      <c r="B641" t="s">
        <v>3356</v>
      </c>
      <c r="C641" t="s">
        <v>3357</v>
      </c>
      <c r="D641" t="s">
        <v>394</v>
      </c>
      <c r="E641" t="s">
        <v>1198</v>
      </c>
      <c r="F641" t="s">
        <v>3358</v>
      </c>
      <c r="G641" t="s">
        <v>1281</v>
      </c>
      <c r="H641" t="s">
        <v>104</v>
      </c>
      <c r="I641" s="77">
        <v>15</v>
      </c>
      <c r="J641" s="77">
        <v>7848</v>
      </c>
      <c r="K641" s="77">
        <v>4.2336690000000003E-2</v>
      </c>
      <c r="L641" s="77">
        <v>4.1990298900000003</v>
      </c>
      <c r="M641" s="78">
        <v>0</v>
      </c>
      <c r="N641" s="78">
        <v>0</v>
      </c>
      <c r="O641" s="78">
        <v>0</v>
      </c>
    </row>
    <row r="642" spans="2:15">
      <c r="B642" t="s">
        <v>3359</v>
      </c>
      <c r="C642" t="s">
        <v>3360</v>
      </c>
      <c r="D642" t="s">
        <v>1228</v>
      </c>
      <c r="E642" t="s">
        <v>1198</v>
      </c>
      <c r="F642" t="s">
        <v>3361</v>
      </c>
      <c r="G642" t="s">
        <v>1281</v>
      </c>
      <c r="H642" t="s">
        <v>104</v>
      </c>
      <c r="I642" s="77">
        <v>18</v>
      </c>
      <c r="J642" s="77">
        <v>3197</v>
      </c>
      <c r="K642" s="77">
        <v>0</v>
      </c>
      <c r="L642" s="77">
        <v>2.0319492600000002</v>
      </c>
      <c r="M642" s="78">
        <v>0</v>
      </c>
      <c r="N642" s="78">
        <v>0</v>
      </c>
      <c r="O642" s="78">
        <v>0</v>
      </c>
    </row>
    <row r="643" spans="2:15">
      <c r="B643" t="s">
        <v>3362</v>
      </c>
      <c r="C643" t="s">
        <v>3363</v>
      </c>
      <c r="D643" t="s">
        <v>394</v>
      </c>
      <c r="E643" t="s">
        <v>1198</v>
      </c>
      <c r="F643" t="s">
        <v>3364</v>
      </c>
      <c r="G643" t="s">
        <v>2411</v>
      </c>
      <c r="H643" t="s">
        <v>104</v>
      </c>
      <c r="I643" s="77">
        <v>40</v>
      </c>
      <c r="J643" s="77">
        <v>2288</v>
      </c>
      <c r="K643" s="77">
        <v>0</v>
      </c>
      <c r="L643" s="77">
        <v>3.2315711999999999</v>
      </c>
      <c r="M643" s="78">
        <v>0</v>
      </c>
      <c r="N643" s="78">
        <v>0</v>
      </c>
      <c r="O643" s="78">
        <v>0</v>
      </c>
    </row>
    <row r="644" spans="2:15">
      <c r="B644" t="s">
        <v>3365</v>
      </c>
      <c r="C644" t="s">
        <v>3366</v>
      </c>
      <c r="D644" t="s">
        <v>1228</v>
      </c>
      <c r="E644" t="s">
        <v>1198</v>
      </c>
      <c r="F644" t="s">
        <v>3367</v>
      </c>
      <c r="G644" t="s">
        <v>2411</v>
      </c>
      <c r="H644" t="s">
        <v>104</v>
      </c>
      <c r="I644" s="77">
        <v>11</v>
      </c>
      <c r="J644" s="77">
        <v>5241</v>
      </c>
      <c r="K644" s="77">
        <v>2.18922E-3</v>
      </c>
      <c r="L644" s="77">
        <v>2.0378460299999999</v>
      </c>
      <c r="M644" s="78">
        <v>0</v>
      </c>
      <c r="N644" s="78">
        <v>0</v>
      </c>
      <c r="O644" s="78">
        <v>0</v>
      </c>
    </row>
    <row r="645" spans="2:15">
      <c r="B645" t="s">
        <v>3368</v>
      </c>
      <c r="C645" t="s">
        <v>3369</v>
      </c>
      <c r="D645" t="s">
        <v>394</v>
      </c>
      <c r="E645" t="s">
        <v>1198</v>
      </c>
      <c r="F645" t="s">
        <v>3370</v>
      </c>
      <c r="G645" t="s">
        <v>2411</v>
      </c>
      <c r="H645" t="s">
        <v>104</v>
      </c>
      <c r="I645" s="77">
        <v>1094</v>
      </c>
      <c r="J645" s="77">
        <v>8913</v>
      </c>
      <c r="K645" s="77">
        <v>0</v>
      </c>
      <c r="L645" s="77">
        <v>344.30152482</v>
      </c>
      <c r="M645" s="78">
        <v>0</v>
      </c>
      <c r="N645" s="78">
        <v>1E-4</v>
      </c>
      <c r="O645" s="78">
        <v>0</v>
      </c>
    </row>
    <row r="646" spans="2:15">
      <c r="B646" t="s">
        <v>3371</v>
      </c>
      <c r="C646" t="s">
        <v>3372</v>
      </c>
      <c r="D646" t="s">
        <v>1228</v>
      </c>
      <c r="E646" t="s">
        <v>1198</v>
      </c>
      <c r="F646" t="s">
        <v>3373</v>
      </c>
      <c r="G646" t="s">
        <v>2411</v>
      </c>
      <c r="H646" t="s">
        <v>104</v>
      </c>
      <c r="I646" s="77">
        <v>968</v>
      </c>
      <c r="J646" s="77">
        <v>8418</v>
      </c>
      <c r="K646" s="77">
        <v>0</v>
      </c>
      <c r="L646" s="77">
        <v>287.72791344000001</v>
      </c>
      <c r="M646" s="78">
        <v>0</v>
      </c>
      <c r="N646" s="78">
        <v>1E-4</v>
      </c>
      <c r="O646" s="78">
        <v>0</v>
      </c>
    </row>
    <row r="647" spans="2:15">
      <c r="B647" t="s">
        <v>3374</v>
      </c>
      <c r="C647" t="s">
        <v>3375</v>
      </c>
      <c r="D647" t="s">
        <v>394</v>
      </c>
      <c r="E647" t="s">
        <v>1198</v>
      </c>
      <c r="F647" t="s">
        <v>3376</v>
      </c>
      <c r="G647" t="s">
        <v>2411</v>
      </c>
      <c r="H647" t="s">
        <v>104</v>
      </c>
      <c r="I647" s="77">
        <v>488</v>
      </c>
      <c r="J647" s="77">
        <v>445</v>
      </c>
      <c r="K647" s="77">
        <v>0</v>
      </c>
      <c r="L647" s="77">
        <v>7.6679196000000003</v>
      </c>
      <c r="M647" s="78">
        <v>0</v>
      </c>
      <c r="N647" s="78">
        <v>0</v>
      </c>
      <c r="O647" s="78">
        <v>0</v>
      </c>
    </row>
    <row r="648" spans="2:15">
      <c r="B648" t="s">
        <v>3377</v>
      </c>
      <c r="C648" t="s">
        <v>3378</v>
      </c>
      <c r="D648" t="s">
        <v>121</v>
      </c>
      <c r="E648" t="s">
        <v>121</v>
      </c>
      <c r="F648" t="s">
        <v>3379</v>
      </c>
      <c r="G648" t="s">
        <v>2411</v>
      </c>
      <c r="H648" t="s">
        <v>200</v>
      </c>
      <c r="I648" s="77">
        <v>23</v>
      </c>
      <c r="J648" s="77">
        <v>18390</v>
      </c>
      <c r="K648" s="77">
        <v>5.0535000000000003E-5</v>
      </c>
      <c r="L648" s="77">
        <v>1.425036465</v>
      </c>
      <c r="M648" s="78">
        <v>0</v>
      </c>
      <c r="N648" s="78">
        <v>0</v>
      </c>
      <c r="O648" s="78">
        <v>0</v>
      </c>
    </row>
    <row r="649" spans="2:15">
      <c r="B649" t="s">
        <v>3380</v>
      </c>
      <c r="C649" t="s">
        <v>3381</v>
      </c>
      <c r="D649" t="s">
        <v>394</v>
      </c>
      <c r="E649" t="s">
        <v>1198</v>
      </c>
      <c r="F649" t="s">
        <v>3382</v>
      </c>
      <c r="G649" t="s">
        <v>2411</v>
      </c>
      <c r="H649" t="s">
        <v>104</v>
      </c>
      <c r="I649" s="77">
        <v>91</v>
      </c>
      <c r="J649" s="77">
        <v>3762</v>
      </c>
      <c r="K649" s="77">
        <v>0</v>
      </c>
      <c r="L649" s="77">
        <v>12.08809602</v>
      </c>
      <c r="M649" s="78">
        <v>0</v>
      </c>
      <c r="N649" s="78">
        <v>0</v>
      </c>
      <c r="O649" s="78">
        <v>0</v>
      </c>
    </row>
    <row r="650" spans="2:15">
      <c r="B650" t="s">
        <v>3383</v>
      </c>
      <c r="C650" t="s">
        <v>3384</v>
      </c>
      <c r="D650" t="s">
        <v>394</v>
      </c>
      <c r="E650" t="s">
        <v>1198</v>
      </c>
      <c r="F650" t="s">
        <v>3385</v>
      </c>
      <c r="G650" t="s">
        <v>2411</v>
      </c>
      <c r="H650" t="s">
        <v>104</v>
      </c>
      <c r="I650" s="77">
        <v>3</v>
      </c>
      <c r="J650" s="77">
        <v>11845</v>
      </c>
      <c r="K650" s="77">
        <v>9.0040499999999996E-3</v>
      </c>
      <c r="L650" s="77">
        <v>1.2637449000000001</v>
      </c>
      <c r="M650" s="78">
        <v>0</v>
      </c>
      <c r="N650" s="78">
        <v>0</v>
      </c>
      <c r="O650" s="78">
        <v>0</v>
      </c>
    </row>
    <row r="651" spans="2:15">
      <c r="B651" t="s">
        <v>3386</v>
      </c>
      <c r="C651" t="s">
        <v>3387</v>
      </c>
      <c r="D651" t="s">
        <v>394</v>
      </c>
      <c r="E651" t="s">
        <v>1198</v>
      </c>
      <c r="F651" t="s">
        <v>3388</v>
      </c>
      <c r="G651" t="s">
        <v>2411</v>
      </c>
      <c r="H651" t="s">
        <v>104</v>
      </c>
      <c r="I651" s="77">
        <v>12</v>
      </c>
      <c r="J651" s="77">
        <v>4958</v>
      </c>
      <c r="K651" s="77">
        <v>0</v>
      </c>
      <c r="L651" s="77">
        <v>2.1008037599999998</v>
      </c>
      <c r="M651" s="78">
        <v>0</v>
      </c>
      <c r="N651" s="78">
        <v>0</v>
      </c>
      <c r="O651" s="78">
        <v>0</v>
      </c>
    </row>
    <row r="652" spans="2:15">
      <c r="B652" t="s">
        <v>3389</v>
      </c>
      <c r="C652" t="s">
        <v>3390</v>
      </c>
      <c r="D652" t="s">
        <v>1228</v>
      </c>
      <c r="E652" t="s">
        <v>1198</v>
      </c>
      <c r="F652" t="s">
        <v>3391</v>
      </c>
      <c r="G652" t="s">
        <v>2411</v>
      </c>
      <c r="H652" t="s">
        <v>104</v>
      </c>
      <c r="I652" s="77">
        <v>200</v>
      </c>
      <c r="J652" s="77">
        <v>4182</v>
      </c>
      <c r="K652" s="77">
        <v>0</v>
      </c>
      <c r="L652" s="77">
        <v>29.533283999999998</v>
      </c>
      <c r="M652" s="78">
        <v>0</v>
      </c>
      <c r="N652" s="78">
        <v>0</v>
      </c>
      <c r="O652" s="78">
        <v>0</v>
      </c>
    </row>
    <row r="653" spans="2:15">
      <c r="B653" t="s">
        <v>3392</v>
      </c>
      <c r="C653" t="s">
        <v>3393</v>
      </c>
      <c r="D653" t="s">
        <v>1228</v>
      </c>
      <c r="E653" t="s">
        <v>1198</v>
      </c>
      <c r="F653" t="s">
        <v>3394</v>
      </c>
      <c r="G653" t="s">
        <v>2411</v>
      </c>
      <c r="H653" t="s">
        <v>104</v>
      </c>
      <c r="I653" s="77">
        <v>5</v>
      </c>
      <c r="J653" s="77">
        <v>12268</v>
      </c>
      <c r="K653" s="77">
        <v>0</v>
      </c>
      <c r="L653" s="77">
        <v>2.1659153999999998</v>
      </c>
      <c r="M653" s="78">
        <v>0</v>
      </c>
      <c r="N653" s="78">
        <v>0</v>
      </c>
      <c r="O653" s="78">
        <v>0</v>
      </c>
    </row>
    <row r="654" spans="2:15">
      <c r="B654" t="s">
        <v>3395</v>
      </c>
      <c r="C654" t="s">
        <v>3396</v>
      </c>
      <c r="D654" t="s">
        <v>394</v>
      </c>
      <c r="E654" t="s">
        <v>1198</v>
      </c>
      <c r="F654" t="s">
        <v>3397</v>
      </c>
      <c r="G654" t="s">
        <v>2411</v>
      </c>
      <c r="H654" t="s">
        <v>104</v>
      </c>
      <c r="I654" s="77">
        <v>452</v>
      </c>
      <c r="J654" s="77">
        <v>465</v>
      </c>
      <c r="K654" s="77">
        <v>0</v>
      </c>
      <c r="L654" s="77">
        <v>7.4214558000000004</v>
      </c>
      <c r="M654" s="78">
        <v>0</v>
      </c>
      <c r="N654" s="78">
        <v>0</v>
      </c>
      <c r="O654" s="78">
        <v>0</v>
      </c>
    </row>
    <row r="655" spans="2:15">
      <c r="B655" t="s">
        <v>3398</v>
      </c>
      <c r="C655" t="s">
        <v>3399</v>
      </c>
      <c r="D655" t="s">
        <v>394</v>
      </c>
      <c r="E655" t="s">
        <v>1198</v>
      </c>
      <c r="F655" t="s">
        <v>3400</v>
      </c>
      <c r="G655" t="s">
        <v>2411</v>
      </c>
      <c r="H655" t="s">
        <v>104</v>
      </c>
      <c r="I655" s="77">
        <v>28</v>
      </c>
      <c r="J655" s="77">
        <v>3725</v>
      </c>
      <c r="K655" s="77">
        <v>0</v>
      </c>
      <c r="L655" s="77">
        <v>3.682833</v>
      </c>
      <c r="M655" s="78">
        <v>0</v>
      </c>
      <c r="N655" s="78">
        <v>0</v>
      </c>
      <c r="O655" s="78">
        <v>0</v>
      </c>
    </row>
    <row r="656" spans="2:15">
      <c r="B656" t="s">
        <v>3401</v>
      </c>
      <c r="C656" t="s">
        <v>3402</v>
      </c>
      <c r="D656" t="s">
        <v>394</v>
      </c>
      <c r="E656" t="s">
        <v>1198</v>
      </c>
      <c r="F656" t="s">
        <v>3403</v>
      </c>
      <c r="G656" t="s">
        <v>2411</v>
      </c>
      <c r="H656" t="s">
        <v>104</v>
      </c>
      <c r="I656" s="77">
        <v>9</v>
      </c>
      <c r="J656" s="77">
        <v>32041</v>
      </c>
      <c r="K656" s="77">
        <v>0</v>
      </c>
      <c r="L656" s="77">
        <v>10.18230939</v>
      </c>
      <c r="M656" s="78">
        <v>0</v>
      </c>
      <c r="N656" s="78">
        <v>0</v>
      </c>
      <c r="O656" s="78">
        <v>0</v>
      </c>
    </row>
    <row r="657" spans="2:15">
      <c r="B657" t="s">
        <v>3404</v>
      </c>
      <c r="C657" t="s">
        <v>3405</v>
      </c>
      <c r="D657" t="s">
        <v>394</v>
      </c>
      <c r="E657" t="s">
        <v>1198</v>
      </c>
      <c r="F657" t="s">
        <v>3406</v>
      </c>
      <c r="G657" t="s">
        <v>2411</v>
      </c>
      <c r="H657" t="s">
        <v>104</v>
      </c>
      <c r="I657" s="77">
        <v>16</v>
      </c>
      <c r="J657" s="77">
        <v>7099</v>
      </c>
      <c r="K657" s="77">
        <v>0</v>
      </c>
      <c r="L657" s="77">
        <v>4.0106510399999999</v>
      </c>
      <c r="M657" s="78">
        <v>0</v>
      </c>
      <c r="N657" s="78">
        <v>0</v>
      </c>
      <c r="O657" s="78">
        <v>0</v>
      </c>
    </row>
    <row r="658" spans="2:15">
      <c r="B658" t="s">
        <v>3407</v>
      </c>
      <c r="C658" t="s">
        <v>3408</v>
      </c>
      <c r="D658" t="s">
        <v>394</v>
      </c>
      <c r="E658" t="s">
        <v>1198</v>
      </c>
      <c r="F658" t="s">
        <v>3409</v>
      </c>
      <c r="G658" t="s">
        <v>2411</v>
      </c>
      <c r="H658" t="s">
        <v>104</v>
      </c>
      <c r="I658" s="77">
        <v>18</v>
      </c>
      <c r="J658" s="77">
        <v>564</v>
      </c>
      <c r="K658" s="77">
        <v>0</v>
      </c>
      <c r="L658" s="77">
        <v>0.35846711999999997</v>
      </c>
      <c r="M658" s="78">
        <v>0</v>
      </c>
      <c r="N658" s="78">
        <v>0</v>
      </c>
      <c r="O658" s="78">
        <v>0</v>
      </c>
    </row>
    <row r="659" spans="2:15">
      <c r="B659" t="s">
        <v>3410</v>
      </c>
      <c r="C659" t="s">
        <v>3411</v>
      </c>
      <c r="D659" t="s">
        <v>394</v>
      </c>
      <c r="E659" t="s">
        <v>1198</v>
      </c>
      <c r="F659" t="s">
        <v>2706</v>
      </c>
      <c r="G659" t="s">
        <v>2411</v>
      </c>
      <c r="H659" t="s">
        <v>104</v>
      </c>
      <c r="I659" s="77">
        <v>268</v>
      </c>
      <c r="J659" s="77">
        <v>3146</v>
      </c>
      <c r="K659" s="77">
        <v>0</v>
      </c>
      <c r="L659" s="77">
        <v>29.770849680000001</v>
      </c>
      <c r="M659" s="78">
        <v>0</v>
      </c>
      <c r="N659" s="78">
        <v>0</v>
      </c>
      <c r="O659" s="78">
        <v>0</v>
      </c>
    </row>
    <row r="660" spans="2:15">
      <c r="B660" t="s">
        <v>3412</v>
      </c>
      <c r="C660" t="s">
        <v>3413</v>
      </c>
      <c r="D660" t="s">
        <v>1228</v>
      </c>
      <c r="E660" t="s">
        <v>1198</v>
      </c>
      <c r="F660" t="s">
        <v>3414</v>
      </c>
      <c r="G660" t="s">
        <v>2411</v>
      </c>
      <c r="H660" t="s">
        <v>104</v>
      </c>
      <c r="I660" s="77">
        <v>15</v>
      </c>
      <c r="J660" s="77">
        <v>86628</v>
      </c>
      <c r="K660" s="77">
        <v>0</v>
      </c>
      <c r="L660" s="77">
        <v>45.882520200000002</v>
      </c>
      <c r="M660" s="78">
        <v>0</v>
      </c>
      <c r="N660" s="78">
        <v>0</v>
      </c>
      <c r="O660" s="78">
        <v>0</v>
      </c>
    </row>
    <row r="661" spans="2:15">
      <c r="B661" t="s">
        <v>3415</v>
      </c>
      <c r="C661" t="s">
        <v>3416</v>
      </c>
      <c r="D661" t="s">
        <v>1228</v>
      </c>
      <c r="E661" t="s">
        <v>1198</v>
      </c>
      <c r="F661" t="s">
        <v>3417</v>
      </c>
      <c r="G661" t="s">
        <v>2411</v>
      </c>
      <c r="H661" t="s">
        <v>104</v>
      </c>
      <c r="I661" s="77">
        <v>72</v>
      </c>
      <c r="J661" s="77">
        <v>4693</v>
      </c>
      <c r="K661" s="77">
        <v>0</v>
      </c>
      <c r="L661" s="77">
        <v>11.93110776</v>
      </c>
      <c r="M661" s="78">
        <v>0</v>
      </c>
      <c r="N661" s="78">
        <v>0</v>
      </c>
      <c r="O661" s="78">
        <v>0</v>
      </c>
    </row>
    <row r="662" spans="2:15">
      <c r="B662" t="s">
        <v>3418</v>
      </c>
      <c r="C662" t="s">
        <v>3419</v>
      </c>
      <c r="D662" t="s">
        <v>1228</v>
      </c>
      <c r="E662" t="s">
        <v>1198</v>
      </c>
      <c r="F662" t="s">
        <v>3420</v>
      </c>
      <c r="G662" t="s">
        <v>2411</v>
      </c>
      <c r="H662" t="s">
        <v>104</v>
      </c>
      <c r="I662" s="77">
        <v>25</v>
      </c>
      <c r="J662" s="77">
        <v>1930</v>
      </c>
      <c r="K662" s="77">
        <v>0</v>
      </c>
      <c r="L662" s="77">
        <v>1.7037074999999999</v>
      </c>
      <c r="M662" s="78">
        <v>0</v>
      </c>
      <c r="N662" s="78">
        <v>0</v>
      </c>
      <c r="O662" s="78">
        <v>0</v>
      </c>
    </row>
    <row r="663" spans="2:15">
      <c r="B663" t="s">
        <v>3421</v>
      </c>
      <c r="C663" t="s">
        <v>3422</v>
      </c>
      <c r="D663" t="s">
        <v>1228</v>
      </c>
      <c r="E663" t="s">
        <v>1198</v>
      </c>
      <c r="F663" t="s">
        <v>3423</v>
      </c>
      <c r="G663" t="s">
        <v>2411</v>
      </c>
      <c r="H663" t="s">
        <v>104</v>
      </c>
      <c r="I663" s="77">
        <v>1</v>
      </c>
      <c r="J663" s="77">
        <v>1160</v>
      </c>
      <c r="K663" s="77">
        <v>0</v>
      </c>
      <c r="L663" s="77">
        <v>4.0959599999999999E-2</v>
      </c>
      <c r="M663" s="78">
        <v>0</v>
      </c>
      <c r="N663" s="78">
        <v>0</v>
      </c>
      <c r="O663" s="78">
        <v>0</v>
      </c>
    </row>
    <row r="664" spans="2:15">
      <c r="B664" t="s">
        <v>3424</v>
      </c>
      <c r="C664" t="s">
        <v>3425</v>
      </c>
      <c r="D664" t="s">
        <v>1228</v>
      </c>
      <c r="E664" t="s">
        <v>1198</v>
      </c>
      <c r="F664" t="s">
        <v>3426</v>
      </c>
      <c r="G664" t="s">
        <v>2411</v>
      </c>
      <c r="H664" t="s">
        <v>104</v>
      </c>
      <c r="I664" s="77">
        <v>11</v>
      </c>
      <c r="J664" s="77">
        <v>8241</v>
      </c>
      <c r="K664" s="77">
        <v>0</v>
      </c>
      <c r="L664" s="77">
        <v>3.2008868100000001</v>
      </c>
      <c r="M664" s="78">
        <v>0</v>
      </c>
      <c r="N664" s="78">
        <v>0</v>
      </c>
      <c r="O664" s="78">
        <v>0</v>
      </c>
    </row>
    <row r="665" spans="2:15">
      <c r="B665" t="s">
        <v>3427</v>
      </c>
      <c r="C665" t="s">
        <v>3428</v>
      </c>
      <c r="D665" t="s">
        <v>121</v>
      </c>
      <c r="E665" t="s">
        <v>1198</v>
      </c>
      <c r="F665" t="s">
        <v>3429</v>
      </c>
      <c r="G665" t="s">
        <v>2411</v>
      </c>
      <c r="H665" t="s">
        <v>108</v>
      </c>
      <c r="I665" s="77">
        <v>10</v>
      </c>
      <c r="J665" s="77">
        <v>6611</v>
      </c>
      <c r="K665" s="77">
        <v>0</v>
      </c>
      <c r="L665" s="77">
        <v>2.4835543699999998</v>
      </c>
      <c r="M665" s="78">
        <v>0</v>
      </c>
      <c r="N665" s="78">
        <v>0</v>
      </c>
      <c r="O665" s="78">
        <v>0</v>
      </c>
    </row>
    <row r="666" spans="2:15">
      <c r="B666" t="s">
        <v>3430</v>
      </c>
      <c r="C666" t="s">
        <v>3431</v>
      </c>
      <c r="D666" t="s">
        <v>394</v>
      </c>
      <c r="E666" t="s">
        <v>1198</v>
      </c>
      <c r="F666" t="s">
        <v>3432</v>
      </c>
      <c r="G666" t="s">
        <v>2411</v>
      </c>
      <c r="H666" t="s">
        <v>104</v>
      </c>
      <c r="I666" s="77">
        <v>30</v>
      </c>
      <c r="J666" s="77">
        <v>14837</v>
      </c>
      <c r="K666" s="77">
        <v>0</v>
      </c>
      <c r="L666" s="77">
        <v>15.7168341</v>
      </c>
      <c r="M666" s="78">
        <v>0</v>
      </c>
      <c r="N666" s="78">
        <v>0</v>
      </c>
      <c r="O666" s="78">
        <v>0</v>
      </c>
    </row>
    <row r="667" spans="2:15">
      <c r="B667" t="s">
        <v>3433</v>
      </c>
      <c r="C667" t="s">
        <v>3434</v>
      </c>
      <c r="D667" t="s">
        <v>1228</v>
      </c>
      <c r="E667" t="s">
        <v>1198</v>
      </c>
      <c r="F667" t="s">
        <v>3435</v>
      </c>
      <c r="G667" t="s">
        <v>2411</v>
      </c>
      <c r="H667" t="s">
        <v>104</v>
      </c>
      <c r="I667" s="77">
        <v>6</v>
      </c>
      <c r="J667" s="77">
        <v>4376</v>
      </c>
      <c r="K667" s="77">
        <v>0</v>
      </c>
      <c r="L667" s="77">
        <v>0.92709936000000004</v>
      </c>
      <c r="M667" s="78">
        <v>0</v>
      </c>
      <c r="N667" s="78">
        <v>0</v>
      </c>
      <c r="O667" s="78">
        <v>0</v>
      </c>
    </row>
    <row r="668" spans="2:15">
      <c r="B668" t="s">
        <v>3436</v>
      </c>
      <c r="C668" t="s">
        <v>3437</v>
      </c>
      <c r="D668" t="s">
        <v>1228</v>
      </c>
      <c r="E668" t="s">
        <v>1198</v>
      </c>
      <c r="F668" t="s">
        <v>3438</v>
      </c>
      <c r="G668" t="s">
        <v>2411</v>
      </c>
      <c r="H668" t="s">
        <v>104</v>
      </c>
      <c r="I668" s="77">
        <v>180</v>
      </c>
      <c r="J668" s="77">
        <v>909</v>
      </c>
      <c r="K668" s="77">
        <v>0</v>
      </c>
      <c r="L668" s="77">
        <v>5.7774222000000002</v>
      </c>
      <c r="M668" s="78">
        <v>0</v>
      </c>
      <c r="N668" s="78">
        <v>0</v>
      </c>
      <c r="O668" s="78">
        <v>0</v>
      </c>
    </row>
    <row r="669" spans="2:15">
      <c r="B669" t="s">
        <v>3439</v>
      </c>
      <c r="C669" t="s">
        <v>3440</v>
      </c>
      <c r="D669" t="s">
        <v>394</v>
      </c>
      <c r="E669" t="s">
        <v>1198</v>
      </c>
      <c r="F669" t="s">
        <v>3441</v>
      </c>
      <c r="G669" t="s">
        <v>2411</v>
      </c>
      <c r="H669" t="s">
        <v>104</v>
      </c>
      <c r="I669" s="77">
        <v>12</v>
      </c>
      <c r="J669" s="77">
        <v>11655</v>
      </c>
      <c r="K669" s="77">
        <v>0</v>
      </c>
      <c r="L669" s="77">
        <v>4.9384566000000003</v>
      </c>
      <c r="M669" s="78">
        <v>0</v>
      </c>
      <c r="N669" s="78">
        <v>0</v>
      </c>
      <c r="O669" s="78">
        <v>0</v>
      </c>
    </row>
    <row r="670" spans="2:15">
      <c r="B670" t="s">
        <v>3442</v>
      </c>
      <c r="C670" t="s">
        <v>3443</v>
      </c>
      <c r="D670" t="s">
        <v>1228</v>
      </c>
      <c r="E670" t="s">
        <v>1198</v>
      </c>
      <c r="F670" t="s">
        <v>3444</v>
      </c>
      <c r="G670" t="s">
        <v>2411</v>
      </c>
      <c r="H670" t="s">
        <v>104</v>
      </c>
      <c r="I670" s="77">
        <v>29</v>
      </c>
      <c r="J670" s="77">
        <v>2184</v>
      </c>
      <c r="K670" s="77">
        <v>0</v>
      </c>
      <c r="L670" s="77">
        <v>2.2363941600000001</v>
      </c>
      <c r="M670" s="78">
        <v>0</v>
      </c>
      <c r="N670" s="78">
        <v>0</v>
      </c>
      <c r="O670" s="78">
        <v>0</v>
      </c>
    </row>
    <row r="671" spans="2:15">
      <c r="B671" t="s">
        <v>3445</v>
      </c>
      <c r="C671" t="s">
        <v>3446</v>
      </c>
      <c r="D671" t="s">
        <v>1228</v>
      </c>
      <c r="E671" t="s">
        <v>1198</v>
      </c>
      <c r="F671" t="s">
        <v>3447</v>
      </c>
      <c r="G671" t="s">
        <v>1225</v>
      </c>
      <c r="H671" t="s">
        <v>104</v>
      </c>
      <c r="I671" s="77">
        <v>340</v>
      </c>
      <c r="J671" s="77">
        <v>6482</v>
      </c>
      <c r="K671" s="77">
        <v>0</v>
      </c>
      <c r="L671" s="77">
        <v>77.819002800000007</v>
      </c>
      <c r="M671" s="78">
        <v>0</v>
      </c>
      <c r="N671" s="78">
        <v>0</v>
      </c>
      <c r="O671" s="78">
        <v>0</v>
      </c>
    </row>
    <row r="672" spans="2:15">
      <c r="B672" t="s">
        <v>3448</v>
      </c>
      <c r="C672" t="s">
        <v>3449</v>
      </c>
      <c r="D672" t="s">
        <v>1228</v>
      </c>
      <c r="E672" t="s">
        <v>1198</v>
      </c>
      <c r="F672" t="s">
        <v>3450</v>
      </c>
      <c r="G672" t="s">
        <v>1225</v>
      </c>
      <c r="H672" t="s">
        <v>104</v>
      </c>
      <c r="I672" s="77">
        <v>29</v>
      </c>
      <c r="J672" s="77">
        <v>2903</v>
      </c>
      <c r="K672" s="77">
        <v>0</v>
      </c>
      <c r="L672" s="77">
        <v>2.9726429699999999</v>
      </c>
      <c r="M672" s="78">
        <v>0</v>
      </c>
      <c r="N672" s="78">
        <v>0</v>
      </c>
      <c r="O672" s="78">
        <v>0</v>
      </c>
    </row>
    <row r="673" spans="2:15">
      <c r="B673" t="s">
        <v>3451</v>
      </c>
      <c r="C673" t="s">
        <v>3452</v>
      </c>
      <c r="D673" t="s">
        <v>1228</v>
      </c>
      <c r="E673" t="s">
        <v>1198</v>
      </c>
      <c r="F673" t="s">
        <v>3453</v>
      </c>
      <c r="G673" t="s">
        <v>1225</v>
      </c>
      <c r="H673" t="s">
        <v>104</v>
      </c>
      <c r="I673" s="77">
        <v>1</v>
      </c>
      <c r="J673" s="77">
        <v>797</v>
      </c>
      <c r="K673" s="77">
        <v>0</v>
      </c>
      <c r="L673" s="77">
        <v>2.8142070000000002E-2</v>
      </c>
      <c r="M673" s="78">
        <v>0</v>
      </c>
      <c r="N673" s="78">
        <v>0</v>
      </c>
      <c r="O673" s="78">
        <v>0</v>
      </c>
    </row>
    <row r="674" spans="2:15">
      <c r="B674" t="s">
        <v>3454</v>
      </c>
      <c r="C674" t="s">
        <v>3455</v>
      </c>
      <c r="D674" t="s">
        <v>1228</v>
      </c>
      <c r="E674" t="s">
        <v>1198</v>
      </c>
      <c r="F674" t="s">
        <v>3456</v>
      </c>
      <c r="G674" t="s">
        <v>1225</v>
      </c>
      <c r="H674" t="s">
        <v>104</v>
      </c>
      <c r="I674" s="77">
        <v>45</v>
      </c>
      <c r="J674" s="77">
        <v>9714</v>
      </c>
      <c r="K674" s="77">
        <v>0</v>
      </c>
      <c r="L674" s="77">
        <v>15.4350603</v>
      </c>
      <c r="M674" s="78">
        <v>0</v>
      </c>
      <c r="N674" s="78">
        <v>0</v>
      </c>
      <c r="O674" s="78">
        <v>0</v>
      </c>
    </row>
    <row r="675" spans="2:15">
      <c r="B675" t="s">
        <v>3457</v>
      </c>
      <c r="C675" t="s">
        <v>3458</v>
      </c>
      <c r="D675" t="s">
        <v>1228</v>
      </c>
      <c r="E675" t="s">
        <v>1198</v>
      </c>
      <c r="F675" t="s">
        <v>3459</v>
      </c>
      <c r="G675" t="s">
        <v>1225</v>
      </c>
      <c r="H675" t="s">
        <v>104</v>
      </c>
      <c r="I675" s="77">
        <v>7</v>
      </c>
      <c r="J675" s="77">
        <v>55147</v>
      </c>
      <c r="K675" s="77">
        <v>0</v>
      </c>
      <c r="L675" s="77">
        <v>13.63068399</v>
      </c>
      <c r="M675" s="78">
        <v>0</v>
      </c>
      <c r="N675" s="78">
        <v>0</v>
      </c>
      <c r="O675" s="78">
        <v>0</v>
      </c>
    </row>
    <row r="676" spans="2:15">
      <c r="B676" t="s">
        <v>3460</v>
      </c>
      <c r="C676" t="s">
        <v>3461</v>
      </c>
      <c r="D676" t="s">
        <v>121</v>
      </c>
      <c r="E676" t="s">
        <v>1198</v>
      </c>
      <c r="F676" t="s">
        <v>3459</v>
      </c>
      <c r="G676" t="s">
        <v>1225</v>
      </c>
      <c r="H676" t="s">
        <v>108</v>
      </c>
      <c r="I676" s="77">
        <v>10516.3</v>
      </c>
      <c r="J676" s="77">
        <v>51670</v>
      </c>
      <c r="K676" s="77">
        <v>0</v>
      </c>
      <c r="L676" s="77">
        <v>20413.052061307</v>
      </c>
      <c r="M676" s="78">
        <v>0</v>
      </c>
      <c r="N676" s="78">
        <v>6.0000000000000001E-3</v>
      </c>
      <c r="O676" s="78">
        <v>8.9999999999999998E-4</v>
      </c>
    </row>
    <row r="677" spans="2:15">
      <c r="B677" t="s">
        <v>3462</v>
      </c>
      <c r="C677" t="s">
        <v>3463</v>
      </c>
      <c r="D677" t="s">
        <v>1228</v>
      </c>
      <c r="E677" t="s">
        <v>1198</v>
      </c>
      <c r="F677" t="s">
        <v>3464</v>
      </c>
      <c r="G677" t="s">
        <v>1225</v>
      </c>
      <c r="H677" t="s">
        <v>104</v>
      </c>
      <c r="I677" s="77">
        <v>125</v>
      </c>
      <c r="J677" s="77">
        <v>3043</v>
      </c>
      <c r="K677" s="77">
        <v>0</v>
      </c>
      <c r="L677" s="77">
        <v>13.43104125</v>
      </c>
      <c r="M677" s="78">
        <v>0</v>
      </c>
      <c r="N677" s="78">
        <v>0</v>
      </c>
      <c r="O677" s="78">
        <v>0</v>
      </c>
    </row>
    <row r="678" spans="2:15">
      <c r="B678" t="s">
        <v>3465</v>
      </c>
      <c r="C678" t="s">
        <v>3466</v>
      </c>
      <c r="D678" t="s">
        <v>394</v>
      </c>
      <c r="E678" t="s">
        <v>1198</v>
      </c>
      <c r="F678" t="s">
        <v>3467</v>
      </c>
      <c r="G678" t="s">
        <v>1225</v>
      </c>
      <c r="H678" t="s">
        <v>104</v>
      </c>
      <c r="I678" s="77">
        <v>2</v>
      </c>
      <c r="J678" s="77">
        <v>3936</v>
      </c>
      <c r="K678" s="77">
        <v>0</v>
      </c>
      <c r="L678" s="77">
        <v>0.27796031999999998</v>
      </c>
      <c r="M678" s="78">
        <v>0</v>
      </c>
      <c r="N678" s="78">
        <v>0</v>
      </c>
      <c r="O678" s="78">
        <v>0</v>
      </c>
    </row>
    <row r="679" spans="2:15">
      <c r="B679" t="s">
        <v>3468</v>
      </c>
      <c r="C679" t="s">
        <v>3469</v>
      </c>
      <c r="D679" t="s">
        <v>1228</v>
      </c>
      <c r="E679" t="s">
        <v>1198</v>
      </c>
      <c r="F679" t="s">
        <v>3470</v>
      </c>
      <c r="G679" t="s">
        <v>1225</v>
      </c>
      <c r="H679" t="s">
        <v>104</v>
      </c>
      <c r="I679" s="77">
        <v>18</v>
      </c>
      <c r="J679" s="77">
        <v>26549</v>
      </c>
      <c r="K679" s="77">
        <v>0</v>
      </c>
      <c r="L679" s="77">
        <v>16.874013420000001</v>
      </c>
      <c r="M679" s="78">
        <v>0</v>
      </c>
      <c r="N679" s="78">
        <v>0</v>
      </c>
      <c r="O679" s="78">
        <v>0</v>
      </c>
    </row>
    <row r="680" spans="2:15">
      <c r="B680" t="s">
        <v>3471</v>
      </c>
      <c r="C680" t="s">
        <v>3472</v>
      </c>
      <c r="D680" t="s">
        <v>1228</v>
      </c>
      <c r="E680" t="s">
        <v>1198</v>
      </c>
      <c r="F680" t="s">
        <v>3473</v>
      </c>
      <c r="G680" t="s">
        <v>1225</v>
      </c>
      <c r="H680" t="s">
        <v>104</v>
      </c>
      <c r="I680" s="77">
        <v>1127</v>
      </c>
      <c r="J680" s="77">
        <v>2621</v>
      </c>
      <c r="K680" s="77">
        <v>0</v>
      </c>
      <c r="L680" s="77">
        <v>104.30104377000001</v>
      </c>
      <c r="M680" s="78">
        <v>0</v>
      </c>
      <c r="N680" s="78">
        <v>0</v>
      </c>
      <c r="O680" s="78">
        <v>0</v>
      </c>
    </row>
    <row r="681" spans="2:15">
      <c r="B681" t="s">
        <v>3474</v>
      </c>
      <c r="C681" t="s">
        <v>3475</v>
      </c>
      <c r="D681" t="s">
        <v>1228</v>
      </c>
      <c r="E681" t="s">
        <v>1198</v>
      </c>
      <c r="F681" t="s">
        <v>3476</v>
      </c>
      <c r="G681" t="s">
        <v>1225</v>
      </c>
      <c r="H681" t="s">
        <v>104</v>
      </c>
      <c r="I681" s="77">
        <v>207</v>
      </c>
      <c r="J681" s="77">
        <v>5065</v>
      </c>
      <c r="K681" s="77">
        <v>6.3063659999999994E-2</v>
      </c>
      <c r="L681" s="77">
        <v>37.084009709999997</v>
      </c>
      <c r="M681" s="78">
        <v>0</v>
      </c>
      <c r="N681" s="78">
        <v>0</v>
      </c>
      <c r="O681" s="78">
        <v>0</v>
      </c>
    </row>
    <row r="682" spans="2:15">
      <c r="B682" t="s">
        <v>3477</v>
      </c>
      <c r="C682" t="s">
        <v>3478</v>
      </c>
      <c r="D682" t="s">
        <v>1228</v>
      </c>
      <c r="E682" t="s">
        <v>1198</v>
      </c>
      <c r="F682" t="s">
        <v>3479</v>
      </c>
      <c r="G682" t="s">
        <v>1225</v>
      </c>
      <c r="H682" t="s">
        <v>104</v>
      </c>
      <c r="I682" s="77">
        <v>434</v>
      </c>
      <c r="J682" s="77">
        <v>14603</v>
      </c>
      <c r="K682" s="77">
        <v>0</v>
      </c>
      <c r="L682" s="77">
        <v>223.78425762000001</v>
      </c>
      <c r="M682" s="78">
        <v>0</v>
      </c>
      <c r="N682" s="78">
        <v>1E-4</v>
      </c>
      <c r="O682" s="78">
        <v>0</v>
      </c>
    </row>
    <row r="683" spans="2:15">
      <c r="B683" t="s">
        <v>3480</v>
      </c>
      <c r="C683" t="s">
        <v>3481</v>
      </c>
      <c r="D683" t="s">
        <v>1228</v>
      </c>
      <c r="E683" t="s">
        <v>1198</v>
      </c>
      <c r="F683" t="s">
        <v>1349</v>
      </c>
      <c r="G683" t="s">
        <v>1225</v>
      </c>
      <c r="H683" t="s">
        <v>104</v>
      </c>
      <c r="I683" s="77">
        <v>64</v>
      </c>
      <c r="J683" s="77">
        <v>15812</v>
      </c>
      <c r="K683" s="77">
        <v>0</v>
      </c>
      <c r="L683" s="77">
        <v>35.732590080000001</v>
      </c>
      <c r="M683" s="78">
        <v>0</v>
      </c>
      <c r="N683" s="78">
        <v>0</v>
      </c>
      <c r="O683" s="78">
        <v>0</v>
      </c>
    </row>
    <row r="684" spans="2:15">
      <c r="B684" t="s">
        <v>3482</v>
      </c>
      <c r="C684" t="s">
        <v>3483</v>
      </c>
      <c r="D684" t="s">
        <v>1228</v>
      </c>
      <c r="E684" t="s">
        <v>1198</v>
      </c>
      <c r="F684" t="s">
        <v>3484</v>
      </c>
      <c r="G684" t="s">
        <v>1225</v>
      </c>
      <c r="H684" t="s">
        <v>104</v>
      </c>
      <c r="I684" s="77">
        <v>30</v>
      </c>
      <c r="J684" s="77">
        <v>9031</v>
      </c>
      <c r="K684" s="77">
        <v>0</v>
      </c>
      <c r="L684" s="77">
        <v>9.5665382999999995</v>
      </c>
      <c r="M684" s="78">
        <v>0</v>
      </c>
      <c r="N684" s="78">
        <v>0</v>
      </c>
      <c r="O684" s="78">
        <v>0</v>
      </c>
    </row>
    <row r="685" spans="2:15">
      <c r="B685" t="s">
        <v>3485</v>
      </c>
      <c r="C685" t="s">
        <v>3486</v>
      </c>
      <c r="D685" t="s">
        <v>1228</v>
      </c>
      <c r="E685" t="s">
        <v>1198</v>
      </c>
      <c r="F685" t="s">
        <v>3487</v>
      </c>
      <c r="G685" t="s">
        <v>1225</v>
      </c>
      <c r="H685" t="s">
        <v>104</v>
      </c>
      <c r="I685" s="77">
        <v>178</v>
      </c>
      <c r="J685" s="77">
        <v>10984</v>
      </c>
      <c r="K685" s="77">
        <v>0</v>
      </c>
      <c r="L685" s="77">
        <v>69.036417119999996</v>
      </c>
      <c r="M685" s="78">
        <v>0</v>
      </c>
      <c r="N685" s="78">
        <v>0</v>
      </c>
      <c r="O685" s="78">
        <v>0</v>
      </c>
    </row>
    <row r="686" spans="2:15">
      <c r="B686" t="s">
        <v>3488</v>
      </c>
      <c r="C686" t="s">
        <v>3489</v>
      </c>
      <c r="D686" t="s">
        <v>394</v>
      </c>
      <c r="E686" t="s">
        <v>1198</v>
      </c>
      <c r="F686" t="s">
        <v>3490</v>
      </c>
      <c r="G686" t="s">
        <v>1225</v>
      </c>
      <c r="H686" t="s">
        <v>104</v>
      </c>
      <c r="I686" s="77">
        <v>72</v>
      </c>
      <c r="J686" s="77">
        <v>7600</v>
      </c>
      <c r="K686" s="77">
        <v>6.7936440000000001E-2</v>
      </c>
      <c r="L686" s="77">
        <v>19.389568440000001</v>
      </c>
      <c r="M686" s="78">
        <v>0</v>
      </c>
      <c r="N686" s="78">
        <v>0</v>
      </c>
      <c r="O686" s="78">
        <v>0</v>
      </c>
    </row>
    <row r="687" spans="2:15">
      <c r="B687" t="s">
        <v>3491</v>
      </c>
      <c r="C687" t="s">
        <v>3492</v>
      </c>
      <c r="D687" t="s">
        <v>1228</v>
      </c>
      <c r="E687" t="s">
        <v>1198</v>
      </c>
      <c r="F687" t="s">
        <v>2733</v>
      </c>
      <c r="G687" t="s">
        <v>1225</v>
      </c>
      <c r="H687" t="s">
        <v>104</v>
      </c>
      <c r="I687" s="77">
        <v>24</v>
      </c>
      <c r="J687" s="77">
        <v>10797</v>
      </c>
      <c r="K687" s="77">
        <v>1.69488E-2</v>
      </c>
      <c r="L687" s="77">
        <v>9.1667584800000004</v>
      </c>
      <c r="M687" s="78">
        <v>0</v>
      </c>
      <c r="N687" s="78">
        <v>0</v>
      </c>
      <c r="O687" s="78">
        <v>0</v>
      </c>
    </row>
    <row r="688" spans="2:15">
      <c r="B688" t="s">
        <v>3493</v>
      </c>
      <c r="C688" t="s">
        <v>3494</v>
      </c>
      <c r="D688" t="s">
        <v>1228</v>
      </c>
      <c r="E688" t="s">
        <v>1198</v>
      </c>
      <c r="G688" t="s">
        <v>1205</v>
      </c>
      <c r="H688" t="s">
        <v>104</v>
      </c>
      <c r="I688" s="77">
        <v>1</v>
      </c>
      <c r="J688" s="77">
        <v>133</v>
      </c>
      <c r="K688" s="77">
        <v>0</v>
      </c>
      <c r="L688" s="77">
        <v>4.69623E-3</v>
      </c>
      <c r="M688" s="78">
        <v>0</v>
      </c>
      <c r="N688" s="78">
        <v>0</v>
      </c>
      <c r="O688" s="78">
        <v>0</v>
      </c>
    </row>
    <row r="689" spans="2:15">
      <c r="B689" t="s">
        <v>3495</v>
      </c>
      <c r="C689" t="s">
        <v>3496</v>
      </c>
      <c r="D689" t="s">
        <v>394</v>
      </c>
      <c r="E689" t="s">
        <v>1198</v>
      </c>
      <c r="F689" t="s">
        <v>3497</v>
      </c>
      <c r="G689" t="s">
        <v>1205</v>
      </c>
      <c r="H689" t="s">
        <v>104</v>
      </c>
      <c r="I689" s="77">
        <v>5</v>
      </c>
      <c r="J689" s="77">
        <v>26838</v>
      </c>
      <c r="K689" s="77">
        <v>0</v>
      </c>
      <c r="L689" s="77">
        <v>4.7382489000000003</v>
      </c>
      <c r="M689" s="78">
        <v>0</v>
      </c>
      <c r="N689" s="78">
        <v>0</v>
      </c>
      <c r="O689" s="78">
        <v>0</v>
      </c>
    </row>
    <row r="690" spans="2:15">
      <c r="B690" t="s">
        <v>3498</v>
      </c>
      <c r="C690" t="s">
        <v>3499</v>
      </c>
      <c r="D690" t="s">
        <v>1228</v>
      </c>
      <c r="E690" t="s">
        <v>1198</v>
      </c>
      <c r="F690" t="s">
        <v>3500</v>
      </c>
      <c r="G690" t="s">
        <v>1205</v>
      </c>
      <c r="H690" t="s">
        <v>104</v>
      </c>
      <c r="I690" s="77">
        <v>7478.28</v>
      </c>
      <c r="J690" s="77">
        <v>33758</v>
      </c>
      <c r="K690" s="77">
        <v>0</v>
      </c>
      <c r="L690" s="77">
        <v>8914.0722190344004</v>
      </c>
      <c r="M690" s="78">
        <v>0</v>
      </c>
      <c r="N690" s="78">
        <v>2.5999999999999999E-3</v>
      </c>
      <c r="O690" s="78">
        <v>4.0000000000000002E-4</v>
      </c>
    </row>
    <row r="691" spans="2:15">
      <c r="B691" t="s">
        <v>3501</v>
      </c>
      <c r="C691" t="s">
        <v>3499</v>
      </c>
      <c r="D691" t="s">
        <v>1228</v>
      </c>
      <c r="E691" t="s">
        <v>1198</v>
      </c>
      <c r="F691" t="s">
        <v>3500</v>
      </c>
      <c r="G691" t="s">
        <v>1205</v>
      </c>
      <c r="H691" t="s">
        <v>104</v>
      </c>
      <c r="I691" s="77">
        <v>125</v>
      </c>
      <c r="J691" s="77">
        <v>33758</v>
      </c>
      <c r="K691" s="77">
        <v>0</v>
      </c>
      <c r="L691" s="77">
        <v>148.99937249999999</v>
      </c>
      <c r="M691" s="78">
        <v>0</v>
      </c>
      <c r="N691" s="78">
        <v>0</v>
      </c>
      <c r="O691" s="78">
        <v>0</v>
      </c>
    </row>
    <row r="692" spans="2:15">
      <c r="B692" t="s">
        <v>3502</v>
      </c>
      <c r="C692" t="s">
        <v>3503</v>
      </c>
      <c r="D692" t="s">
        <v>1228</v>
      </c>
      <c r="E692" t="s">
        <v>1198</v>
      </c>
      <c r="F692" t="s">
        <v>3504</v>
      </c>
      <c r="G692" t="s">
        <v>1205</v>
      </c>
      <c r="H692" t="s">
        <v>104</v>
      </c>
      <c r="I692" s="77">
        <v>352</v>
      </c>
      <c r="J692" s="77">
        <v>966</v>
      </c>
      <c r="K692" s="77">
        <v>0</v>
      </c>
      <c r="L692" s="77">
        <v>12.00652992</v>
      </c>
      <c r="M692" s="78">
        <v>0</v>
      </c>
      <c r="N692" s="78">
        <v>0</v>
      </c>
      <c r="O692" s="78">
        <v>0</v>
      </c>
    </row>
    <row r="693" spans="2:15">
      <c r="B693" t="s">
        <v>3505</v>
      </c>
      <c r="C693" t="s">
        <v>3506</v>
      </c>
      <c r="D693" t="s">
        <v>1228</v>
      </c>
      <c r="E693" t="s">
        <v>1198</v>
      </c>
      <c r="F693" t="s">
        <v>3507</v>
      </c>
      <c r="G693" t="s">
        <v>1205</v>
      </c>
      <c r="H693" t="s">
        <v>104</v>
      </c>
      <c r="I693" s="77">
        <v>128</v>
      </c>
      <c r="J693" s="77">
        <v>8470</v>
      </c>
      <c r="K693" s="77">
        <v>0</v>
      </c>
      <c r="L693" s="77">
        <v>38.2816896</v>
      </c>
      <c r="M693" s="78">
        <v>0</v>
      </c>
      <c r="N693" s="78">
        <v>0</v>
      </c>
      <c r="O693" s="78">
        <v>0</v>
      </c>
    </row>
    <row r="694" spans="2:15">
      <c r="B694" t="s">
        <v>3508</v>
      </c>
      <c r="C694" t="s">
        <v>3509</v>
      </c>
      <c r="D694" t="s">
        <v>394</v>
      </c>
      <c r="E694" t="s">
        <v>1198</v>
      </c>
      <c r="F694" t="s">
        <v>3510</v>
      </c>
      <c r="G694" t="s">
        <v>1205</v>
      </c>
      <c r="H694" t="s">
        <v>104</v>
      </c>
      <c r="I694" s="77">
        <v>92</v>
      </c>
      <c r="J694" s="77">
        <v>5053</v>
      </c>
      <c r="K694" s="77">
        <v>0</v>
      </c>
      <c r="L694" s="77">
        <v>16.414771559999998</v>
      </c>
      <c r="M694" s="78">
        <v>0</v>
      </c>
      <c r="N694" s="78">
        <v>0</v>
      </c>
      <c r="O694" s="78">
        <v>0</v>
      </c>
    </row>
    <row r="695" spans="2:15">
      <c r="B695" t="s">
        <v>3511</v>
      </c>
      <c r="C695" t="s">
        <v>3512</v>
      </c>
      <c r="D695" t="s">
        <v>1228</v>
      </c>
      <c r="E695" t="s">
        <v>1198</v>
      </c>
      <c r="F695" t="s">
        <v>3513</v>
      </c>
      <c r="G695" t="s">
        <v>1205</v>
      </c>
      <c r="H695" t="s">
        <v>104</v>
      </c>
      <c r="I695" s="77">
        <v>189</v>
      </c>
      <c r="J695" s="77">
        <v>1204</v>
      </c>
      <c r="K695" s="77">
        <v>0</v>
      </c>
      <c r="L695" s="77">
        <v>8.03500236</v>
      </c>
      <c r="M695" s="78">
        <v>0</v>
      </c>
      <c r="N695" s="78">
        <v>0</v>
      </c>
      <c r="O695" s="78">
        <v>0</v>
      </c>
    </row>
    <row r="696" spans="2:15">
      <c r="B696" t="s">
        <v>3514</v>
      </c>
      <c r="C696" t="s">
        <v>3515</v>
      </c>
      <c r="D696" t="s">
        <v>1228</v>
      </c>
      <c r="E696" t="s">
        <v>1198</v>
      </c>
      <c r="F696" t="s">
        <v>3516</v>
      </c>
      <c r="G696" t="s">
        <v>1205</v>
      </c>
      <c r="H696" t="s">
        <v>104</v>
      </c>
      <c r="I696" s="77">
        <v>12</v>
      </c>
      <c r="J696" s="77">
        <v>1043</v>
      </c>
      <c r="K696" s="77">
        <v>0</v>
      </c>
      <c r="L696" s="77">
        <v>0.44193996000000002</v>
      </c>
      <c r="M696" s="78">
        <v>0</v>
      </c>
      <c r="N696" s="78">
        <v>0</v>
      </c>
      <c r="O696" s="78">
        <v>0</v>
      </c>
    </row>
    <row r="697" spans="2:15">
      <c r="B697" t="s">
        <v>3517</v>
      </c>
      <c r="C697" t="s">
        <v>3518</v>
      </c>
      <c r="D697" t="s">
        <v>1228</v>
      </c>
      <c r="E697" t="s">
        <v>1198</v>
      </c>
      <c r="F697" t="s">
        <v>3519</v>
      </c>
      <c r="G697" t="s">
        <v>1205</v>
      </c>
      <c r="H697" t="s">
        <v>104</v>
      </c>
      <c r="I697" s="77">
        <v>12</v>
      </c>
      <c r="J697" s="77">
        <v>12968</v>
      </c>
      <c r="K697" s="77">
        <v>0</v>
      </c>
      <c r="L697" s="77">
        <v>5.4948009600000001</v>
      </c>
      <c r="M697" s="78">
        <v>0</v>
      </c>
      <c r="N697" s="78">
        <v>0</v>
      </c>
      <c r="O697" s="78">
        <v>0</v>
      </c>
    </row>
    <row r="698" spans="2:15">
      <c r="B698" t="s">
        <v>3520</v>
      </c>
      <c r="C698" t="s">
        <v>3521</v>
      </c>
      <c r="D698" t="s">
        <v>1228</v>
      </c>
      <c r="E698" t="s">
        <v>1198</v>
      </c>
      <c r="F698" t="s">
        <v>3522</v>
      </c>
      <c r="G698" t="s">
        <v>1205</v>
      </c>
      <c r="H698" t="s">
        <v>104</v>
      </c>
      <c r="I698" s="77">
        <v>87</v>
      </c>
      <c r="J698" s="77">
        <v>10884</v>
      </c>
      <c r="K698" s="77">
        <v>0</v>
      </c>
      <c r="L698" s="77">
        <v>33.435321479999999</v>
      </c>
      <c r="M698" s="78">
        <v>0</v>
      </c>
      <c r="N698" s="78">
        <v>0</v>
      </c>
      <c r="O698" s="78">
        <v>0</v>
      </c>
    </row>
    <row r="699" spans="2:15">
      <c r="B699" t="s">
        <v>3523</v>
      </c>
      <c r="C699" t="s">
        <v>3524</v>
      </c>
      <c r="D699" t="s">
        <v>1228</v>
      </c>
      <c r="E699" t="s">
        <v>1198</v>
      </c>
      <c r="F699" t="s">
        <v>3525</v>
      </c>
      <c r="G699" t="s">
        <v>1205</v>
      </c>
      <c r="H699" t="s">
        <v>104</v>
      </c>
      <c r="I699" s="77">
        <v>460</v>
      </c>
      <c r="J699" s="77">
        <v>57.01</v>
      </c>
      <c r="K699" s="77">
        <v>0</v>
      </c>
      <c r="L699" s="77">
        <v>0.92599062600000004</v>
      </c>
      <c r="M699" s="78">
        <v>0</v>
      </c>
      <c r="N699" s="78">
        <v>0</v>
      </c>
      <c r="O699" s="78">
        <v>0</v>
      </c>
    </row>
    <row r="700" spans="2:15">
      <c r="B700" t="s">
        <v>3526</v>
      </c>
      <c r="C700" t="s">
        <v>3527</v>
      </c>
      <c r="D700" t="s">
        <v>121</v>
      </c>
      <c r="E700" t="s">
        <v>1198</v>
      </c>
      <c r="F700" t="s">
        <v>3528</v>
      </c>
      <c r="G700" t="s">
        <v>1205</v>
      </c>
      <c r="H700" t="s">
        <v>114</v>
      </c>
      <c r="I700" s="77">
        <v>1000</v>
      </c>
      <c r="J700" s="77">
        <v>55</v>
      </c>
      <c r="K700" s="77">
        <v>0</v>
      </c>
      <c r="L700" s="77">
        <v>1.4296150000000001</v>
      </c>
      <c r="M700" s="78">
        <v>0</v>
      </c>
      <c r="N700" s="78">
        <v>0</v>
      </c>
      <c r="O700" s="78">
        <v>0</v>
      </c>
    </row>
    <row r="701" spans="2:15">
      <c r="B701" t="s">
        <v>3529</v>
      </c>
      <c r="C701" t="s">
        <v>3530</v>
      </c>
      <c r="D701" t="s">
        <v>394</v>
      </c>
      <c r="E701" t="s">
        <v>1198</v>
      </c>
      <c r="F701" t="s">
        <v>3531</v>
      </c>
      <c r="G701" t="s">
        <v>1205</v>
      </c>
      <c r="H701" t="s">
        <v>104</v>
      </c>
      <c r="I701" s="77">
        <v>78</v>
      </c>
      <c r="J701" s="77">
        <v>4536</v>
      </c>
      <c r="K701" s="77">
        <v>0</v>
      </c>
      <c r="L701" s="77">
        <v>12.492960480000001</v>
      </c>
      <c r="M701" s="78">
        <v>0</v>
      </c>
      <c r="N701" s="78">
        <v>0</v>
      </c>
      <c r="O701" s="78">
        <v>0</v>
      </c>
    </row>
    <row r="702" spans="2:15">
      <c r="B702" t="s">
        <v>3532</v>
      </c>
      <c r="C702" t="s">
        <v>3533</v>
      </c>
      <c r="D702" t="s">
        <v>1228</v>
      </c>
      <c r="E702" t="s">
        <v>1198</v>
      </c>
      <c r="F702" t="s">
        <v>3534</v>
      </c>
      <c r="G702" t="s">
        <v>1205</v>
      </c>
      <c r="H702" t="s">
        <v>104</v>
      </c>
      <c r="I702" s="77">
        <v>50</v>
      </c>
      <c r="J702" s="77">
        <v>2200</v>
      </c>
      <c r="K702" s="77">
        <v>0</v>
      </c>
      <c r="L702" s="77">
        <v>3.8841000000000001</v>
      </c>
      <c r="M702" s="78">
        <v>0</v>
      </c>
      <c r="N702" s="78">
        <v>0</v>
      </c>
      <c r="O702" s="78">
        <v>0</v>
      </c>
    </row>
    <row r="703" spans="2:15">
      <c r="B703" t="s">
        <v>3535</v>
      </c>
      <c r="C703" t="s">
        <v>3536</v>
      </c>
      <c r="D703" t="s">
        <v>1228</v>
      </c>
      <c r="E703" t="s">
        <v>1198</v>
      </c>
      <c r="F703" t="s">
        <v>3537</v>
      </c>
      <c r="G703" t="s">
        <v>1205</v>
      </c>
      <c r="H703" t="s">
        <v>104</v>
      </c>
      <c r="I703" s="77">
        <v>109</v>
      </c>
      <c r="J703" s="77">
        <v>10457</v>
      </c>
      <c r="K703" s="77">
        <v>0</v>
      </c>
      <c r="L703" s="77">
        <v>40.246797030000003</v>
      </c>
      <c r="M703" s="78">
        <v>0</v>
      </c>
      <c r="N703" s="78">
        <v>0</v>
      </c>
      <c r="O703" s="78">
        <v>0</v>
      </c>
    </row>
    <row r="704" spans="2:15">
      <c r="B704" t="s">
        <v>3538</v>
      </c>
      <c r="C704" t="s">
        <v>3536</v>
      </c>
      <c r="D704" t="s">
        <v>1228</v>
      </c>
      <c r="E704" t="s">
        <v>1198</v>
      </c>
      <c r="F704" t="s">
        <v>3537</v>
      </c>
      <c r="G704" t="s">
        <v>1205</v>
      </c>
      <c r="H704" t="s">
        <v>104</v>
      </c>
      <c r="I704" s="77">
        <v>3902.45</v>
      </c>
      <c r="J704" s="77">
        <v>10457</v>
      </c>
      <c r="K704" s="77">
        <v>0</v>
      </c>
      <c r="L704" s="77">
        <v>1440.9276428415001</v>
      </c>
      <c r="M704" s="78">
        <v>0</v>
      </c>
      <c r="N704" s="78">
        <v>4.0000000000000002E-4</v>
      </c>
      <c r="O704" s="78">
        <v>1E-4</v>
      </c>
    </row>
    <row r="705" spans="2:15">
      <c r="B705" t="s">
        <v>3539</v>
      </c>
      <c r="C705" t="s">
        <v>3540</v>
      </c>
      <c r="D705" t="s">
        <v>1228</v>
      </c>
      <c r="E705" t="s">
        <v>1198</v>
      </c>
      <c r="F705" t="s">
        <v>3541</v>
      </c>
      <c r="G705" t="s">
        <v>1205</v>
      </c>
      <c r="H705" t="s">
        <v>104</v>
      </c>
      <c r="I705" s="77">
        <v>182</v>
      </c>
      <c r="J705" s="77">
        <v>7394</v>
      </c>
      <c r="K705" s="77">
        <v>0</v>
      </c>
      <c r="L705" s="77">
        <v>47.516949480000001</v>
      </c>
      <c r="M705" s="78">
        <v>0</v>
      </c>
      <c r="N705" s="78">
        <v>0</v>
      </c>
      <c r="O705" s="78">
        <v>0</v>
      </c>
    </row>
    <row r="706" spans="2:15">
      <c r="B706" t="s">
        <v>3542</v>
      </c>
      <c r="C706" t="s">
        <v>3543</v>
      </c>
      <c r="D706" t="s">
        <v>1228</v>
      </c>
      <c r="E706" t="s">
        <v>1198</v>
      </c>
      <c r="F706" t="s">
        <v>2779</v>
      </c>
      <c r="G706" t="s">
        <v>1205</v>
      </c>
      <c r="H706" t="s">
        <v>104</v>
      </c>
      <c r="I706" s="77">
        <v>85</v>
      </c>
      <c r="J706" s="77">
        <v>1531</v>
      </c>
      <c r="K706" s="77">
        <v>0</v>
      </c>
      <c r="L706" s="77">
        <v>4.5950668500000003</v>
      </c>
      <c r="M706" s="78">
        <v>0</v>
      </c>
      <c r="N706" s="78">
        <v>0</v>
      </c>
      <c r="O706" s="78">
        <v>0</v>
      </c>
    </row>
    <row r="707" spans="2:15">
      <c r="B707" t="s">
        <v>3544</v>
      </c>
      <c r="C707" t="s">
        <v>3545</v>
      </c>
      <c r="D707" t="s">
        <v>394</v>
      </c>
      <c r="E707" t="s">
        <v>1198</v>
      </c>
      <c r="F707" t="s">
        <v>3546</v>
      </c>
      <c r="G707" t="s">
        <v>1205</v>
      </c>
      <c r="H707" t="s">
        <v>104</v>
      </c>
      <c r="I707" s="77">
        <v>72</v>
      </c>
      <c r="J707" s="77">
        <v>2531</v>
      </c>
      <c r="K707" s="77">
        <v>0</v>
      </c>
      <c r="L707" s="77">
        <v>6.43461192</v>
      </c>
      <c r="M707" s="78">
        <v>0</v>
      </c>
      <c r="N707" s="78">
        <v>0</v>
      </c>
      <c r="O707" s="78">
        <v>0</v>
      </c>
    </row>
    <row r="708" spans="2:15">
      <c r="B708" t="s">
        <v>3547</v>
      </c>
      <c r="C708" t="s">
        <v>3548</v>
      </c>
      <c r="D708" t="s">
        <v>1228</v>
      </c>
      <c r="E708" t="s">
        <v>1198</v>
      </c>
      <c r="F708" t="s">
        <v>3549</v>
      </c>
      <c r="G708" t="s">
        <v>1205</v>
      </c>
      <c r="H708" t="s">
        <v>104</v>
      </c>
      <c r="I708" s="77">
        <v>1</v>
      </c>
      <c r="J708" s="77">
        <v>1567</v>
      </c>
      <c r="K708" s="77">
        <v>0</v>
      </c>
      <c r="L708" s="77">
        <v>5.5330770000000001E-2</v>
      </c>
      <c r="M708" s="78">
        <v>0</v>
      </c>
      <c r="N708" s="78">
        <v>0</v>
      </c>
      <c r="O708" s="78">
        <v>0</v>
      </c>
    </row>
    <row r="709" spans="2:15">
      <c r="B709" t="s">
        <v>3550</v>
      </c>
      <c r="C709" t="s">
        <v>3551</v>
      </c>
      <c r="D709" t="s">
        <v>1228</v>
      </c>
      <c r="E709" t="s">
        <v>1198</v>
      </c>
      <c r="F709" t="s">
        <v>2949</v>
      </c>
      <c r="G709" t="s">
        <v>1205</v>
      </c>
      <c r="H709" t="s">
        <v>104</v>
      </c>
      <c r="I709" s="77">
        <v>9</v>
      </c>
      <c r="J709" s="77">
        <v>5575</v>
      </c>
      <c r="K709" s="77">
        <v>0</v>
      </c>
      <c r="L709" s="77">
        <v>1.77167925</v>
      </c>
      <c r="M709" s="78">
        <v>0</v>
      </c>
      <c r="N709" s="78">
        <v>0</v>
      </c>
      <c r="O709" s="78">
        <v>0</v>
      </c>
    </row>
    <row r="710" spans="2:15">
      <c r="B710" t="s">
        <v>3552</v>
      </c>
      <c r="C710" t="s">
        <v>3553</v>
      </c>
      <c r="D710" t="s">
        <v>1228</v>
      </c>
      <c r="E710" t="s">
        <v>1198</v>
      </c>
      <c r="F710" t="s">
        <v>3554</v>
      </c>
      <c r="G710" t="s">
        <v>1205</v>
      </c>
      <c r="H710" t="s">
        <v>104</v>
      </c>
      <c r="I710" s="77">
        <v>20</v>
      </c>
      <c r="J710" s="77">
        <v>2234</v>
      </c>
      <c r="K710" s="77">
        <v>0</v>
      </c>
      <c r="L710" s="77">
        <v>1.5776508</v>
      </c>
      <c r="M710" s="78">
        <v>0</v>
      </c>
      <c r="N710" s="78">
        <v>0</v>
      </c>
      <c r="O710" s="78">
        <v>0</v>
      </c>
    </row>
    <row r="711" spans="2:15">
      <c r="B711" t="s">
        <v>3555</v>
      </c>
      <c r="C711" t="s">
        <v>3556</v>
      </c>
      <c r="D711" t="s">
        <v>1228</v>
      </c>
      <c r="E711" t="s">
        <v>1198</v>
      </c>
      <c r="F711" t="s">
        <v>3557</v>
      </c>
      <c r="G711" t="s">
        <v>1205</v>
      </c>
      <c r="H711" t="s">
        <v>104</v>
      </c>
      <c r="I711" s="77">
        <v>12</v>
      </c>
      <c r="J711" s="77">
        <v>2049</v>
      </c>
      <c r="K711" s="77">
        <v>0</v>
      </c>
      <c r="L711" s="77">
        <v>0.86820227999999999</v>
      </c>
      <c r="M711" s="78">
        <v>0</v>
      </c>
      <c r="N711" s="78">
        <v>0</v>
      </c>
      <c r="O711" s="78">
        <v>0</v>
      </c>
    </row>
    <row r="712" spans="2:15">
      <c r="B712" t="s">
        <v>3558</v>
      </c>
      <c r="C712" t="s">
        <v>3559</v>
      </c>
      <c r="D712" t="s">
        <v>394</v>
      </c>
      <c r="E712" t="s">
        <v>1198</v>
      </c>
      <c r="F712" t="s">
        <v>3560</v>
      </c>
      <c r="G712" t="s">
        <v>1205</v>
      </c>
      <c r="H712" t="s">
        <v>104</v>
      </c>
      <c r="I712" s="77">
        <v>7</v>
      </c>
      <c r="J712" s="77">
        <v>5162</v>
      </c>
      <c r="K712" s="77">
        <v>0</v>
      </c>
      <c r="L712" s="77">
        <v>1.2758915399999999</v>
      </c>
      <c r="M712" s="78">
        <v>0</v>
      </c>
      <c r="N712" s="78">
        <v>0</v>
      </c>
      <c r="O712" s="78">
        <v>0</v>
      </c>
    </row>
    <row r="713" spans="2:15">
      <c r="B713" t="s">
        <v>3561</v>
      </c>
      <c r="C713" t="s">
        <v>3562</v>
      </c>
      <c r="D713" t="s">
        <v>394</v>
      </c>
      <c r="E713" t="s">
        <v>1198</v>
      </c>
      <c r="F713" t="s">
        <v>3563</v>
      </c>
      <c r="G713" t="s">
        <v>1205</v>
      </c>
      <c r="H713" t="s">
        <v>104</v>
      </c>
      <c r="I713" s="77">
        <v>14</v>
      </c>
      <c r="J713" s="77">
        <v>7700</v>
      </c>
      <c r="K713" s="77">
        <v>0</v>
      </c>
      <c r="L713" s="77">
        <v>3.8064179999999999</v>
      </c>
      <c r="M713" s="78">
        <v>0</v>
      </c>
      <c r="N713" s="78">
        <v>0</v>
      </c>
      <c r="O713" s="78">
        <v>0</v>
      </c>
    </row>
    <row r="714" spans="2:15">
      <c r="B714" t="s">
        <v>3564</v>
      </c>
      <c r="C714" t="s">
        <v>3565</v>
      </c>
      <c r="D714" t="s">
        <v>394</v>
      </c>
      <c r="E714" t="s">
        <v>1198</v>
      </c>
      <c r="F714" t="s">
        <v>3566</v>
      </c>
      <c r="G714" t="s">
        <v>1205</v>
      </c>
      <c r="H714" t="s">
        <v>104</v>
      </c>
      <c r="I714" s="77">
        <v>12</v>
      </c>
      <c r="J714" s="77">
        <v>33074</v>
      </c>
      <c r="K714" s="77">
        <v>0</v>
      </c>
      <c r="L714" s="77">
        <v>14.01411528</v>
      </c>
      <c r="M714" s="78">
        <v>0</v>
      </c>
      <c r="N714" s="78">
        <v>0</v>
      </c>
      <c r="O714" s="78">
        <v>0</v>
      </c>
    </row>
    <row r="715" spans="2:15">
      <c r="B715" t="s">
        <v>3567</v>
      </c>
      <c r="C715" t="s">
        <v>3568</v>
      </c>
      <c r="D715" t="s">
        <v>1228</v>
      </c>
      <c r="E715" t="s">
        <v>1198</v>
      </c>
      <c r="F715" t="s">
        <v>3569</v>
      </c>
      <c r="G715" t="s">
        <v>1205</v>
      </c>
      <c r="H715" t="s">
        <v>104</v>
      </c>
      <c r="I715" s="77">
        <v>19967.59</v>
      </c>
      <c r="J715" s="77">
        <v>4921</v>
      </c>
      <c r="K715" s="77">
        <v>0</v>
      </c>
      <c r="L715" s="77">
        <v>3469.5786218709</v>
      </c>
      <c r="M715" s="78">
        <v>0</v>
      </c>
      <c r="N715" s="78">
        <v>1E-3</v>
      </c>
      <c r="O715" s="78">
        <v>1E-4</v>
      </c>
    </row>
    <row r="716" spans="2:15">
      <c r="B716" t="s">
        <v>3570</v>
      </c>
      <c r="C716" t="s">
        <v>3571</v>
      </c>
      <c r="D716" t="s">
        <v>1228</v>
      </c>
      <c r="E716" t="s">
        <v>1198</v>
      </c>
      <c r="F716" t="s">
        <v>3572</v>
      </c>
      <c r="G716" t="s">
        <v>1205</v>
      </c>
      <c r="H716" t="s">
        <v>104</v>
      </c>
      <c r="I716" s="77">
        <v>15</v>
      </c>
      <c r="J716" s="77">
        <v>2103</v>
      </c>
      <c r="K716" s="77">
        <v>0</v>
      </c>
      <c r="L716" s="77">
        <v>1.11385395</v>
      </c>
      <c r="M716" s="78">
        <v>0</v>
      </c>
      <c r="N716" s="78">
        <v>0</v>
      </c>
      <c r="O716" s="78">
        <v>0</v>
      </c>
    </row>
    <row r="717" spans="2:15">
      <c r="B717" t="s">
        <v>3573</v>
      </c>
      <c r="C717" t="s">
        <v>3574</v>
      </c>
      <c r="D717" t="s">
        <v>1228</v>
      </c>
      <c r="E717" t="s">
        <v>1198</v>
      </c>
      <c r="F717" t="s">
        <v>3575</v>
      </c>
      <c r="G717" t="s">
        <v>1205</v>
      </c>
      <c r="H717" t="s">
        <v>104</v>
      </c>
      <c r="I717" s="77">
        <v>1</v>
      </c>
      <c r="J717" s="77">
        <v>4595</v>
      </c>
      <c r="K717" s="77">
        <v>0</v>
      </c>
      <c r="L717" s="77">
        <v>0.16224944999999999</v>
      </c>
      <c r="M717" s="78">
        <v>0</v>
      </c>
      <c r="N717" s="78">
        <v>0</v>
      </c>
      <c r="O717" s="78">
        <v>0</v>
      </c>
    </row>
    <row r="718" spans="2:15">
      <c r="B718" t="s">
        <v>3576</v>
      </c>
      <c r="C718" t="s">
        <v>3577</v>
      </c>
      <c r="D718" t="s">
        <v>394</v>
      </c>
      <c r="E718" t="s">
        <v>1198</v>
      </c>
      <c r="F718" t="s">
        <v>1397</v>
      </c>
      <c r="G718" t="s">
        <v>1205</v>
      </c>
      <c r="H718" t="s">
        <v>104</v>
      </c>
      <c r="I718" s="77">
        <v>100</v>
      </c>
      <c r="J718" s="77">
        <v>9920</v>
      </c>
      <c r="K718" s="77">
        <v>8.8275000000000006E-2</v>
      </c>
      <c r="L718" s="77">
        <v>35.115794999999999</v>
      </c>
      <c r="M718" s="78">
        <v>0</v>
      </c>
      <c r="N718" s="78">
        <v>0</v>
      </c>
      <c r="O718" s="78">
        <v>0</v>
      </c>
    </row>
    <row r="719" spans="2:15">
      <c r="B719" t="s">
        <v>3578</v>
      </c>
      <c r="C719" t="s">
        <v>3579</v>
      </c>
      <c r="D719" t="s">
        <v>394</v>
      </c>
      <c r="E719" t="s">
        <v>1198</v>
      </c>
      <c r="F719" t="s">
        <v>3580</v>
      </c>
      <c r="G719" t="s">
        <v>1205</v>
      </c>
      <c r="H719" t="s">
        <v>104</v>
      </c>
      <c r="I719" s="77">
        <v>7</v>
      </c>
      <c r="J719" s="77">
        <v>16847</v>
      </c>
      <c r="K719" s="77">
        <v>0</v>
      </c>
      <c r="L719" s="77">
        <v>4.1640729900000002</v>
      </c>
      <c r="M719" s="78">
        <v>0</v>
      </c>
      <c r="N719" s="78">
        <v>0</v>
      </c>
      <c r="O719" s="78">
        <v>0</v>
      </c>
    </row>
    <row r="720" spans="2:15">
      <c r="B720" t="s">
        <v>3581</v>
      </c>
      <c r="C720" t="s">
        <v>3582</v>
      </c>
      <c r="D720" t="s">
        <v>1228</v>
      </c>
      <c r="E720" t="s">
        <v>1198</v>
      </c>
      <c r="F720" t="s">
        <v>3583</v>
      </c>
      <c r="G720" t="s">
        <v>1205</v>
      </c>
      <c r="H720" t="s">
        <v>104</v>
      </c>
      <c r="I720" s="77">
        <v>313</v>
      </c>
      <c r="J720" s="77">
        <v>84.25</v>
      </c>
      <c r="K720" s="77">
        <v>0</v>
      </c>
      <c r="L720" s="77">
        <v>0.9311335275</v>
      </c>
      <c r="M720" s="78">
        <v>0</v>
      </c>
      <c r="N720" s="78">
        <v>0</v>
      </c>
      <c r="O720" s="78">
        <v>0</v>
      </c>
    </row>
    <row r="721" spans="2:15">
      <c r="B721" t="s">
        <v>3584</v>
      </c>
      <c r="C721" t="s">
        <v>3585</v>
      </c>
      <c r="D721" t="s">
        <v>1228</v>
      </c>
      <c r="E721" t="s">
        <v>1198</v>
      </c>
      <c r="F721" t="s">
        <v>3586</v>
      </c>
      <c r="G721" t="s">
        <v>1205</v>
      </c>
      <c r="H721" t="s">
        <v>104</v>
      </c>
      <c r="I721" s="77">
        <v>6</v>
      </c>
      <c r="J721" s="77">
        <v>39087</v>
      </c>
      <c r="K721" s="77">
        <v>0</v>
      </c>
      <c r="L721" s="77">
        <v>8.2809718199999995</v>
      </c>
      <c r="M721" s="78">
        <v>0</v>
      </c>
      <c r="N721" s="78">
        <v>0</v>
      </c>
      <c r="O721" s="78">
        <v>0</v>
      </c>
    </row>
    <row r="722" spans="2:15">
      <c r="B722" t="s">
        <v>3587</v>
      </c>
      <c r="C722" t="s">
        <v>3588</v>
      </c>
      <c r="D722" t="s">
        <v>1228</v>
      </c>
      <c r="E722" t="s">
        <v>1198</v>
      </c>
      <c r="F722" t="s">
        <v>3589</v>
      </c>
      <c r="G722" t="s">
        <v>1205</v>
      </c>
      <c r="H722" t="s">
        <v>104</v>
      </c>
      <c r="I722" s="77">
        <v>253</v>
      </c>
      <c r="J722" s="77">
        <v>66.34</v>
      </c>
      <c r="K722" s="77">
        <v>0</v>
      </c>
      <c r="L722" s="77">
        <v>0.59264374620000004</v>
      </c>
      <c r="M722" s="78">
        <v>0</v>
      </c>
      <c r="N722" s="78">
        <v>0</v>
      </c>
      <c r="O722" s="78">
        <v>0</v>
      </c>
    </row>
    <row r="723" spans="2:15">
      <c r="B723" t="s">
        <v>3590</v>
      </c>
      <c r="C723" t="s">
        <v>3591</v>
      </c>
      <c r="D723" t="s">
        <v>1228</v>
      </c>
      <c r="E723" t="s">
        <v>1198</v>
      </c>
      <c r="F723" t="s">
        <v>3592</v>
      </c>
      <c r="G723" t="s">
        <v>1205</v>
      </c>
      <c r="H723" t="s">
        <v>104</v>
      </c>
      <c r="I723" s="77">
        <v>318</v>
      </c>
      <c r="J723" s="77">
        <v>341</v>
      </c>
      <c r="K723" s="77">
        <v>0</v>
      </c>
      <c r="L723" s="77">
        <v>3.8289457800000002</v>
      </c>
      <c r="M723" s="78">
        <v>0</v>
      </c>
      <c r="N723" s="78">
        <v>0</v>
      </c>
      <c r="O723" s="78">
        <v>0</v>
      </c>
    </row>
    <row r="724" spans="2:15">
      <c r="B724" t="s">
        <v>3593</v>
      </c>
      <c r="C724" t="s">
        <v>3594</v>
      </c>
      <c r="D724" t="s">
        <v>1228</v>
      </c>
      <c r="E724" t="s">
        <v>1198</v>
      </c>
      <c r="F724" t="s">
        <v>3595</v>
      </c>
      <c r="G724" t="s">
        <v>1205</v>
      </c>
      <c r="H724" t="s">
        <v>104</v>
      </c>
      <c r="I724" s="77">
        <v>524</v>
      </c>
      <c r="J724" s="77">
        <v>602</v>
      </c>
      <c r="K724" s="77">
        <v>0</v>
      </c>
      <c r="L724" s="77">
        <v>11.13846888</v>
      </c>
      <c r="M724" s="78">
        <v>0</v>
      </c>
      <c r="N724" s="78">
        <v>0</v>
      </c>
      <c r="O724" s="78">
        <v>0</v>
      </c>
    </row>
    <row r="725" spans="2:15">
      <c r="B725" t="s">
        <v>3596</v>
      </c>
      <c r="C725" t="s">
        <v>3597</v>
      </c>
      <c r="D725" t="s">
        <v>1228</v>
      </c>
      <c r="E725" t="s">
        <v>1198</v>
      </c>
      <c r="F725" t="s">
        <v>3598</v>
      </c>
      <c r="G725" t="s">
        <v>1205</v>
      </c>
      <c r="H725" t="s">
        <v>104</v>
      </c>
      <c r="I725" s="77">
        <v>235</v>
      </c>
      <c r="J725" s="77">
        <v>24101</v>
      </c>
      <c r="K725" s="77">
        <v>0</v>
      </c>
      <c r="L725" s="77">
        <v>199.98648284999999</v>
      </c>
      <c r="M725" s="78">
        <v>0</v>
      </c>
      <c r="N725" s="78">
        <v>1E-4</v>
      </c>
      <c r="O725" s="78">
        <v>0</v>
      </c>
    </row>
    <row r="726" spans="2:15">
      <c r="B726" t="s">
        <v>3599</v>
      </c>
      <c r="C726" t="s">
        <v>3597</v>
      </c>
      <c r="D726" t="s">
        <v>1228</v>
      </c>
      <c r="E726" t="s">
        <v>1198</v>
      </c>
      <c r="F726" t="s">
        <v>3598</v>
      </c>
      <c r="G726" t="s">
        <v>1205</v>
      </c>
      <c r="H726" t="s">
        <v>104</v>
      </c>
      <c r="I726" s="77">
        <v>12728.75</v>
      </c>
      <c r="J726" s="77">
        <v>24101</v>
      </c>
      <c r="K726" s="77">
        <v>0</v>
      </c>
      <c r="L726" s="77">
        <v>10832.2465684125</v>
      </c>
      <c r="M726" s="78">
        <v>0</v>
      </c>
      <c r="N726" s="78">
        <v>3.2000000000000002E-3</v>
      </c>
      <c r="O726" s="78">
        <v>5.0000000000000001E-4</v>
      </c>
    </row>
    <row r="727" spans="2:15">
      <c r="B727" t="s">
        <v>3600</v>
      </c>
      <c r="C727" t="s">
        <v>3601</v>
      </c>
      <c r="D727" t="s">
        <v>1228</v>
      </c>
      <c r="E727" t="s">
        <v>1198</v>
      </c>
      <c r="F727" t="s">
        <v>3602</v>
      </c>
      <c r="G727" t="s">
        <v>1205</v>
      </c>
      <c r="H727" t="s">
        <v>104</v>
      </c>
      <c r="I727" s="77">
        <v>2</v>
      </c>
      <c r="J727" s="77">
        <v>13663</v>
      </c>
      <c r="K727" s="77">
        <v>0</v>
      </c>
      <c r="L727" s="77">
        <v>0.96488105999999996</v>
      </c>
      <c r="M727" s="78">
        <v>0</v>
      </c>
      <c r="N727" s="78">
        <v>0</v>
      </c>
      <c r="O727" s="78">
        <v>0</v>
      </c>
    </row>
    <row r="728" spans="2:15">
      <c r="B728" t="s">
        <v>3603</v>
      </c>
      <c r="C728" t="s">
        <v>3604</v>
      </c>
      <c r="D728" t="s">
        <v>1228</v>
      </c>
      <c r="E728" t="s">
        <v>1198</v>
      </c>
      <c r="F728" t="s">
        <v>3605</v>
      </c>
      <c r="G728" t="s">
        <v>1205</v>
      </c>
      <c r="H728" t="s">
        <v>104</v>
      </c>
      <c r="I728" s="77">
        <v>10</v>
      </c>
      <c r="J728" s="77">
        <v>19885</v>
      </c>
      <c r="K728" s="77">
        <v>0</v>
      </c>
      <c r="L728" s="77">
        <v>7.0213935000000003</v>
      </c>
      <c r="M728" s="78">
        <v>0</v>
      </c>
      <c r="N728" s="78">
        <v>0</v>
      </c>
      <c r="O728" s="78">
        <v>0</v>
      </c>
    </row>
    <row r="729" spans="2:15">
      <c r="B729" t="s">
        <v>3606</v>
      </c>
      <c r="C729" t="s">
        <v>3607</v>
      </c>
      <c r="D729" t="s">
        <v>394</v>
      </c>
      <c r="E729" t="s">
        <v>1198</v>
      </c>
      <c r="F729" t="s">
        <v>3608</v>
      </c>
      <c r="G729" t="s">
        <v>1205</v>
      </c>
      <c r="H729" t="s">
        <v>104</v>
      </c>
      <c r="I729" s="77">
        <v>1399</v>
      </c>
      <c r="J729" s="77">
        <v>1676</v>
      </c>
      <c r="K729" s="77">
        <v>0</v>
      </c>
      <c r="L729" s="77">
        <v>82.792204440000006</v>
      </c>
      <c r="M729" s="78">
        <v>0</v>
      </c>
      <c r="N729" s="78">
        <v>0</v>
      </c>
      <c r="O729" s="78">
        <v>0</v>
      </c>
    </row>
    <row r="730" spans="2:15">
      <c r="B730" t="s">
        <v>3609</v>
      </c>
      <c r="C730" t="s">
        <v>3610</v>
      </c>
      <c r="D730" t="s">
        <v>1228</v>
      </c>
      <c r="E730" t="s">
        <v>1198</v>
      </c>
      <c r="F730" t="s">
        <v>3611</v>
      </c>
      <c r="G730" t="s">
        <v>1205</v>
      </c>
      <c r="H730" t="s">
        <v>104</v>
      </c>
      <c r="I730" s="77">
        <v>1</v>
      </c>
      <c r="J730" s="77">
        <v>6837</v>
      </c>
      <c r="K730" s="77">
        <v>0</v>
      </c>
      <c r="L730" s="77">
        <v>0.24141446999999999</v>
      </c>
      <c r="M730" s="78">
        <v>0</v>
      </c>
      <c r="N730" s="78">
        <v>0</v>
      </c>
      <c r="O730" s="78">
        <v>0</v>
      </c>
    </row>
    <row r="731" spans="2:15">
      <c r="B731" t="s">
        <v>3612</v>
      </c>
      <c r="C731" t="s">
        <v>3613</v>
      </c>
      <c r="D731" t="s">
        <v>394</v>
      </c>
      <c r="E731" t="s">
        <v>1198</v>
      </c>
      <c r="F731" t="s">
        <v>3614</v>
      </c>
      <c r="G731" t="s">
        <v>1205</v>
      </c>
      <c r="H731" t="s">
        <v>104</v>
      </c>
      <c r="I731" s="77">
        <v>2044</v>
      </c>
      <c r="J731" s="77">
        <v>640</v>
      </c>
      <c r="K731" s="77">
        <v>0</v>
      </c>
      <c r="L731" s="77">
        <v>46.191129599999996</v>
      </c>
      <c r="M731" s="78">
        <v>0</v>
      </c>
      <c r="N731" s="78">
        <v>0</v>
      </c>
      <c r="O731" s="78">
        <v>0</v>
      </c>
    </row>
    <row r="732" spans="2:15">
      <c r="B732" t="s">
        <v>3615</v>
      </c>
      <c r="C732" t="s">
        <v>3616</v>
      </c>
      <c r="D732" t="s">
        <v>1228</v>
      </c>
      <c r="E732" t="s">
        <v>1198</v>
      </c>
      <c r="F732" t="s">
        <v>3617</v>
      </c>
      <c r="G732" t="s">
        <v>1205</v>
      </c>
      <c r="H732" t="s">
        <v>104</v>
      </c>
      <c r="I732" s="77">
        <v>23238.97</v>
      </c>
      <c r="J732" s="77">
        <v>14020</v>
      </c>
      <c r="K732" s="77">
        <v>0</v>
      </c>
      <c r="L732" s="77">
        <v>11504.363790414</v>
      </c>
      <c r="M732" s="78">
        <v>1E-4</v>
      </c>
      <c r="N732" s="78">
        <v>3.3999999999999998E-3</v>
      </c>
      <c r="O732" s="78">
        <v>5.0000000000000001E-4</v>
      </c>
    </row>
    <row r="733" spans="2:15">
      <c r="B733" t="s">
        <v>3618</v>
      </c>
      <c r="C733" t="s">
        <v>3619</v>
      </c>
      <c r="D733" t="s">
        <v>394</v>
      </c>
      <c r="E733" t="s">
        <v>1198</v>
      </c>
      <c r="F733" t="s">
        <v>3620</v>
      </c>
      <c r="G733" t="s">
        <v>1205</v>
      </c>
      <c r="H733" t="s">
        <v>104</v>
      </c>
      <c r="I733" s="77">
        <v>4</v>
      </c>
      <c r="J733" s="77">
        <v>31187</v>
      </c>
      <c r="K733" s="77">
        <v>0</v>
      </c>
      <c r="L733" s="77">
        <v>4.4048518799999998</v>
      </c>
      <c r="M733" s="78">
        <v>0</v>
      </c>
      <c r="N733" s="78">
        <v>0</v>
      </c>
      <c r="O733" s="78">
        <v>0</v>
      </c>
    </row>
    <row r="734" spans="2:15">
      <c r="B734" t="s">
        <v>3621</v>
      </c>
      <c r="C734" t="s">
        <v>3622</v>
      </c>
      <c r="D734" t="s">
        <v>394</v>
      </c>
      <c r="E734" t="s">
        <v>1198</v>
      </c>
      <c r="F734" t="s">
        <v>3623</v>
      </c>
      <c r="G734" t="s">
        <v>1205</v>
      </c>
      <c r="H734" t="s">
        <v>104</v>
      </c>
      <c r="I734" s="77">
        <v>5</v>
      </c>
      <c r="J734" s="77">
        <v>788</v>
      </c>
      <c r="K734" s="77">
        <v>0</v>
      </c>
      <c r="L734" s="77">
        <v>0.13912140000000001</v>
      </c>
      <c r="M734" s="78">
        <v>0</v>
      </c>
      <c r="N734" s="78">
        <v>0</v>
      </c>
      <c r="O734" s="78">
        <v>0</v>
      </c>
    </row>
    <row r="735" spans="2:15">
      <c r="B735" t="s">
        <v>3624</v>
      </c>
      <c r="C735" t="s">
        <v>3625</v>
      </c>
      <c r="D735" t="s">
        <v>1228</v>
      </c>
      <c r="E735" t="s">
        <v>1198</v>
      </c>
      <c r="F735" t="s">
        <v>3626</v>
      </c>
      <c r="G735" t="s">
        <v>1205</v>
      </c>
      <c r="H735" t="s">
        <v>104</v>
      </c>
      <c r="I735" s="77">
        <v>423</v>
      </c>
      <c r="J735" s="77">
        <v>7056</v>
      </c>
      <c r="K735" s="77">
        <v>0</v>
      </c>
      <c r="L735" s="77">
        <v>105.38933328</v>
      </c>
      <c r="M735" s="78">
        <v>0</v>
      </c>
      <c r="N735" s="78">
        <v>0</v>
      </c>
      <c r="O735" s="78">
        <v>0</v>
      </c>
    </row>
    <row r="736" spans="2:15">
      <c r="B736" t="s">
        <v>3627</v>
      </c>
      <c r="C736" t="s">
        <v>3628</v>
      </c>
      <c r="D736" t="s">
        <v>1228</v>
      </c>
      <c r="E736" t="s">
        <v>1198</v>
      </c>
      <c r="F736" t="s">
        <v>3629</v>
      </c>
      <c r="G736" t="s">
        <v>1205</v>
      </c>
      <c r="H736" t="s">
        <v>104</v>
      </c>
      <c r="I736" s="77">
        <v>150</v>
      </c>
      <c r="J736" s="77">
        <v>567</v>
      </c>
      <c r="K736" s="77">
        <v>0</v>
      </c>
      <c r="L736" s="77">
        <v>3.0031154999999998</v>
      </c>
      <c r="M736" s="78">
        <v>0</v>
      </c>
      <c r="N736" s="78">
        <v>0</v>
      </c>
      <c r="O736" s="78">
        <v>0</v>
      </c>
    </row>
    <row r="737" spans="2:15">
      <c r="B737" t="s">
        <v>3630</v>
      </c>
      <c r="C737" t="s">
        <v>3631</v>
      </c>
      <c r="D737" t="s">
        <v>1228</v>
      </c>
      <c r="E737" t="s">
        <v>1198</v>
      </c>
      <c r="F737" t="s">
        <v>3632</v>
      </c>
      <c r="G737" t="s">
        <v>1205</v>
      </c>
      <c r="H737" t="s">
        <v>104</v>
      </c>
      <c r="I737" s="77">
        <v>360</v>
      </c>
      <c r="J737" s="77">
        <v>342</v>
      </c>
      <c r="K737" s="77">
        <v>0</v>
      </c>
      <c r="L737" s="77">
        <v>4.3473671999999999</v>
      </c>
      <c r="M737" s="78">
        <v>0</v>
      </c>
      <c r="N737" s="78">
        <v>0</v>
      </c>
      <c r="O737" s="78">
        <v>0</v>
      </c>
    </row>
    <row r="738" spans="2:15">
      <c r="B738" t="s">
        <v>3633</v>
      </c>
      <c r="C738" t="s">
        <v>3634</v>
      </c>
      <c r="D738" t="s">
        <v>394</v>
      </c>
      <c r="E738" t="s">
        <v>1198</v>
      </c>
      <c r="F738" t="s">
        <v>3635</v>
      </c>
      <c r="G738" t="s">
        <v>1205</v>
      </c>
      <c r="H738" t="s">
        <v>104</v>
      </c>
      <c r="I738" s="77">
        <v>25908.57</v>
      </c>
      <c r="J738" s="77">
        <v>13254</v>
      </c>
      <c r="K738" s="77">
        <v>0</v>
      </c>
      <c r="L738" s="77">
        <v>12125.178115201799</v>
      </c>
      <c r="M738" s="78">
        <v>0</v>
      </c>
      <c r="N738" s="78">
        <v>3.5000000000000001E-3</v>
      </c>
      <c r="O738" s="78">
        <v>5.0000000000000001E-4</v>
      </c>
    </row>
    <row r="739" spans="2:15">
      <c r="B739" t="s">
        <v>3636</v>
      </c>
      <c r="C739" t="s">
        <v>3637</v>
      </c>
      <c r="D739" t="s">
        <v>394</v>
      </c>
      <c r="E739" t="s">
        <v>1198</v>
      </c>
      <c r="F739" t="s">
        <v>3638</v>
      </c>
      <c r="G739" t="s">
        <v>1205</v>
      </c>
      <c r="H739" t="s">
        <v>104</v>
      </c>
      <c r="I739" s="77">
        <v>522</v>
      </c>
      <c r="J739" s="77">
        <v>1436</v>
      </c>
      <c r="K739" s="77">
        <v>0</v>
      </c>
      <c r="L739" s="77">
        <v>26.46809352</v>
      </c>
      <c r="M739" s="78">
        <v>0</v>
      </c>
      <c r="N739" s="78">
        <v>0</v>
      </c>
      <c r="O739" s="78">
        <v>0</v>
      </c>
    </row>
    <row r="740" spans="2:15">
      <c r="B740" t="s">
        <v>3639</v>
      </c>
      <c r="C740" t="s">
        <v>3637</v>
      </c>
      <c r="D740" t="s">
        <v>394</v>
      </c>
      <c r="E740" t="s">
        <v>1198</v>
      </c>
      <c r="F740" t="s">
        <v>3638</v>
      </c>
      <c r="G740" t="s">
        <v>1205</v>
      </c>
      <c r="H740" t="s">
        <v>104</v>
      </c>
      <c r="I740" s="77">
        <v>52032.76</v>
      </c>
      <c r="J740" s="77">
        <v>1436</v>
      </c>
      <c r="K740" s="77">
        <v>0</v>
      </c>
      <c r="L740" s="77">
        <v>2638.3294210416002</v>
      </c>
      <c r="M740" s="78">
        <v>2.0000000000000001E-4</v>
      </c>
      <c r="N740" s="78">
        <v>8.0000000000000004E-4</v>
      </c>
      <c r="O740" s="78">
        <v>1E-4</v>
      </c>
    </row>
    <row r="741" spans="2:15">
      <c r="B741" t="s">
        <v>3640</v>
      </c>
      <c r="C741" t="s">
        <v>3641</v>
      </c>
      <c r="D741" t="s">
        <v>394</v>
      </c>
      <c r="E741" t="s">
        <v>1198</v>
      </c>
      <c r="F741" t="s">
        <v>3642</v>
      </c>
      <c r="G741" t="s">
        <v>1205</v>
      </c>
      <c r="H741" t="s">
        <v>104</v>
      </c>
      <c r="I741" s="77">
        <v>463</v>
      </c>
      <c r="J741" s="77">
        <v>3510</v>
      </c>
      <c r="K741" s="77">
        <v>0</v>
      </c>
      <c r="L741" s="77">
        <v>57.3833403</v>
      </c>
      <c r="M741" s="78">
        <v>0</v>
      </c>
      <c r="N741" s="78">
        <v>0</v>
      </c>
      <c r="O741" s="78">
        <v>0</v>
      </c>
    </row>
    <row r="742" spans="2:15">
      <c r="B742" t="s">
        <v>3643</v>
      </c>
      <c r="C742" t="s">
        <v>3644</v>
      </c>
      <c r="D742" t="s">
        <v>394</v>
      </c>
      <c r="E742" t="s">
        <v>1198</v>
      </c>
      <c r="F742" t="s">
        <v>3645</v>
      </c>
      <c r="G742" t="s">
        <v>1205</v>
      </c>
      <c r="H742" t="s">
        <v>104</v>
      </c>
      <c r="I742" s="77">
        <v>87</v>
      </c>
      <c r="J742" s="77">
        <v>14238</v>
      </c>
      <c r="K742" s="77">
        <v>0</v>
      </c>
      <c r="L742" s="77">
        <v>43.738708860000003</v>
      </c>
      <c r="M742" s="78">
        <v>0</v>
      </c>
      <c r="N742" s="78">
        <v>0</v>
      </c>
      <c r="O742" s="78">
        <v>0</v>
      </c>
    </row>
    <row r="743" spans="2:15">
      <c r="B743" t="s">
        <v>3646</v>
      </c>
      <c r="C743" t="s">
        <v>3647</v>
      </c>
      <c r="D743" t="s">
        <v>1228</v>
      </c>
      <c r="E743" t="s">
        <v>1198</v>
      </c>
      <c r="F743" t="s">
        <v>3648</v>
      </c>
      <c r="G743" t="s">
        <v>1205</v>
      </c>
      <c r="H743" t="s">
        <v>104</v>
      </c>
      <c r="I743" s="77">
        <v>124</v>
      </c>
      <c r="J743" s="77">
        <v>8654</v>
      </c>
      <c r="K743" s="77">
        <v>0</v>
      </c>
      <c r="L743" s="77">
        <v>37.891019759999999</v>
      </c>
      <c r="M743" s="78">
        <v>0</v>
      </c>
      <c r="N743" s="78">
        <v>0</v>
      </c>
      <c r="O743" s="78">
        <v>0</v>
      </c>
    </row>
    <row r="744" spans="2:15">
      <c r="B744" t="s">
        <v>3649</v>
      </c>
      <c r="C744" t="s">
        <v>3650</v>
      </c>
      <c r="D744" t="s">
        <v>394</v>
      </c>
      <c r="E744" t="s">
        <v>1198</v>
      </c>
      <c r="F744" t="s">
        <v>3651</v>
      </c>
      <c r="G744" t="s">
        <v>1205</v>
      </c>
      <c r="H744" t="s">
        <v>104</v>
      </c>
      <c r="I744" s="77">
        <v>52</v>
      </c>
      <c r="J744" s="77">
        <v>6292</v>
      </c>
      <c r="K744" s="77">
        <v>0</v>
      </c>
      <c r="L744" s="77">
        <v>11.552867040000001</v>
      </c>
      <c r="M744" s="78">
        <v>0</v>
      </c>
      <c r="N744" s="78">
        <v>0</v>
      </c>
      <c r="O744" s="78">
        <v>0</v>
      </c>
    </row>
    <row r="745" spans="2:15">
      <c r="B745" t="s">
        <v>3652</v>
      </c>
      <c r="C745" t="s">
        <v>3653</v>
      </c>
      <c r="D745" t="s">
        <v>1228</v>
      </c>
      <c r="E745" t="s">
        <v>1198</v>
      </c>
      <c r="F745" t="s">
        <v>3654</v>
      </c>
      <c r="G745" t="s">
        <v>1205</v>
      </c>
      <c r="H745" t="s">
        <v>104</v>
      </c>
      <c r="I745" s="77">
        <v>59</v>
      </c>
      <c r="J745" s="77">
        <v>32198</v>
      </c>
      <c r="K745" s="77">
        <v>0</v>
      </c>
      <c r="L745" s="77">
        <v>67.077771420000005</v>
      </c>
      <c r="M745" s="78">
        <v>0</v>
      </c>
      <c r="N745" s="78">
        <v>0</v>
      </c>
      <c r="O745" s="78">
        <v>0</v>
      </c>
    </row>
    <row r="746" spans="2:15">
      <c r="B746" t="s">
        <v>3655</v>
      </c>
      <c r="C746" t="s">
        <v>3656</v>
      </c>
      <c r="D746" t="s">
        <v>394</v>
      </c>
      <c r="E746" t="s">
        <v>1198</v>
      </c>
      <c r="F746" t="s">
        <v>3657</v>
      </c>
      <c r="G746" t="s">
        <v>1205</v>
      </c>
      <c r="H746" t="s">
        <v>104</v>
      </c>
      <c r="I746" s="77">
        <v>1</v>
      </c>
      <c r="J746" s="77">
        <v>1795</v>
      </c>
      <c r="K746" s="77">
        <v>0</v>
      </c>
      <c r="L746" s="77">
        <v>6.3381450000000006E-2</v>
      </c>
      <c r="M746" s="78">
        <v>0</v>
      </c>
      <c r="N746" s="78">
        <v>0</v>
      </c>
      <c r="O746" s="78">
        <v>0</v>
      </c>
    </row>
    <row r="747" spans="2:15">
      <c r="B747" t="s">
        <v>3658</v>
      </c>
      <c r="C747" t="s">
        <v>3659</v>
      </c>
      <c r="D747" t="s">
        <v>394</v>
      </c>
      <c r="E747" t="s">
        <v>1198</v>
      </c>
      <c r="F747" t="s">
        <v>3660</v>
      </c>
      <c r="G747" t="s">
        <v>1205</v>
      </c>
      <c r="H747" t="s">
        <v>104</v>
      </c>
      <c r="I747" s="77">
        <v>31</v>
      </c>
      <c r="J747" s="77">
        <v>4811</v>
      </c>
      <c r="K747" s="77">
        <v>0</v>
      </c>
      <c r="L747" s="77">
        <v>5.2661687099999996</v>
      </c>
      <c r="M747" s="78">
        <v>0</v>
      </c>
      <c r="N747" s="78">
        <v>0</v>
      </c>
      <c r="O747" s="78">
        <v>0</v>
      </c>
    </row>
    <row r="748" spans="2:15">
      <c r="B748" t="s">
        <v>3661</v>
      </c>
      <c r="C748" t="s">
        <v>3662</v>
      </c>
      <c r="D748" t="s">
        <v>394</v>
      </c>
      <c r="E748" t="s">
        <v>1198</v>
      </c>
      <c r="F748" t="s">
        <v>3663</v>
      </c>
      <c r="G748" t="s">
        <v>1205</v>
      </c>
      <c r="H748" t="s">
        <v>104</v>
      </c>
      <c r="I748" s="77">
        <v>4</v>
      </c>
      <c r="J748" s="77">
        <v>32547</v>
      </c>
      <c r="K748" s="77">
        <v>0</v>
      </c>
      <c r="L748" s="77">
        <v>4.5969382799999998</v>
      </c>
      <c r="M748" s="78">
        <v>0</v>
      </c>
      <c r="N748" s="78">
        <v>0</v>
      </c>
      <c r="O748" s="78">
        <v>0</v>
      </c>
    </row>
    <row r="749" spans="2:15">
      <c r="B749" t="s">
        <v>3664</v>
      </c>
      <c r="C749" t="s">
        <v>3665</v>
      </c>
      <c r="D749" t="s">
        <v>394</v>
      </c>
      <c r="E749" t="s">
        <v>1198</v>
      </c>
      <c r="F749" t="s">
        <v>3666</v>
      </c>
      <c r="G749" t="s">
        <v>1205</v>
      </c>
      <c r="H749" t="s">
        <v>104</v>
      </c>
      <c r="I749" s="77">
        <v>72</v>
      </c>
      <c r="J749" s="77">
        <v>1269</v>
      </c>
      <c r="K749" s="77">
        <v>0</v>
      </c>
      <c r="L749" s="77">
        <v>3.22620408</v>
      </c>
      <c r="M749" s="78">
        <v>0</v>
      </c>
      <c r="N749" s="78">
        <v>0</v>
      </c>
      <c r="O749" s="78">
        <v>0</v>
      </c>
    </row>
    <row r="750" spans="2:15">
      <c r="B750" t="s">
        <v>3667</v>
      </c>
      <c r="C750" t="s">
        <v>3668</v>
      </c>
      <c r="D750" t="s">
        <v>394</v>
      </c>
      <c r="E750" t="s">
        <v>1198</v>
      </c>
      <c r="F750" t="s">
        <v>3669</v>
      </c>
      <c r="G750" t="s">
        <v>1205</v>
      </c>
      <c r="H750" t="s">
        <v>104</v>
      </c>
      <c r="I750" s="77">
        <v>77</v>
      </c>
      <c r="J750" s="77">
        <v>2848</v>
      </c>
      <c r="K750" s="77">
        <v>0</v>
      </c>
      <c r="L750" s="77">
        <v>7.7433417599999999</v>
      </c>
      <c r="M750" s="78">
        <v>0</v>
      </c>
      <c r="N750" s="78">
        <v>0</v>
      </c>
      <c r="O750" s="78">
        <v>0</v>
      </c>
    </row>
    <row r="751" spans="2:15">
      <c r="B751" t="s">
        <v>3670</v>
      </c>
      <c r="C751" t="s">
        <v>3671</v>
      </c>
      <c r="D751" t="s">
        <v>1228</v>
      </c>
      <c r="E751" t="s">
        <v>1198</v>
      </c>
      <c r="F751" t="s">
        <v>3672</v>
      </c>
      <c r="G751" t="s">
        <v>1205</v>
      </c>
      <c r="H751" t="s">
        <v>104</v>
      </c>
      <c r="I751" s="77">
        <v>90</v>
      </c>
      <c r="J751" s="77">
        <v>6800</v>
      </c>
      <c r="K751" s="77">
        <v>0</v>
      </c>
      <c r="L751" s="77">
        <v>21.609719999999999</v>
      </c>
      <c r="M751" s="78">
        <v>0</v>
      </c>
      <c r="N751" s="78">
        <v>0</v>
      </c>
      <c r="O751" s="78">
        <v>0</v>
      </c>
    </row>
    <row r="752" spans="2:15">
      <c r="B752" t="s">
        <v>3673</v>
      </c>
      <c r="C752" t="s">
        <v>3674</v>
      </c>
      <c r="D752" t="s">
        <v>1228</v>
      </c>
      <c r="E752" t="s">
        <v>1198</v>
      </c>
      <c r="F752" t="s">
        <v>3675</v>
      </c>
      <c r="G752" t="s">
        <v>1205</v>
      </c>
      <c r="H752" t="s">
        <v>104</v>
      </c>
      <c r="I752" s="77">
        <v>118</v>
      </c>
      <c r="J752" s="77">
        <v>11187</v>
      </c>
      <c r="K752" s="77">
        <v>0</v>
      </c>
      <c r="L752" s="77">
        <v>46.611530459999997</v>
      </c>
      <c r="M752" s="78">
        <v>0</v>
      </c>
      <c r="N752" s="78">
        <v>0</v>
      </c>
      <c r="O752" s="78">
        <v>0</v>
      </c>
    </row>
    <row r="753" spans="2:15">
      <c r="B753" t="s">
        <v>3676</v>
      </c>
      <c r="C753" t="s">
        <v>3677</v>
      </c>
      <c r="D753" t="s">
        <v>1228</v>
      </c>
      <c r="E753" t="s">
        <v>1198</v>
      </c>
      <c r="F753" t="s">
        <v>3678</v>
      </c>
      <c r="G753" t="s">
        <v>1343</v>
      </c>
      <c r="H753" t="s">
        <v>104</v>
      </c>
      <c r="I753" s="77">
        <v>511</v>
      </c>
      <c r="J753" s="77">
        <v>12961</v>
      </c>
      <c r="K753" s="77">
        <v>0</v>
      </c>
      <c r="L753" s="77">
        <v>233.86063701</v>
      </c>
      <c r="M753" s="78">
        <v>0</v>
      </c>
      <c r="N753" s="78">
        <v>1E-4</v>
      </c>
      <c r="O753" s="78">
        <v>0</v>
      </c>
    </row>
    <row r="754" spans="2:15">
      <c r="B754" t="s">
        <v>3679</v>
      </c>
      <c r="C754" t="s">
        <v>3677</v>
      </c>
      <c r="D754" t="s">
        <v>1228</v>
      </c>
      <c r="E754" t="s">
        <v>1198</v>
      </c>
      <c r="F754" t="s">
        <v>3678</v>
      </c>
      <c r="G754" t="s">
        <v>1343</v>
      </c>
      <c r="H754" t="s">
        <v>104</v>
      </c>
      <c r="I754" s="77">
        <v>37913.85</v>
      </c>
      <c r="J754" s="77">
        <v>12961</v>
      </c>
      <c r="K754" s="77">
        <v>0</v>
      </c>
      <c r="L754" s="77">
        <v>17351.383781803499</v>
      </c>
      <c r="M754" s="78">
        <v>0</v>
      </c>
      <c r="N754" s="78">
        <v>5.1000000000000004E-3</v>
      </c>
      <c r="O754" s="78">
        <v>6.9999999999999999E-4</v>
      </c>
    </row>
    <row r="755" spans="2:15">
      <c r="B755" t="s">
        <v>3680</v>
      </c>
      <c r="C755" t="s">
        <v>3681</v>
      </c>
      <c r="D755" t="s">
        <v>394</v>
      </c>
      <c r="E755" t="s">
        <v>1198</v>
      </c>
      <c r="F755" t="s">
        <v>3682</v>
      </c>
      <c r="G755" t="s">
        <v>1343</v>
      </c>
      <c r="H755" t="s">
        <v>104</v>
      </c>
      <c r="I755" s="77">
        <v>28</v>
      </c>
      <c r="J755" s="77">
        <v>12188</v>
      </c>
      <c r="K755" s="77">
        <v>0</v>
      </c>
      <c r="L755" s="77">
        <v>12.050031840000001</v>
      </c>
      <c r="M755" s="78">
        <v>0</v>
      </c>
      <c r="N755" s="78">
        <v>0</v>
      </c>
      <c r="O755" s="78">
        <v>0</v>
      </c>
    </row>
    <row r="756" spans="2:15">
      <c r="B756" t="s">
        <v>3683</v>
      </c>
      <c r="C756" t="s">
        <v>3684</v>
      </c>
      <c r="D756" t="s">
        <v>1228</v>
      </c>
      <c r="E756" t="s">
        <v>1198</v>
      </c>
      <c r="F756" t="s">
        <v>1369</v>
      </c>
      <c r="G756" t="s">
        <v>1343</v>
      </c>
      <c r="H756" t="s">
        <v>104</v>
      </c>
      <c r="I756" s="77">
        <v>2</v>
      </c>
      <c r="J756" s="77">
        <v>55781</v>
      </c>
      <c r="K756" s="77">
        <v>3.2485199999999999E-2</v>
      </c>
      <c r="L756" s="77">
        <v>3.97173942</v>
      </c>
      <c r="M756" s="78">
        <v>0</v>
      </c>
      <c r="N756" s="78">
        <v>0</v>
      </c>
      <c r="O756" s="78">
        <v>0</v>
      </c>
    </row>
    <row r="757" spans="2:15">
      <c r="B757" t="s">
        <v>3685</v>
      </c>
      <c r="C757" t="s">
        <v>3684</v>
      </c>
      <c r="D757" t="s">
        <v>1228</v>
      </c>
      <c r="E757" t="s">
        <v>1198</v>
      </c>
      <c r="F757" t="s">
        <v>1369</v>
      </c>
      <c r="G757" t="s">
        <v>1343</v>
      </c>
      <c r="H757" t="s">
        <v>104</v>
      </c>
      <c r="I757" s="77">
        <v>11591.33</v>
      </c>
      <c r="J757" s="77">
        <v>55781</v>
      </c>
      <c r="K757" s="77">
        <v>187.6335</v>
      </c>
      <c r="L757" s="77">
        <v>23018.231308956299</v>
      </c>
      <c r="M757" s="78">
        <v>0</v>
      </c>
      <c r="N757" s="78">
        <v>6.7000000000000002E-3</v>
      </c>
      <c r="O757" s="78">
        <v>1E-3</v>
      </c>
    </row>
    <row r="758" spans="2:15">
      <c r="B758" t="s">
        <v>3686</v>
      </c>
      <c r="C758" t="s">
        <v>3687</v>
      </c>
      <c r="D758" t="s">
        <v>1228</v>
      </c>
      <c r="E758" t="s">
        <v>1198</v>
      </c>
      <c r="F758" t="s">
        <v>3688</v>
      </c>
      <c r="G758" t="s">
        <v>1343</v>
      </c>
      <c r="H758" t="s">
        <v>104</v>
      </c>
      <c r="I758" s="77">
        <v>72</v>
      </c>
      <c r="J758" s="77">
        <v>3982</v>
      </c>
      <c r="K758" s="77">
        <v>0</v>
      </c>
      <c r="L758" s="77">
        <v>10.123518239999999</v>
      </c>
      <c r="M758" s="78">
        <v>0</v>
      </c>
      <c r="N758" s="78">
        <v>0</v>
      </c>
      <c r="O758" s="78">
        <v>0</v>
      </c>
    </row>
    <row r="759" spans="2:15">
      <c r="B759" t="s">
        <v>3689</v>
      </c>
      <c r="C759" t="s">
        <v>3690</v>
      </c>
      <c r="D759" t="s">
        <v>1228</v>
      </c>
      <c r="E759" t="s">
        <v>1198</v>
      </c>
      <c r="F759" t="s">
        <v>3691</v>
      </c>
      <c r="G759" t="s">
        <v>1343</v>
      </c>
      <c r="H759" t="s">
        <v>104</v>
      </c>
      <c r="I759" s="77">
        <v>2000</v>
      </c>
      <c r="J759" s="77">
        <v>1854</v>
      </c>
      <c r="K759" s="77">
        <v>0</v>
      </c>
      <c r="L759" s="77">
        <v>130.92948000000001</v>
      </c>
      <c r="M759" s="78">
        <v>0</v>
      </c>
      <c r="N759" s="78">
        <v>0</v>
      </c>
      <c r="O759" s="78">
        <v>0</v>
      </c>
    </row>
    <row r="760" spans="2:15">
      <c r="B760" t="s">
        <v>3692</v>
      </c>
      <c r="C760" t="s">
        <v>3693</v>
      </c>
      <c r="D760" t="s">
        <v>1228</v>
      </c>
      <c r="E760" t="s">
        <v>1198</v>
      </c>
      <c r="F760" t="s">
        <v>3694</v>
      </c>
      <c r="G760" t="s">
        <v>1343</v>
      </c>
      <c r="H760" t="s">
        <v>104</v>
      </c>
      <c r="I760" s="77">
        <v>300</v>
      </c>
      <c r="J760" s="77">
        <v>2141</v>
      </c>
      <c r="K760" s="77">
        <v>0</v>
      </c>
      <c r="L760" s="77">
        <v>22.679613</v>
      </c>
      <c r="M760" s="78">
        <v>0</v>
      </c>
      <c r="N760" s="78">
        <v>0</v>
      </c>
      <c r="O760" s="78">
        <v>0</v>
      </c>
    </row>
    <row r="761" spans="2:15">
      <c r="B761" t="s">
        <v>3695</v>
      </c>
      <c r="C761" t="s">
        <v>3696</v>
      </c>
      <c r="D761" t="s">
        <v>394</v>
      </c>
      <c r="E761" t="s">
        <v>1198</v>
      </c>
      <c r="F761" t="s">
        <v>3107</v>
      </c>
      <c r="G761" t="s">
        <v>1343</v>
      </c>
      <c r="H761" t="s">
        <v>104</v>
      </c>
      <c r="I761" s="77">
        <v>265647.64</v>
      </c>
      <c r="J761" s="77">
        <v>287</v>
      </c>
      <c r="K761" s="77">
        <v>0</v>
      </c>
      <c r="L761" s="77">
        <v>2692.0652143307998</v>
      </c>
      <c r="M761" s="78">
        <v>1E-3</v>
      </c>
      <c r="N761" s="78">
        <v>8.0000000000000004E-4</v>
      </c>
      <c r="O761" s="78">
        <v>1E-4</v>
      </c>
    </row>
    <row r="762" spans="2:15">
      <c r="B762" t="s">
        <v>3697</v>
      </c>
      <c r="C762" t="s">
        <v>2452</v>
      </c>
      <c r="D762" t="s">
        <v>1228</v>
      </c>
      <c r="E762" t="s">
        <v>1198</v>
      </c>
      <c r="F762" t="s">
        <v>2453</v>
      </c>
      <c r="G762" t="s">
        <v>1343</v>
      </c>
      <c r="H762" t="s">
        <v>104</v>
      </c>
      <c r="I762" s="77">
        <v>575</v>
      </c>
      <c r="J762" s="77">
        <v>377</v>
      </c>
      <c r="K762" s="77">
        <v>0</v>
      </c>
      <c r="L762" s="77">
        <v>7.6543252500000003</v>
      </c>
      <c r="M762" s="78">
        <v>0</v>
      </c>
      <c r="N762" s="78">
        <v>0</v>
      </c>
      <c r="O762" s="78">
        <v>0</v>
      </c>
    </row>
    <row r="763" spans="2:15">
      <c r="B763" t="s">
        <v>3698</v>
      </c>
      <c r="C763" t="s">
        <v>3699</v>
      </c>
      <c r="D763" t="s">
        <v>394</v>
      </c>
      <c r="E763" t="s">
        <v>1198</v>
      </c>
      <c r="F763" t="s">
        <v>3700</v>
      </c>
      <c r="G763" t="s">
        <v>1343</v>
      </c>
      <c r="H763" t="s">
        <v>104</v>
      </c>
      <c r="I763" s="77">
        <v>505</v>
      </c>
      <c r="J763" s="77">
        <v>468</v>
      </c>
      <c r="K763" s="77">
        <v>0</v>
      </c>
      <c r="L763" s="77">
        <v>8.3451654000000008</v>
      </c>
      <c r="M763" s="78">
        <v>0</v>
      </c>
      <c r="N763" s="78">
        <v>0</v>
      </c>
      <c r="O763" s="78">
        <v>0</v>
      </c>
    </row>
    <row r="764" spans="2:15">
      <c r="B764" t="s">
        <v>3701</v>
      </c>
      <c r="C764" t="s">
        <v>3702</v>
      </c>
      <c r="D764" t="s">
        <v>1228</v>
      </c>
      <c r="E764" t="s">
        <v>1198</v>
      </c>
      <c r="F764" t="s">
        <v>3703</v>
      </c>
      <c r="G764" t="s">
        <v>1343</v>
      </c>
      <c r="H764" t="s">
        <v>104</v>
      </c>
      <c r="I764" s="77">
        <v>165</v>
      </c>
      <c r="J764" s="77">
        <v>330</v>
      </c>
      <c r="K764" s="77">
        <v>0</v>
      </c>
      <c r="L764" s="77">
        <v>1.9226295</v>
      </c>
      <c r="M764" s="78">
        <v>0</v>
      </c>
      <c r="N764" s="78">
        <v>0</v>
      </c>
      <c r="O764" s="78">
        <v>0</v>
      </c>
    </row>
    <row r="765" spans="2:15">
      <c r="B765" t="s">
        <v>3704</v>
      </c>
      <c r="C765" t="s">
        <v>3705</v>
      </c>
      <c r="D765" t="s">
        <v>1228</v>
      </c>
      <c r="E765" t="s">
        <v>1198</v>
      </c>
      <c r="F765" t="s">
        <v>3706</v>
      </c>
      <c r="G765" t="s">
        <v>1343</v>
      </c>
      <c r="H765" t="s">
        <v>104</v>
      </c>
      <c r="I765" s="77">
        <v>1366</v>
      </c>
      <c r="J765" s="77">
        <v>15.88</v>
      </c>
      <c r="K765" s="77">
        <v>0</v>
      </c>
      <c r="L765" s="77">
        <v>0.76594734480000004</v>
      </c>
      <c r="M765" s="78">
        <v>0</v>
      </c>
      <c r="N765" s="78">
        <v>0</v>
      </c>
      <c r="O765" s="78">
        <v>0</v>
      </c>
    </row>
    <row r="766" spans="2:15">
      <c r="B766" t="s">
        <v>3707</v>
      </c>
      <c r="C766" t="s">
        <v>3708</v>
      </c>
      <c r="D766" t="s">
        <v>394</v>
      </c>
      <c r="E766" t="s">
        <v>1198</v>
      </c>
      <c r="F766" t="s">
        <v>3709</v>
      </c>
      <c r="G766" t="s">
        <v>1343</v>
      </c>
      <c r="H766" t="s">
        <v>104</v>
      </c>
      <c r="I766" s="77">
        <v>173442.54</v>
      </c>
      <c r="J766" s="77">
        <v>60.1</v>
      </c>
      <c r="K766" s="77">
        <v>0</v>
      </c>
      <c r="L766" s="77">
        <v>368.06779085274002</v>
      </c>
      <c r="M766" s="78">
        <v>1.1000000000000001E-3</v>
      </c>
      <c r="N766" s="78">
        <v>1E-4</v>
      </c>
      <c r="O766" s="78">
        <v>0</v>
      </c>
    </row>
    <row r="767" spans="2:15">
      <c r="B767" t="s">
        <v>3710</v>
      </c>
      <c r="C767" t="s">
        <v>3711</v>
      </c>
      <c r="D767" t="s">
        <v>1228</v>
      </c>
      <c r="E767" t="s">
        <v>1198</v>
      </c>
      <c r="F767" t="s">
        <v>3712</v>
      </c>
      <c r="G767" t="s">
        <v>1343</v>
      </c>
      <c r="H767" t="s">
        <v>104</v>
      </c>
      <c r="I767" s="77">
        <v>10100</v>
      </c>
      <c r="J767" s="77">
        <v>76.92</v>
      </c>
      <c r="K767" s="77">
        <v>0</v>
      </c>
      <c r="L767" s="77">
        <v>27.43205652</v>
      </c>
      <c r="M767" s="78">
        <v>1E-4</v>
      </c>
      <c r="N767" s="78">
        <v>0</v>
      </c>
      <c r="O767" s="78">
        <v>0</v>
      </c>
    </row>
    <row r="768" spans="2:15">
      <c r="B768" t="s">
        <v>3713</v>
      </c>
      <c r="C768" t="s">
        <v>3714</v>
      </c>
      <c r="D768" t="s">
        <v>1228</v>
      </c>
      <c r="E768" t="s">
        <v>1198</v>
      </c>
      <c r="F768" t="s">
        <v>3715</v>
      </c>
      <c r="G768" t="s">
        <v>1343</v>
      </c>
      <c r="H768" t="s">
        <v>104</v>
      </c>
      <c r="I768" s="77">
        <v>3600</v>
      </c>
      <c r="J768" s="77">
        <v>53.59</v>
      </c>
      <c r="K768" s="77">
        <v>0</v>
      </c>
      <c r="L768" s="77">
        <v>6.8121464400000002</v>
      </c>
      <c r="M768" s="78">
        <v>1E-4</v>
      </c>
      <c r="N768" s="78">
        <v>0</v>
      </c>
      <c r="O768" s="78">
        <v>0</v>
      </c>
    </row>
    <row r="769" spans="2:15">
      <c r="B769" t="s">
        <v>3716</v>
      </c>
      <c r="C769" t="s">
        <v>3717</v>
      </c>
      <c r="D769" t="s">
        <v>1228</v>
      </c>
      <c r="E769" t="s">
        <v>1198</v>
      </c>
      <c r="F769" t="s">
        <v>3718</v>
      </c>
      <c r="G769" t="s">
        <v>1343</v>
      </c>
      <c r="H769" t="s">
        <v>104</v>
      </c>
      <c r="I769" s="77">
        <v>3</v>
      </c>
      <c r="J769" s="77">
        <v>3157</v>
      </c>
      <c r="K769" s="77">
        <v>0</v>
      </c>
      <c r="L769" s="77">
        <v>0.33442101000000002</v>
      </c>
      <c r="M769" s="78">
        <v>0</v>
      </c>
      <c r="N769" s="78">
        <v>0</v>
      </c>
      <c r="O769" s="78">
        <v>0</v>
      </c>
    </row>
    <row r="770" spans="2:15">
      <c r="B770" t="s">
        <v>3719</v>
      </c>
      <c r="C770" t="s">
        <v>3720</v>
      </c>
      <c r="D770" t="s">
        <v>394</v>
      </c>
      <c r="E770" t="s">
        <v>1198</v>
      </c>
      <c r="F770" t="s">
        <v>3721</v>
      </c>
      <c r="G770" t="s">
        <v>1286</v>
      </c>
      <c r="H770" t="s">
        <v>104</v>
      </c>
      <c r="I770" s="77">
        <v>1000</v>
      </c>
      <c r="J770" s="77">
        <v>1843</v>
      </c>
      <c r="K770" s="77">
        <v>0</v>
      </c>
      <c r="L770" s="77">
        <v>65.076329999999999</v>
      </c>
      <c r="M770" s="78">
        <v>0</v>
      </c>
      <c r="N770" s="78">
        <v>0</v>
      </c>
      <c r="O770" s="78">
        <v>0</v>
      </c>
    </row>
    <row r="771" spans="2:15">
      <c r="B771" t="s">
        <v>3722</v>
      </c>
      <c r="C771" t="s">
        <v>3723</v>
      </c>
      <c r="D771" t="s">
        <v>1228</v>
      </c>
      <c r="E771" t="s">
        <v>1198</v>
      </c>
      <c r="F771" t="s">
        <v>3724</v>
      </c>
      <c r="G771" t="s">
        <v>1286</v>
      </c>
      <c r="H771" t="s">
        <v>104</v>
      </c>
      <c r="I771" s="77">
        <v>862</v>
      </c>
      <c r="J771" s="77">
        <v>433</v>
      </c>
      <c r="K771" s="77">
        <v>0</v>
      </c>
      <c r="L771" s="77">
        <v>13.17931626</v>
      </c>
      <c r="M771" s="78">
        <v>0</v>
      </c>
      <c r="N771" s="78">
        <v>0</v>
      </c>
      <c r="O771" s="78">
        <v>0</v>
      </c>
    </row>
    <row r="772" spans="2:15">
      <c r="B772" t="s">
        <v>3725</v>
      </c>
      <c r="C772" t="s">
        <v>3726</v>
      </c>
      <c r="D772" t="s">
        <v>1228</v>
      </c>
      <c r="E772" t="s">
        <v>1198</v>
      </c>
      <c r="F772" t="s">
        <v>2685</v>
      </c>
      <c r="G772" t="s">
        <v>1286</v>
      </c>
      <c r="H772" t="s">
        <v>104</v>
      </c>
      <c r="I772" s="77">
        <v>25</v>
      </c>
      <c r="J772" s="77">
        <v>530</v>
      </c>
      <c r="K772" s="77">
        <v>0</v>
      </c>
      <c r="L772" s="77">
        <v>0.46785749999999998</v>
      </c>
      <c r="M772" s="78">
        <v>0</v>
      </c>
      <c r="N772" s="78">
        <v>0</v>
      </c>
      <c r="O772" s="78">
        <v>0</v>
      </c>
    </row>
    <row r="773" spans="2:15">
      <c r="B773" t="s">
        <v>3727</v>
      </c>
      <c r="C773" t="s">
        <v>3728</v>
      </c>
      <c r="D773" t="s">
        <v>1228</v>
      </c>
      <c r="E773" t="s">
        <v>1198</v>
      </c>
      <c r="F773" t="s">
        <v>3729</v>
      </c>
      <c r="G773" t="s">
        <v>1286</v>
      </c>
      <c r="H773" t="s">
        <v>104</v>
      </c>
      <c r="I773" s="77">
        <v>9</v>
      </c>
      <c r="J773" s="77">
        <v>753</v>
      </c>
      <c r="K773" s="77">
        <v>0</v>
      </c>
      <c r="L773" s="77">
        <v>0.23929586999999999</v>
      </c>
      <c r="M773" s="78">
        <v>0</v>
      </c>
      <c r="N773" s="78">
        <v>0</v>
      </c>
      <c r="O773" s="78">
        <v>0</v>
      </c>
    </row>
    <row r="774" spans="2:15">
      <c r="B774" t="s">
        <v>3730</v>
      </c>
      <c r="C774" t="s">
        <v>3731</v>
      </c>
      <c r="D774" t="s">
        <v>394</v>
      </c>
      <c r="E774" t="s">
        <v>1198</v>
      </c>
      <c r="F774" t="s">
        <v>3732</v>
      </c>
      <c r="G774" t="s">
        <v>1286</v>
      </c>
      <c r="H774" t="s">
        <v>104</v>
      </c>
      <c r="I774" s="77">
        <v>35</v>
      </c>
      <c r="J774" s="77">
        <v>1058</v>
      </c>
      <c r="K774" s="77">
        <v>1.144044E-2</v>
      </c>
      <c r="L774" s="77">
        <v>1.31896974</v>
      </c>
      <c r="M774" s="78">
        <v>0</v>
      </c>
      <c r="N774" s="78">
        <v>0</v>
      </c>
      <c r="O774" s="78">
        <v>0</v>
      </c>
    </row>
    <row r="775" spans="2:15">
      <c r="B775" t="s">
        <v>3733</v>
      </c>
      <c r="C775" t="s">
        <v>3734</v>
      </c>
      <c r="D775" t="s">
        <v>394</v>
      </c>
      <c r="E775" t="s">
        <v>1198</v>
      </c>
      <c r="F775" t="s">
        <v>3735</v>
      </c>
      <c r="G775" t="s">
        <v>1286</v>
      </c>
      <c r="H775" t="s">
        <v>104</v>
      </c>
      <c r="I775" s="77">
        <v>8</v>
      </c>
      <c r="J775" s="77">
        <v>2087</v>
      </c>
      <c r="K775" s="77">
        <v>0</v>
      </c>
      <c r="L775" s="77">
        <v>0.58953575999999996</v>
      </c>
      <c r="M775" s="78">
        <v>0</v>
      </c>
      <c r="N775" s="78">
        <v>0</v>
      </c>
      <c r="O775" s="78">
        <v>0</v>
      </c>
    </row>
    <row r="776" spans="2:15">
      <c r="B776" t="s">
        <v>3736</v>
      </c>
      <c r="C776" t="s">
        <v>3737</v>
      </c>
      <c r="D776" t="s">
        <v>394</v>
      </c>
      <c r="E776" t="s">
        <v>1198</v>
      </c>
      <c r="F776" t="s">
        <v>3738</v>
      </c>
      <c r="G776" t="s">
        <v>1286</v>
      </c>
      <c r="H776" t="s">
        <v>104</v>
      </c>
      <c r="I776" s="77">
        <v>52</v>
      </c>
      <c r="J776" s="77">
        <v>3926</v>
      </c>
      <c r="K776" s="77">
        <v>0</v>
      </c>
      <c r="L776" s="77">
        <v>7.2086071199999999</v>
      </c>
      <c r="M776" s="78">
        <v>0</v>
      </c>
      <c r="N776" s="78">
        <v>0</v>
      </c>
      <c r="O776" s="78">
        <v>0</v>
      </c>
    </row>
    <row r="777" spans="2:15">
      <c r="B777" t="s">
        <v>3739</v>
      </c>
      <c r="C777" t="s">
        <v>3740</v>
      </c>
      <c r="D777" t="s">
        <v>394</v>
      </c>
      <c r="E777" t="s">
        <v>1198</v>
      </c>
      <c r="G777" t="s">
        <v>1265</v>
      </c>
      <c r="H777" t="s">
        <v>104</v>
      </c>
      <c r="I777" s="77">
        <v>2</v>
      </c>
      <c r="J777" s="77">
        <v>1532</v>
      </c>
      <c r="K777" s="77">
        <v>0</v>
      </c>
      <c r="L777" s="77">
        <v>0.10818984</v>
      </c>
      <c r="M777" s="78">
        <v>0</v>
      </c>
      <c r="N777" s="78">
        <v>0</v>
      </c>
      <c r="O777" s="78">
        <v>0</v>
      </c>
    </row>
    <row r="778" spans="2:15">
      <c r="B778" t="s">
        <v>3741</v>
      </c>
      <c r="C778" t="s">
        <v>3742</v>
      </c>
      <c r="D778" t="s">
        <v>1228</v>
      </c>
      <c r="E778" t="s">
        <v>1198</v>
      </c>
      <c r="G778" t="s">
        <v>1265</v>
      </c>
      <c r="H778" t="s">
        <v>104</v>
      </c>
      <c r="I778" s="77">
        <v>9</v>
      </c>
      <c r="J778" s="77">
        <v>1595</v>
      </c>
      <c r="K778" s="77">
        <v>0</v>
      </c>
      <c r="L778" s="77">
        <v>0.50687504999999999</v>
      </c>
      <c r="M778" s="78">
        <v>0</v>
      </c>
      <c r="N778" s="78">
        <v>0</v>
      </c>
      <c r="O778" s="78">
        <v>0</v>
      </c>
    </row>
    <row r="779" spans="2:15">
      <c r="B779" t="s">
        <v>3743</v>
      </c>
      <c r="C779" t="s">
        <v>3744</v>
      </c>
      <c r="D779" t="s">
        <v>394</v>
      </c>
      <c r="E779" t="s">
        <v>1198</v>
      </c>
      <c r="F779" t="s">
        <v>3745</v>
      </c>
      <c r="G779" t="s">
        <v>1265</v>
      </c>
      <c r="H779" t="s">
        <v>104</v>
      </c>
      <c r="I779" s="77">
        <v>11</v>
      </c>
      <c r="J779" s="77">
        <v>940</v>
      </c>
      <c r="K779" s="77">
        <v>0</v>
      </c>
      <c r="L779" s="77">
        <v>0.36510540000000002</v>
      </c>
      <c r="M779" s="78">
        <v>0</v>
      </c>
      <c r="N779" s="78">
        <v>0</v>
      </c>
      <c r="O779" s="78">
        <v>0</v>
      </c>
    </row>
    <row r="780" spans="2:15">
      <c r="B780" t="s">
        <v>3746</v>
      </c>
      <c r="C780" t="s">
        <v>3747</v>
      </c>
      <c r="D780" t="s">
        <v>394</v>
      </c>
      <c r="E780" t="s">
        <v>1198</v>
      </c>
      <c r="F780" t="s">
        <v>3003</v>
      </c>
      <c r="G780" t="s">
        <v>1265</v>
      </c>
      <c r="H780" t="s">
        <v>104</v>
      </c>
      <c r="I780" s="77">
        <v>1</v>
      </c>
      <c r="J780" s="77">
        <v>5463</v>
      </c>
      <c r="K780" s="77">
        <v>0</v>
      </c>
      <c r="L780" s="77">
        <v>0.19289853000000001</v>
      </c>
      <c r="M780" s="78">
        <v>0</v>
      </c>
      <c r="N780" s="78">
        <v>0</v>
      </c>
      <c r="O780" s="78">
        <v>0</v>
      </c>
    </row>
    <row r="781" spans="2:15">
      <c r="B781" t="s">
        <v>3748</v>
      </c>
      <c r="C781" t="s">
        <v>3749</v>
      </c>
      <c r="D781" t="s">
        <v>394</v>
      </c>
      <c r="E781" t="s">
        <v>1198</v>
      </c>
      <c r="F781" t="s">
        <v>3750</v>
      </c>
      <c r="G781" t="s">
        <v>1265</v>
      </c>
      <c r="H781" t="s">
        <v>104</v>
      </c>
      <c r="I781" s="77">
        <v>505</v>
      </c>
      <c r="J781" s="77">
        <v>3273</v>
      </c>
      <c r="K781" s="77">
        <v>0</v>
      </c>
      <c r="L781" s="77">
        <v>58.362663150000003</v>
      </c>
      <c r="M781" s="78">
        <v>0</v>
      </c>
      <c r="N781" s="78">
        <v>0</v>
      </c>
      <c r="O781" s="78">
        <v>0</v>
      </c>
    </row>
    <row r="782" spans="2:15">
      <c r="B782" t="s">
        <v>3751</v>
      </c>
      <c r="C782" t="s">
        <v>3752</v>
      </c>
      <c r="D782" t="s">
        <v>1269</v>
      </c>
      <c r="E782" t="s">
        <v>1198</v>
      </c>
      <c r="F782" t="s">
        <v>3753</v>
      </c>
      <c r="G782" t="s">
        <v>1265</v>
      </c>
      <c r="H782" t="s">
        <v>108</v>
      </c>
      <c r="I782" s="77">
        <v>250</v>
      </c>
      <c r="J782" s="77">
        <v>781</v>
      </c>
      <c r="K782" s="77">
        <v>0</v>
      </c>
      <c r="L782" s="77">
        <v>7.3349567499999999</v>
      </c>
      <c r="M782" s="78">
        <v>0</v>
      </c>
      <c r="N782" s="78">
        <v>0</v>
      </c>
      <c r="O782" s="78">
        <v>0</v>
      </c>
    </row>
    <row r="783" spans="2:15">
      <c r="B783" t="s">
        <v>3754</v>
      </c>
      <c r="C783" t="s">
        <v>3755</v>
      </c>
      <c r="D783" t="s">
        <v>1228</v>
      </c>
      <c r="E783" t="s">
        <v>1198</v>
      </c>
      <c r="F783" t="s">
        <v>3756</v>
      </c>
      <c r="G783" t="s">
        <v>1265</v>
      </c>
      <c r="H783" t="s">
        <v>104</v>
      </c>
      <c r="I783" s="77">
        <v>155</v>
      </c>
      <c r="J783" s="77">
        <v>5058</v>
      </c>
      <c r="K783" s="77">
        <v>0</v>
      </c>
      <c r="L783" s="77">
        <v>27.6826869</v>
      </c>
      <c r="M783" s="78">
        <v>0</v>
      </c>
      <c r="N783" s="78">
        <v>0</v>
      </c>
      <c r="O783" s="78">
        <v>0</v>
      </c>
    </row>
    <row r="784" spans="2:15">
      <c r="B784" t="s">
        <v>3757</v>
      </c>
      <c r="C784" t="s">
        <v>3758</v>
      </c>
      <c r="D784" t="s">
        <v>1228</v>
      </c>
      <c r="E784" t="s">
        <v>1198</v>
      </c>
      <c r="F784" t="s">
        <v>3759</v>
      </c>
      <c r="G784" t="s">
        <v>1265</v>
      </c>
      <c r="H784" t="s">
        <v>104</v>
      </c>
      <c r="I784" s="77">
        <v>3</v>
      </c>
      <c r="J784" s="77">
        <v>1870</v>
      </c>
      <c r="K784" s="77">
        <v>0</v>
      </c>
      <c r="L784" s="77">
        <v>0.19808909999999999</v>
      </c>
      <c r="M784" s="78">
        <v>0</v>
      </c>
      <c r="N784" s="78">
        <v>0</v>
      </c>
      <c r="O784" s="78">
        <v>0</v>
      </c>
    </row>
    <row r="785" spans="2:15">
      <c r="B785" t="s">
        <v>3760</v>
      </c>
      <c r="C785" t="s">
        <v>3761</v>
      </c>
      <c r="D785" t="s">
        <v>394</v>
      </c>
      <c r="E785" t="s">
        <v>1198</v>
      </c>
      <c r="F785" t="s">
        <v>3762</v>
      </c>
      <c r="G785" t="s">
        <v>1265</v>
      </c>
      <c r="H785" t="s">
        <v>104</v>
      </c>
      <c r="I785" s="77">
        <v>460</v>
      </c>
      <c r="J785" s="77">
        <v>1698</v>
      </c>
      <c r="K785" s="77">
        <v>0</v>
      </c>
      <c r="L785" s="77">
        <v>27.5799348</v>
      </c>
      <c r="M785" s="78">
        <v>0</v>
      </c>
      <c r="N785" s="78">
        <v>0</v>
      </c>
      <c r="O785" s="78">
        <v>0</v>
      </c>
    </row>
    <row r="786" spans="2:15">
      <c r="B786" t="s">
        <v>3763</v>
      </c>
      <c r="C786" t="s">
        <v>3764</v>
      </c>
      <c r="D786" t="s">
        <v>1228</v>
      </c>
      <c r="E786" t="s">
        <v>1198</v>
      </c>
      <c r="F786" t="s">
        <v>3765</v>
      </c>
      <c r="G786" t="s">
        <v>1265</v>
      </c>
      <c r="H786" t="s">
        <v>104</v>
      </c>
      <c r="I786" s="77">
        <v>23</v>
      </c>
      <c r="J786" s="77">
        <v>109</v>
      </c>
      <c r="K786" s="77">
        <v>0</v>
      </c>
      <c r="L786" s="77">
        <v>8.8522169999999997E-2</v>
      </c>
      <c r="M786" s="78">
        <v>0</v>
      </c>
      <c r="N786" s="78">
        <v>0</v>
      </c>
      <c r="O786" s="78">
        <v>0</v>
      </c>
    </row>
    <row r="787" spans="2:15">
      <c r="B787" t="s">
        <v>3766</v>
      </c>
      <c r="C787" t="s">
        <v>3767</v>
      </c>
      <c r="D787" t="s">
        <v>1228</v>
      </c>
      <c r="E787" t="s">
        <v>1198</v>
      </c>
      <c r="F787" t="s">
        <v>3768</v>
      </c>
      <c r="G787" t="s">
        <v>1265</v>
      </c>
      <c r="H787" t="s">
        <v>104</v>
      </c>
      <c r="I787" s="77">
        <v>1</v>
      </c>
      <c r="J787" s="77">
        <v>1883</v>
      </c>
      <c r="K787" s="77">
        <v>0</v>
      </c>
      <c r="L787" s="77">
        <v>6.6488729999999996E-2</v>
      </c>
      <c r="M787" s="78">
        <v>0</v>
      </c>
      <c r="N787" s="78">
        <v>0</v>
      </c>
      <c r="O787" s="78">
        <v>0</v>
      </c>
    </row>
    <row r="788" spans="2:15">
      <c r="B788" t="s">
        <v>3769</v>
      </c>
      <c r="C788" t="s">
        <v>3770</v>
      </c>
      <c r="D788" t="s">
        <v>394</v>
      </c>
      <c r="E788" t="s">
        <v>1198</v>
      </c>
      <c r="F788" t="s">
        <v>3771</v>
      </c>
      <c r="G788" t="s">
        <v>1265</v>
      </c>
      <c r="H788" t="s">
        <v>104</v>
      </c>
      <c r="I788" s="77">
        <v>8</v>
      </c>
      <c r="J788" s="77">
        <v>6365</v>
      </c>
      <c r="K788" s="77">
        <v>0</v>
      </c>
      <c r="L788" s="77">
        <v>1.7979852000000001</v>
      </c>
      <c r="M788" s="78">
        <v>0</v>
      </c>
      <c r="N788" s="78">
        <v>0</v>
      </c>
      <c r="O788" s="78">
        <v>0</v>
      </c>
    </row>
    <row r="789" spans="2:15">
      <c r="B789" t="s">
        <v>3772</v>
      </c>
      <c r="C789" t="s">
        <v>3773</v>
      </c>
      <c r="D789" t="s">
        <v>1228</v>
      </c>
      <c r="E789" t="s">
        <v>1198</v>
      </c>
      <c r="F789" t="s">
        <v>3774</v>
      </c>
      <c r="G789" t="s">
        <v>1265</v>
      </c>
      <c r="H789" t="s">
        <v>104</v>
      </c>
      <c r="I789" s="77">
        <v>5</v>
      </c>
      <c r="J789" s="77">
        <v>517</v>
      </c>
      <c r="K789" s="77">
        <v>0</v>
      </c>
      <c r="L789" s="77">
        <v>9.1276350000000006E-2</v>
      </c>
      <c r="M789" s="78">
        <v>0</v>
      </c>
      <c r="N789" s="78">
        <v>0</v>
      </c>
      <c r="O789" s="78">
        <v>0</v>
      </c>
    </row>
    <row r="790" spans="2:15">
      <c r="B790" t="s">
        <v>3775</v>
      </c>
      <c r="C790" t="s">
        <v>3776</v>
      </c>
      <c r="D790" t="s">
        <v>1228</v>
      </c>
      <c r="E790" t="s">
        <v>1198</v>
      </c>
      <c r="F790" t="s">
        <v>2730</v>
      </c>
      <c r="G790" t="s">
        <v>1265</v>
      </c>
      <c r="H790" t="s">
        <v>104</v>
      </c>
      <c r="I790" s="77">
        <v>380</v>
      </c>
      <c r="J790" s="77">
        <v>1968</v>
      </c>
      <c r="K790" s="77">
        <v>0</v>
      </c>
      <c r="L790" s="77">
        <v>26.406230399999998</v>
      </c>
      <c r="M790" s="78">
        <v>0</v>
      </c>
      <c r="N790" s="78">
        <v>0</v>
      </c>
      <c r="O790" s="78">
        <v>0</v>
      </c>
    </row>
    <row r="791" spans="2:15">
      <c r="B791" t="s">
        <v>3777</v>
      </c>
      <c r="C791" t="s">
        <v>3778</v>
      </c>
      <c r="D791" t="s">
        <v>394</v>
      </c>
      <c r="E791" t="s">
        <v>1198</v>
      </c>
      <c r="F791" t="s">
        <v>3779</v>
      </c>
      <c r="G791" t="s">
        <v>1418</v>
      </c>
      <c r="H791" t="s">
        <v>104</v>
      </c>
      <c r="I791" s="77">
        <v>110</v>
      </c>
      <c r="J791" s="77">
        <v>2781</v>
      </c>
      <c r="K791" s="77">
        <v>0.18643680000000001</v>
      </c>
      <c r="L791" s="77">
        <v>10.9881189</v>
      </c>
      <c r="M791" s="78">
        <v>0</v>
      </c>
      <c r="N791" s="78">
        <v>0</v>
      </c>
      <c r="O791" s="78">
        <v>0</v>
      </c>
    </row>
    <row r="792" spans="2:15">
      <c r="B792" t="s">
        <v>3780</v>
      </c>
      <c r="C792" t="s">
        <v>3781</v>
      </c>
      <c r="D792" t="s">
        <v>394</v>
      </c>
      <c r="E792" t="s">
        <v>1198</v>
      </c>
      <c r="F792" t="s">
        <v>3782</v>
      </c>
      <c r="G792" t="s">
        <v>1418</v>
      </c>
      <c r="H792" t="s">
        <v>104</v>
      </c>
      <c r="I792" s="77">
        <v>1</v>
      </c>
      <c r="J792" s="77">
        <v>3240</v>
      </c>
      <c r="K792" s="77">
        <v>0</v>
      </c>
      <c r="L792" s="77">
        <v>0.1144044</v>
      </c>
      <c r="M792" s="78">
        <v>0</v>
      </c>
      <c r="N792" s="78">
        <v>0</v>
      </c>
      <c r="O792" s="78">
        <v>0</v>
      </c>
    </row>
    <row r="793" spans="2:15">
      <c r="B793" t="s">
        <v>3783</v>
      </c>
      <c r="C793" t="s">
        <v>3784</v>
      </c>
      <c r="D793" t="s">
        <v>394</v>
      </c>
      <c r="E793" t="s">
        <v>1198</v>
      </c>
      <c r="F793" t="s">
        <v>3785</v>
      </c>
      <c r="G793" t="s">
        <v>1418</v>
      </c>
      <c r="H793" t="s">
        <v>104</v>
      </c>
      <c r="I793" s="77">
        <v>54</v>
      </c>
      <c r="J793" s="77">
        <v>11409</v>
      </c>
      <c r="K793" s="77">
        <v>0</v>
      </c>
      <c r="L793" s="77">
        <v>21.753996659999999</v>
      </c>
      <c r="M793" s="78">
        <v>0</v>
      </c>
      <c r="N793" s="78">
        <v>0</v>
      </c>
      <c r="O793" s="78">
        <v>0</v>
      </c>
    </row>
    <row r="794" spans="2:15">
      <c r="B794" t="s">
        <v>254</v>
      </c>
    </row>
    <row r="795" spans="2:15">
      <c r="B795" t="s">
        <v>396</v>
      </c>
    </row>
    <row r="796" spans="2:15">
      <c r="B796" t="s">
        <v>397</v>
      </c>
    </row>
    <row r="797" spans="2:15">
      <c r="B797" t="s">
        <v>398</v>
      </c>
    </row>
    <row r="798" spans="2:15">
      <c r="B798" t="s">
        <v>399</v>
      </c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39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3">
        <v>44926</v>
      </c>
    </row>
    <row r="2" spans="2:63" s="1" customFormat="1">
      <c r="B2" s="2" t="s">
        <v>1</v>
      </c>
      <c r="C2" s="12" t="s">
        <v>196</v>
      </c>
    </row>
    <row r="3" spans="2:63" s="1" customFormat="1">
      <c r="B3" s="2" t="s">
        <v>2</v>
      </c>
      <c r="C3" s="26" t="s">
        <v>195</v>
      </c>
    </row>
    <row r="4" spans="2:63" s="1" customFormat="1">
      <c r="B4" s="2" t="s">
        <v>3</v>
      </c>
    </row>
    <row r="6" spans="2:63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192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46</v>
      </c>
      <c r="C8" s="28" t="s">
        <v>47</v>
      </c>
      <c r="D8" s="28" t="s">
        <v>68</v>
      </c>
      <c r="E8" s="28" t="s">
        <v>48</v>
      </c>
      <c r="F8" s="28" t="s">
        <v>82</v>
      </c>
      <c r="G8" s="28" t="s">
        <v>51</v>
      </c>
      <c r="H8" s="28" t="s">
        <v>185</v>
      </c>
      <c r="I8" s="28" t="s">
        <v>186</v>
      </c>
      <c r="J8" s="38" t="s">
        <v>190</v>
      </c>
      <c r="K8" s="28" t="s">
        <v>54</v>
      </c>
      <c r="L8" s="28" t="s">
        <v>71</v>
      </c>
      <c r="M8" s="28" t="s">
        <v>55</v>
      </c>
      <c r="N8" s="28" t="s">
        <v>181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182</v>
      </c>
      <c r="I9" s="31"/>
      <c r="J9" s="21" t="s">
        <v>183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34" t="s">
        <v>64</v>
      </c>
      <c r="M10" s="34" t="s">
        <v>74</v>
      </c>
      <c r="N10" s="34" t="s">
        <v>75</v>
      </c>
      <c r="O10" s="35"/>
      <c r="BH10" s="16"/>
      <c r="BI10" s="19"/>
      <c r="BK10" s="16"/>
    </row>
    <row r="11" spans="2:63" s="23" customFormat="1" ht="18" customHeight="1">
      <c r="B11" s="24" t="s">
        <v>191</v>
      </c>
      <c r="C11" s="7"/>
      <c r="D11" s="7"/>
      <c r="E11" s="7"/>
      <c r="F11" s="7"/>
      <c r="G11" s="7"/>
      <c r="H11" s="75">
        <v>128105057.62</v>
      </c>
      <c r="I11" s="7"/>
      <c r="J11" s="75">
        <v>2344.5064403370002</v>
      </c>
      <c r="K11" s="75">
        <v>3699864.9353668443</v>
      </c>
      <c r="L11" s="7"/>
      <c r="M11" s="76">
        <v>1</v>
      </c>
      <c r="N11" s="76">
        <v>0.15690000000000001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87077464.650000006</v>
      </c>
      <c r="J12" s="81">
        <v>0</v>
      </c>
      <c r="K12" s="81">
        <v>802553.59838284797</v>
      </c>
      <c r="M12" s="80">
        <v>0.21690000000000001</v>
      </c>
      <c r="N12" s="80">
        <v>3.4000000000000002E-2</v>
      </c>
    </row>
    <row r="13" spans="2:63">
      <c r="B13" s="79" t="s">
        <v>3786</v>
      </c>
      <c r="D13" s="16"/>
      <c r="E13" s="16"/>
      <c r="F13" s="16"/>
      <c r="G13" s="16"/>
      <c r="H13" s="81">
        <v>20958346.309999999</v>
      </c>
      <c r="J13" s="81">
        <v>0</v>
      </c>
      <c r="K13" s="81">
        <v>549376.4526975</v>
      </c>
      <c r="M13" s="80">
        <v>0.14849999999999999</v>
      </c>
      <c r="N13" s="80">
        <v>2.3300000000000001E-2</v>
      </c>
    </row>
    <row r="14" spans="2:63">
      <c r="B14" t="s">
        <v>3787</v>
      </c>
      <c r="C14" t="s">
        <v>3788</v>
      </c>
      <c r="D14" t="s">
        <v>98</v>
      </c>
      <c r="E14" t="s">
        <v>3789</v>
      </c>
      <c r="F14" t="s">
        <v>407</v>
      </c>
      <c r="G14" t="s">
        <v>100</v>
      </c>
      <c r="H14" s="77">
        <v>210</v>
      </c>
      <c r="I14" s="77">
        <v>844.7</v>
      </c>
      <c r="J14" s="77">
        <v>0</v>
      </c>
      <c r="K14" s="77">
        <v>1.7738700000000001</v>
      </c>
      <c r="L14" s="78">
        <v>0</v>
      </c>
      <c r="M14" s="78">
        <v>0</v>
      </c>
      <c r="N14" s="78">
        <v>0</v>
      </c>
    </row>
    <row r="15" spans="2:63">
      <c r="B15" t="s">
        <v>3790</v>
      </c>
      <c r="C15" t="s">
        <v>3791</v>
      </c>
      <c r="D15" t="s">
        <v>98</v>
      </c>
      <c r="E15" t="s">
        <v>3792</v>
      </c>
      <c r="F15" t="s">
        <v>3793</v>
      </c>
      <c r="G15" t="s">
        <v>100</v>
      </c>
      <c r="H15" s="77">
        <v>685545</v>
      </c>
      <c r="I15" s="77">
        <v>1767</v>
      </c>
      <c r="J15" s="77">
        <v>0</v>
      </c>
      <c r="K15" s="77">
        <v>12113.58015</v>
      </c>
      <c r="L15" s="78">
        <v>5.1799999999999999E-2</v>
      </c>
      <c r="M15" s="78">
        <v>3.3E-3</v>
      </c>
      <c r="N15" s="78">
        <v>5.0000000000000001E-4</v>
      </c>
    </row>
    <row r="16" spans="2:63">
      <c r="B16" t="s">
        <v>3794</v>
      </c>
      <c r="C16" t="s">
        <v>3795</v>
      </c>
      <c r="D16" t="s">
        <v>98</v>
      </c>
      <c r="E16" t="s">
        <v>3792</v>
      </c>
      <c r="F16" t="s">
        <v>3793</v>
      </c>
      <c r="G16" t="s">
        <v>100</v>
      </c>
      <c r="H16" s="77">
        <v>177264</v>
      </c>
      <c r="I16" s="77">
        <v>1774</v>
      </c>
      <c r="J16" s="77">
        <v>0</v>
      </c>
      <c r="K16" s="77">
        <v>3144.66336</v>
      </c>
      <c r="L16" s="78">
        <v>3.4000000000000002E-2</v>
      </c>
      <c r="M16" s="78">
        <v>8.0000000000000004E-4</v>
      </c>
      <c r="N16" s="78">
        <v>1E-4</v>
      </c>
    </row>
    <row r="17" spans="2:14">
      <c r="B17" t="s">
        <v>3796</v>
      </c>
      <c r="C17" t="s">
        <v>3797</v>
      </c>
      <c r="D17" t="s">
        <v>98</v>
      </c>
      <c r="E17" t="s">
        <v>3792</v>
      </c>
      <c r="F17" t="s">
        <v>3793</v>
      </c>
      <c r="G17" t="s">
        <v>100</v>
      </c>
      <c r="H17" s="77">
        <v>3242475</v>
      </c>
      <c r="I17" s="77">
        <v>1771</v>
      </c>
      <c r="J17" s="77">
        <v>0</v>
      </c>
      <c r="K17" s="77">
        <v>57424.232250000001</v>
      </c>
      <c r="L17" s="78">
        <v>1.2999999999999999E-2</v>
      </c>
      <c r="M17" s="78">
        <v>1.55E-2</v>
      </c>
      <c r="N17" s="78">
        <v>2.3999999999999998E-3</v>
      </c>
    </row>
    <row r="18" spans="2:14">
      <c r="B18" t="s">
        <v>3798</v>
      </c>
      <c r="C18" t="s">
        <v>3799</v>
      </c>
      <c r="D18" t="s">
        <v>98</v>
      </c>
      <c r="E18" t="s">
        <v>3792</v>
      </c>
      <c r="F18" t="s">
        <v>3793</v>
      </c>
      <c r="G18" t="s">
        <v>100</v>
      </c>
      <c r="H18" s="77">
        <v>846320.04</v>
      </c>
      <c r="I18" s="77">
        <v>3063</v>
      </c>
      <c r="J18" s="77">
        <v>0</v>
      </c>
      <c r="K18" s="77">
        <v>25922.7828252</v>
      </c>
      <c r="L18" s="78">
        <v>1.32E-2</v>
      </c>
      <c r="M18" s="78">
        <v>7.0000000000000001E-3</v>
      </c>
      <c r="N18" s="78">
        <v>1.1000000000000001E-3</v>
      </c>
    </row>
    <row r="19" spans="2:14">
      <c r="B19" t="s">
        <v>3800</v>
      </c>
      <c r="C19" t="s">
        <v>3801</v>
      </c>
      <c r="D19" t="s">
        <v>98</v>
      </c>
      <c r="E19" t="s">
        <v>3792</v>
      </c>
      <c r="F19" t="s">
        <v>3793</v>
      </c>
      <c r="G19" t="s">
        <v>100</v>
      </c>
      <c r="H19" s="77">
        <v>1409612.11</v>
      </c>
      <c r="I19" s="77">
        <v>1783</v>
      </c>
      <c r="J19" s="77">
        <v>0</v>
      </c>
      <c r="K19" s="77">
        <v>25133.383921299999</v>
      </c>
      <c r="L19" s="78">
        <v>2.7799999999999998E-2</v>
      </c>
      <c r="M19" s="78">
        <v>6.7999999999999996E-3</v>
      </c>
      <c r="N19" s="78">
        <v>1.1000000000000001E-3</v>
      </c>
    </row>
    <row r="20" spans="2:14">
      <c r="B20" t="s">
        <v>3802</v>
      </c>
      <c r="C20" t="s">
        <v>3803</v>
      </c>
      <c r="D20" t="s">
        <v>98</v>
      </c>
      <c r="E20" t="s">
        <v>3792</v>
      </c>
      <c r="F20" t="s">
        <v>3793</v>
      </c>
      <c r="G20" t="s">
        <v>100</v>
      </c>
      <c r="H20" s="77">
        <v>166</v>
      </c>
      <c r="I20" s="77">
        <v>2757</v>
      </c>
      <c r="J20" s="77">
        <v>0</v>
      </c>
      <c r="K20" s="77">
        <v>4.5766200000000001</v>
      </c>
      <c r="L20" s="78">
        <v>0</v>
      </c>
      <c r="M20" s="78">
        <v>0</v>
      </c>
      <c r="N20" s="78">
        <v>0</v>
      </c>
    </row>
    <row r="21" spans="2:14">
      <c r="B21" t="s">
        <v>3804</v>
      </c>
      <c r="C21" t="s">
        <v>3805</v>
      </c>
      <c r="D21" t="s">
        <v>98</v>
      </c>
      <c r="E21" t="s">
        <v>3806</v>
      </c>
      <c r="F21" t="s">
        <v>3793</v>
      </c>
      <c r="G21" t="s">
        <v>100</v>
      </c>
      <c r="H21" s="77">
        <v>6129</v>
      </c>
      <c r="I21" s="77">
        <v>2811</v>
      </c>
      <c r="J21" s="77">
        <v>0</v>
      </c>
      <c r="K21" s="77">
        <v>172.28619</v>
      </c>
      <c r="L21" s="78">
        <v>2.0000000000000001E-4</v>
      </c>
      <c r="M21" s="78">
        <v>0</v>
      </c>
      <c r="N21" s="78">
        <v>0</v>
      </c>
    </row>
    <row r="22" spans="2:14">
      <c r="B22" t="s">
        <v>3807</v>
      </c>
      <c r="C22" t="s">
        <v>3808</v>
      </c>
      <c r="D22" t="s">
        <v>98</v>
      </c>
      <c r="E22" t="s">
        <v>3806</v>
      </c>
      <c r="F22" t="s">
        <v>3793</v>
      </c>
      <c r="G22" t="s">
        <v>100</v>
      </c>
      <c r="H22" s="77">
        <v>1040</v>
      </c>
      <c r="I22" s="77">
        <v>2429</v>
      </c>
      <c r="J22" s="77">
        <v>0</v>
      </c>
      <c r="K22" s="77">
        <v>25.261600000000001</v>
      </c>
      <c r="L22" s="78">
        <v>0</v>
      </c>
      <c r="M22" s="78">
        <v>0</v>
      </c>
      <c r="N22" s="78">
        <v>0</v>
      </c>
    </row>
    <row r="23" spans="2:14">
      <c r="B23" t="s">
        <v>3809</v>
      </c>
      <c r="C23" t="s">
        <v>3810</v>
      </c>
      <c r="D23" t="s">
        <v>98</v>
      </c>
      <c r="E23" t="s">
        <v>3806</v>
      </c>
      <c r="F23" t="s">
        <v>3793</v>
      </c>
      <c r="G23" t="s">
        <v>100</v>
      </c>
      <c r="H23" s="77">
        <v>1280</v>
      </c>
      <c r="I23" s="77">
        <v>2664</v>
      </c>
      <c r="J23" s="77">
        <v>0</v>
      </c>
      <c r="K23" s="77">
        <v>34.099200000000003</v>
      </c>
      <c r="L23" s="78">
        <v>0</v>
      </c>
      <c r="M23" s="78">
        <v>0</v>
      </c>
      <c r="N23" s="78">
        <v>0</v>
      </c>
    </row>
    <row r="24" spans="2:14">
      <c r="B24" t="s">
        <v>3811</v>
      </c>
      <c r="C24" t="s">
        <v>3812</v>
      </c>
      <c r="D24" t="s">
        <v>98</v>
      </c>
      <c r="E24" t="s">
        <v>3806</v>
      </c>
      <c r="F24" t="s">
        <v>3793</v>
      </c>
      <c r="G24" t="s">
        <v>100</v>
      </c>
      <c r="H24" s="77">
        <v>7086</v>
      </c>
      <c r="I24" s="77">
        <v>989.5</v>
      </c>
      <c r="J24" s="77">
        <v>0</v>
      </c>
      <c r="K24" s="77">
        <v>70.115970000000004</v>
      </c>
      <c r="L24" s="78">
        <v>4.0000000000000002E-4</v>
      </c>
      <c r="M24" s="78">
        <v>0</v>
      </c>
      <c r="N24" s="78">
        <v>0</v>
      </c>
    </row>
    <row r="25" spans="2:14">
      <c r="B25" t="s">
        <v>3813</v>
      </c>
      <c r="C25" t="s">
        <v>3814</v>
      </c>
      <c r="D25" t="s">
        <v>98</v>
      </c>
      <c r="E25" t="s">
        <v>3806</v>
      </c>
      <c r="F25" t="s">
        <v>3793</v>
      </c>
      <c r="G25" t="s">
        <v>100</v>
      </c>
      <c r="H25" s="77">
        <v>500</v>
      </c>
      <c r="I25" s="77">
        <v>1202</v>
      </c>
      <c r="J25" s="77">
        <v>0</v>
      </c>
      <c r="K25" s="77">
        <v>6.01</v>
      </c>
      <c r="L25" s="78">
        <v>0</v>
      </c>
      <c r="M25" s="78">
        <v>0</v>
      </c>
      <c r="N25" s="78">
        <v>0</v>
      </c>
    </row>
    <row r="26" spans="2:14">
      <c r="B26" t="s">
        <v>3815</v>
      </c>
      <c r="C26" t="s">
        <v>3816</v>
      </c>
      <c r="D26" t="s">
        <v>98</v>
      </c>
      <c r="E26" t="s">
        <v>3817</v>
      </c>
      <c r="F26" t="s">
        <v>3793</v>
      </c>
      <c r="G26" t="s">
        <v>100</v>
      </c>
      <c r="H26" s="77">
        <v>903791</v>
      </c>
      <c r="I26" s="77">
        <v>1791</v>
      </c>
      <c r="J26" s="77">
        <v>0</v>
      </c>
      <c r="K26" s="77">
        <v>16186.89681</v>
      </c>
      <c r="L26" s="78">
        <v>5.5500000000000001E-2</v>
      </c>
      <c r="M26" s="78">
        <v>4.4000000000000003E-3</v>
      </c>
      <c r="N26" s="78">
        <v>6.9999999999999999E-4</v>
      </c>
    </row>
    <row r="27" spans="2:14">
      <c r="B27" t="s">
        <v>3818</v>
      </c>
      <c r="C27" t="s">
        <v>3819</v>
      </c>
      <c r="D27" t="s">
        <v>98</v>
      </c>
      <c r="E27" t="s">
        <v>3817</v>
      </c>
      <c r="F27" t="s">
        <v>3793</v>
      </c>
      <c r="G27" t="s">
        <v>100</v>
      </c>
      <c r="H27" s="77">
        <v>3106041</v>
      </c>
      <c r="I27" s="77">
        <v>1767</v>
      </c>
      <c r="J27" s="77">
        <v>0</v>
      </c>
      <c r="K27" s="77">
        <v>54883.744469999998</v>
      </c>
      <c r="L27" s="78">
        <v>5.6000000000000001E-2</v>
      </c>
      <c r="M27" s="78">
        <v>1.4800000000000001E-2</v>
      </c>
      <c r="N27" s="78">
        <v>2.3E-3</v>
      </c>
    </row>
    <row r="28" spans="2:14">
      <c r="B28" t="s">
        <v>3820</v>
      </c>
      <c r="C28" t="s">
        <v>3821</v>
      </c>
      <c r="D28" t="s">
        <v>98</v>
      </c>
      <c r="E28" t="s">
        <v>3817</v>
      </c>
      <c r="F28" t="s">
        <v>3793</v>
      </c>
      <c r="G28" t="s">
        <v>100</v>
      </c>
      <c r="H28" s="77">
        <v>2500</v>
      </c>
      <c r="I28" s="77">
        <v>111.4</v>
      </c>
      <c r="J28" s="77">
        <v>0</v>
      </c>
      <c r="K28" s="77">
        <v>2.7850000000000001</v>
      </c>
      <c r="L28" s="78">
        <v>1E-4</v>
      </c>
      <c r="M28" s="78">
        <v>0</v>
      </c>
      <c r="N28" s="78">
        <v>0</v>
      </c>
    </row>
    <row r="29" spans="2:14">
      <c r="B29" t="s">
        <v>3822</v>
      </c>
      <c r="C29" t="s">
        <v>3823</v>
      </c>
      <c r="D29" t="s">
        <v>98</v>
      </c>
      <c r="E29" t="s">
        <v>3817</v>
      </c>
      <c r="F29" t="s">
        <v>3793</v>
      </c>
      <c r="G29" t="s">
        <v>100</v>
      </c>
      <c r="H29" s="77">
        <v>2802388.55</v>
      </c>
      <c r="I29" s="77">
        <v>3014</v>
      </c>
      <c r="J29" s="77">
        <v>0</v>
      </c>
      <c r="K29" s="77">
        <v>84463.990896999996</v>
      </c>
      <c r="L29" s="78">
        <v>1.7999999999999999E-2</v>
      </c>
      <c r="M29" s="78">
        <v>2.2800000000000001E-2</v>
      </c>
      <c r="N29" s="78">
        <v>3.5999999999999999E-3</v>
      </c>
    </row>
    <row r="30" spans="2:14">
      <c r="B30" t="s">
        <v>3824</v>
      </c>
      <c r="C30" t="s">
        <v>3825</v>
      </c>
      <c r="D30" t="s">
        <v>98</v>
      </c>
      <c r="E30" t="s">
        <v>3817</v>
      </c>
      <c r="F30" t="s">
        <v>3793</v>
      </c>
      <c r="G30" t="s">
        <v>100</v>
      </c>
      <c r="H30" s="77">
        <v>400</v>
      </c>
      <c r="I30" s="77">
        <v>816.7</v>
      </c>
      <c r="J30" s="77">
        <v>0</v>
      </c>
      <c r="K30" s="77">
        <v>3.2667999999999999</v>
      </c>
      <c r="L30" s="78">
        <v>1E-4</v>
      </c>
      <c r="M30" s="78">
        <v>0</v>
      </c>
      <c r="N30" s="78">
        <v>0</v>
      </c>
    </row>
    <row r="31" spans="2:14">
      <c r="B31" t="s">
        <v>3826</v>
      </c>
      <c r="C31" t="s">
        <v>3827</v>
      </c>
      <c r="D31" t="s">
        <v>98</v>
      </c>
      <c r="E31" t="s">
        <v>3817</v>
      </c>
      <c r="F31" t="s">
        <v>3793</v>
      </c>
      <c r="G31" t="s">
        <v>100</v>
      </c>
      <c r="H31" s="77">
        <v>143</v>
      </c>
      <c r="I31" s="77">
        <v>2379</v>
      </c>
      <c r="J31" s="77">
        <v>0</v>
      </c>
      <c r="K31" s="77">
        <v>3.4019699999999999</v>
      </c>
      <c r="L31" s="78">
        <v>0</v>
      </c>
      <c r="M31" s="78">
        <v>0</v>
      </c>
      <c r="N31" s="78">
        <v>0</v>
      </c>
    </row>
    <row r="32" spans="2:14">
      <c r="B32" t="s">
        <v>3828</v>
      </c>
      <c r="C32" t="s">
        <v>3829</v>
      </c>
      <c r="D32" t="s">
        <v>98</v>
      </c>
      <c r="E32" t="s">
        <v>3817</v>
      </c>
      <c r="F32" t="s">
        <v>3793</v>
      </c>
      <c r="G32" t="s">
        <v>100</v>
      </c>
      <c r="H32" s="77">
        <v>1525118.55</v>
      </c>
      <c r="I32" s="77">
        <v>1794</v>
      </c>
      <c r="J32" s="77">
        <v>0</v>
      </c>
      <c r="K32" s="77">
        <v>27360.626787000001</v>
      </c>
      <c r="L32" s="78">
        <v>1.04E-2</v>
      </c>
      <c r="M32" s="78">
        <v>7.4000000000000003E-3</v>
      </c>
      <c r="N32" s="78">
        <v>1.1999999999999999E-3</v>
      </c>
    </row>
    <row r="33" spans="2:14">
      <c r="B33" t="s">
        <v>3830</v>
      </c>
      <c r="C33" t="s">
        <v>3831</v>
      </c>
      <c r="D33" t="s">
        <v>98</v>
      </c>
      <c r="E33" t="s">
        <v>3817</v>
      </c>
      <c r="F33" t="s">
        <v>3793</v>
      </c>
      <c r="G33" t="s">
        <v>100</v>
      </c>
      <c r="H33" s="77">
        <v>911765.53</v>
      </c>
      <c r="I33" s="77">
        <v>1782</v>
      </c>
      <c r="J33" s="77">
        <v>0</v>
      </c>
      <c r="K33" s="77">
        <v>16247.6617446</v>
      </c>
      <c r="L33" s="78">
        <v>9.4000000000000004E-3</v>
      </c>
      <c r="M33" s="78">
        <v>4.4000000000000003E-3</v>
      </c>
      <c r="N33" s="78">
        <v>6.9999999999999999E-4</v>
      </c>
    </row>
    <row r="34" spans="2:14">
      <c r="B34" t="s">
        <v>3832</v>
      </c>
      <c r="C34" t="s">
        <v>3833</v>
      </c>
      <c r="D34" t="s">
        <v>98</v>
      </c>
      <c r="E34" t="s">
        <v>3834</v>
      </c>
      <c r="F34" t="s">
        <v>3793</v>
      </c>
      <c r="G34" t="s">
        <v>100</v>
      </c>
      <c r="H34" s="77">
        <v>9462</v>
      </c>
      <c r="I34" s="77">
        <v>1241</v>
      </c>
      <c r="J34" s="77">
        <v>0</v>
      </c>
      <c r="K34" s="77">
        <v>117.42341999999999</v>
      </c>
      <c r="L34" s="78">
        <v>2.0000000000000001E-4</v>
      </c>
      <c r="M34" s="78">
        <v>0</v>
      </c>
      <c r="N34" s="78">
        <v>0</v>
      </c>
    </row>
    <row r="35" spans="2:14">
      <c r="B35" t="s">
        <v>3835</v>
      </c>
      <c r="C35" t="s">
        <v>3836</v>
      </c>
      <c r="D35" t="s">
        <v>98</v>
      </c>
      <c r="E35" t="s">
        <v>3834</v>
      </c>
      <c r="F35" t="s">
        <v>3793</v>
      </c>
      <c r="G35" t="s">
        <v>100</v>
      </c>
      <c r="H35" s="77">
        <v>61238.83</v>
      </c>
      <c r="I35" s="77">
        <v>1787</v>
      </c>
      <c r="J35" s="77">
        <v>0</v>
      </c>
      <c r="K35" s="77">
        <v>1094.3378921000001</v>
      </c>
      <c r="L35" s="78">
        <v>1E-3</v>
      </c>
      <c r="M35" s="78">
        <v>2.9999999999999997E-4</v>
      </c>
      <c r="N35" s="78">
        <v>0</v>
      </c>
    </row>
    <row r="36" spans="2:14">
      <c r="B36" t="s">
        <v>3837</v>
      </c>
      <c r="C36" t="s">
        <v>3838</v>
      </c>
      <c r="D36" t="s">
        <v>98</v>
      </c>
      <c r="E36" t="s">
        <v>3834</v>
      </c>
      <c r="F36" t="s">
        <v>3793</v>
      </c>
      <c r="G36" t="s">
        <v>100</v>
      </c>
      <c r="H36" s="77">
        <v>7443</v>
      </c>
      <c r="I36" s="77">
        <v>815</v>
      </c>
      <c r="J36" s="77">
        <v>0</v>
      </c>
      <c r="K36" s="77">
        <v>60.660449999999997</v>
      </c>
      <c r="L36" s="78">
        <v>0</v>
      </c>
      <c r="M36" s="78">
        <v>0</v>
      </c>
      <c r="N36" s="78">
        <v>0</v>
      </c>
    </row>
    <row r="37" spans="2:14">
      <c r="B37" t="s">
        <v>3839</v>
      </c>
      <c r="C37" t="s">
        <v>3840</v>
      </c>
      <c r="D37" t="s">
        <v>98</v>
      </c>
      <c r="E37" t="s">
        <v>3834</v>
      </c>
      <c r="F37" t="s">
        <v>3793</v>
      </c>
      <c r="G37" t="s">
        <v>100</v>
      </c>
      <c r="H37" s="77">
        <v>1700</v>
      </c>
      <c r="I37" s="77">
        <v>1082</v>
      </c>
      <c r="J37" s="77">
        <v>0</v>
      </c>
      <c r="K37" s="77">
        <v>18.393999999999998</v>
      </c>
      <c r="L37" s="78">
        <v>1E-4</v>
      </c>
      <c r="M37" s="78">
        <v>0</v>
      </c>
      <c r="N37" s="78">
        <v>0</v>
      </c>
    </row>
    <row r="38" spans="2:14">
      <c r="B38" t="s">
        <v>3841</v>
      </c>
      <c r="C38" t="s">
        <v>3842</v>
      </c>
      <c r="D38" t="s">
        <v>98</v>
      </c>
      <c r="E38" t="s">
        <v>3834</v>
      </c>
      <c r="F38" t="s">
        <v>3793</v>
      </c>
      <c r="G38" t="s">
        <v>100</v>
      </c>
      <c r="H38" s="77">
        <v>9127</v>
      </c>
      <c r="I38" s="77">
        <v>1988</v>
      </c>
      <c r="J38" s="77">
        <v>0</v>
      </c>
      <c r="K38" s="77">
        <v>181.44476</v>
      </c>
      <c r="L38" s="78">
        <v>4.0000000000000002E-4</v>
      </c>
      <c r="M38" s="78">
        <v>0</v>
      </c>
      <c r="N38" s="78">
        <v>0</v>
      </c>
    </row>
    <row r="39" spans="2:14">
      <c r="B39" t="s">
        <v>3843</v>
      </c>
      <c r="C39" t="s">
        <v>3844</v>
      </c>
      <c r="D39" t="s">
        <v>98</v>
      </c>
      <c r="E39" t="s">
        <v>3834</v>
      </c>
      <c r="F39" t="s">
        <v>3793</v>
      </c>
      <c r="G39" t="s">
        <v>100</v>
      </c>
      <c r="H39" s="77">
        <v>394</v>
      </c>
      <c r="I39" s="77">
        <v>2369</v>
      </c>
      <c r="J39" s="77">
        <v>0</v>
      </c>
      <c r="K39" s="77">
        <v>9.3338599999999996</v>
      </c>
      <c r="L39" s="78">
        <v>0</v>
      </c>
      <c r="M39" s="78">
        <v>0</v>
      </c>
      <c r="N39" s="78">
        <v>0</v>
      </c>
    </row>
    <row r="40" spans="2:14">
      <c r="B40" t="s">
        <v>3845</v>
      </c>
      <c r="C40" t="s">
        <v>3846</v>
      </c>
      <c r="D40" t="s">
        <v>98</v>
      </c>
      <c r="E40" t="s">
        <v>3834</v>
      </c>
      <c r="F40" t="s">
        <v>3793</v>
      </c>
      <c r="G40" t="s">
        <v>100</v>
      </c>
      <c r="H40" s="77">
        <v>3100720</v>
      </c>
      <c r="I40" s="77">
        <v>1727</v>
      </c>
      <c r="J40" s="77">
        <v>0</v>
      </c>
      <c r="K40" s="77">
        <v>53549.434399999998</v>
      </c>
      <c r="L40" s="78">
        <v>9.1800000000000007E-2</v>
      </c>
      <c r="M40" s="78">
        <v>1.4500000000000001E-2</v>
      </c>
      <c r="N40" s="78">
        <v>2.3E-3</v>
      </c>
    </row>
    <row r="41" spans="2:14">
      <c r="B41" t="s">
        <v>3847</v>
      </c>
      <c r="C41" t="s">
        <v>3848</v>
      </c>
      <c r="D41" t="s">
        <v>98</v>
      </c>
      <c r="E41" t="s">
        <v>3834</v>
      </c>
      <c r="F41" t="s">
        <v>3793</v>
      </c>
      <c r="G41" t="s">
        <v>100</v>
      </c>
      <c r="H41" s="77">
        <v>887844</v>
      </c>
      <c r="I41" s="77">
        <v>1779</v>
      </c>
      <c r="J41" s="77">
        <v>0</v>
      </c>
      <c r="K41" s="77">
        <v>15794.74476</v>
      </c>
      <c r="L41" s="78">
        <v>7.4399999999999994E-2</v>
      </c>
      <c r="M41" s="78">
        <v>4.3E-3</v>
      </c>
      <c r="N41" s="78">
        <v>6.9999999999999999E-4</v>
      </c>
    </row>
    <row r="42" spans="2:14">
      <c r="B42" t="s">
        <v>3849</v>
      </c>
      <c r="C42" t="s">
        <v>3850</v>
      </c>
      <c r="D42" t="s">
        <v>98</v>
      </c>
      <c r="E42" t="s">
        <v>3834</v>
      </c>
      <c r="F42" t="s">
        <v>3793</v>
      </c>
      <c r="G42" t="s">
        <v>100</v>
      </c>
      <c r="H42" s="77">
        <v>482805.51</v>
      </c>
      <c r="I42" s="77">
        <v>3023</v>
      </c>
      <c r="J42" s="77">
        <v>0</v>
      </c>
      <c r="K42" s="77">
        <v>14595.210567300001</v>
      </c>
      <c r="L42" s="78">
        <v>5.7999999999999996E-3</v>
      </c>
      <c r="M42" s="78">
        <v>3.8999999999999998E-3</v>
      </c>
      <c r="N42" s="78">
        <v>5.9999999999999995E-4</v>
      </c>
    </row>
    <row r="43" spans="2:14">
      <c r="B43" t="s">
        <v>3851</v>
      </c>
      <c r="C43" t="s">
        <v>3852</v>
      </c>
      <c r="D43" t="s">
        <v>98</v>
      </c>
      <c r="E43" t="s">
        <v>3789</v>
      </c>
      <c r="F43" t="s">
        <v>3793</v>
      </c>
      <c r="G43" t="s">
        <v>100</v>
      </c>
      <c r="H43" s="77">
        <v>760</v>
      </c>
      <c r="I43" s="77">
        <v>248.3</v>
      </c>
      <c r="J43" s="77">
        <v>0</v>
      </c>
      <c r="K43" s="77">
        <v>1.8870800000000001</v>
      </c>
      <c r="L43" s="78">
        <v>0</v>
      </c>
      <c r="M43" s="78">
        <v>0</v>
      </c>
      <c r="N43" s="78">
        <v>0</v>
      </c>
    </row>
    <row r="44" spans="2:14">
      <c r="B44" t="s">
        <v>3853</v>
      </c>
      <c r="C44" t="s">
        <v>3854</v>
      </c>
      <c r="D44" t="s">
        <v>98</v>
      </c>
      <c r="E44" t="s">
        <v>3855</v>
      </c>
      <c r="F44" t="s">
        <v>3793</v>
      </c>
      <c r="G44" t="s">
        <v>100</v>
      </c>
      <c r="H44" s="77">
        <v>77538</v>
      </c>
      <c r="I44" s="77">
        <v>17600</v>
      </c>
      <c r="J44" s="77">
        <v>0</v>
      </c>
      <c r="K44" s="77">
        <v>13646.688</v>
      </c>
      <c r="L44" s="78">
        <v>4.4499999999999998E-2</v>
      </c>
      <c r="M44" s="78">
        <v>3.7000000000000002E-3</v>
      </c>
      <c r="N44" s="78">
        <v>5.9999999999999995E-4</v>
      </c>
    </row>
    <row r="45" spans="2:14">
      <c r="B45" t="s">
        <v>3856</v>
      </c>
      <c r="C45" t="s">
        <v>3857</v>
      </c>
      <c r="D45" t="s">
        <v>98</v>
      </c>
      <c r="E45" t="s">
        <v>3855</v>
      </c>
      <c r="F45" t="s">
        <v>3793</v>
      </c>
      <c r="G45" t="s">
        <v>100</v>
      </c>
      <c r="H45" s="77">
        <v>1565</v>
      </c>
      <c r="I45" s="77">
        <v>1121</v>
      </c>
      <c r="J45" s="77">
        <v>0</v>
      </c>
      <c r="K45" s="77">
        <v>17.54365</v>
      </c>
      <c r="L45" s="78">
        <v>4.0000000000000002E-4</v>
      </c>
      <c r="M45" s="78">
        <v>0</v>
      </c>
      <c r="N45" s="78">
        <v>0</v>
      </c>
    </row>
    <row r="46" spans="2:14">
      <c r="B46" t="s">
        <v>3858</v>
      </c>
      <c r="C46" t="s">
        <v>3859</v>
      </c>
      <c r="D46" t="s">
        <v>98</v>
      </c>
      <c r="E46" t="s">
        <v>3855</v>
      </c>
      <c r="F46" t="s">
        <v>3793</v>
      </c>
      <c r="G46" t="s">
        <v>100</v>
      </c>
      <c r="H46" s="77">
        <v>62728.09</v>
      </c>
      <c r="I46" s="77">
        <v>29630</v>
      </c>
      <c r="J46" s="77">
        <v>0</v>
      </c>
      <c r="K46" s="77">
        <v>18586.333067</v>
      </c>
      <c r="L46" s="78">
        <v>7.9000000000000008E-3</v>
      </c>
      <c r="M46" s="78">
        <v>5.0000000000000001E-3</v>
      </c>
      <c r="N46" s="78">
        <v>8.0000000000000004E-4</v>
      </c>
    </row>
    <row r="47" spans="2:14">
      <c r="B47" t="s">
        <v>3860</v>
      </c>
      <c r="C47" t="s">
        <v>3861</v>
      </c>
      <c r="D47" t="s">
        <v>98</v>
      </c>
      <c r="E47" t="s">
        <v>3855</v>
      </c>
      <c r="F47" t="s">
        <v>3793</v>
      </c>
      <c r="G47" t="s">
        <v>100</v>
      </c>
      <c r="H47" s="77">
        <v>20</v>
      </c>
      <c r="I47" s="77">
        <v>23280</v>
      </c>
      <c r="J47" s="77">
        <v>0</v>
      </c>
      <c r="K47" s="77">
        <v>4.6559999999999997</v>
      </c>
      <c r="L47" s="78">
        <v>0</v>
      </c>
      <c r="M47" s="78">
        <v>0</v>
      </c>
      <c r="N47" s="78">
        <v>0</v>
      </c>
    </row>
    <row r="48" spans="2:14">
      <c r="B48" t="s">
        <v>3862</v>
      </c>
      <c r="C48" t="s">
        <v>3863</v>
      </c>
      <c r="D48" t="s">
        <v>98</v>
      </c>
      <c r="E48" t="s">
        <v>3855</v>
      </c>
      <c r="F48" t="s">
        <v>3793</v>
      </c>
      <c r="G48" t="s">
        <v>100</v>
      </c>
      <c r="H48" s="77">
        <v>187749.24</v>
      </c>
      <c r="I48" s="77">
        <v>17850</v>
      </c>
      <c r="J48" s="77">
        <v>0</v>
      </c>
      <c r="K48" s="77">
        <v>33513.23934</v>
      </c>
      <c r="L48" s="78">
        <v>7.7000000000000002E-3</v>
      </c>
      <c r="M48" s="78">
        <v>9.1000000000000004E-3</v>
      </c>
      <c r="N48" s="78">
        <v>1.4E-3</v>
      </c>
    </row>
    <row r="49" spans="2:14">
      <c r="B49" t="s">
        <v>3864</v>
      </c>
      <c r="C49" t="s">
        <v>3865</v>
      </c>
      <c r="D49" t="s">
        <v>98</v>
      </c>
      <c r="E49" t="s">
        <v>3855</v>
      </c>
      <c r="F49" t="s">
        <v>3793</v>
      </c>
      <c r="G49" t="s">
        <v>100</v>
      </c>
      <c r="H49" s="77">
        <v>94154.86</v>
      </c>
      <c r="I49" s="77">
        <v>17760</v>
      </c>
      <c r="J49" s="77">
        <v>0</v>
      </c>
      <c r="K49" s="77">
        <v>16721.903136000001</v>
      </c>
      <c r="L49" s="78">
        <v>1.06E-2</v>
      </c>
      <c r="M49" s="78">
        <v>4.4999999999999997E-3</v>
      </c>
      <c r="N49" s="78">
        <v>6.9999999999999999E-4</v>
      </c>
    </row>
    <row r="50" spans="2:14">
      <c r="B50" t="s">
        <v>3866</v>
      </c>
      <c r="C50" t="s">
        <v>3867</v>
      </c>
      <c r="D50" t="s">
        <v>98</v>
      </c>
      <c r="E50" t="s">
        <v>3855</v>
      </c>
      <c r="F50" t="s">
        <v>3793</v>
      </c>
      <c r="G50" t="s">
        <v>100</v>
      </c>
      <c r="H50" s="77">
        <v>341524</v>
      </c>
      <c r="I50" s="77">
        <v>17050</v>
      </c>
      <c r="J50" s="77">
        <v>0</v>
      </c>
      <c r="K50" s="77">
        <v>58229.841999999997</v>
      </c>
      <c r="L50" s="78">
        <v>4.0300000000000002E-2</v>
      </c>
      <c r="M50" s="78">
        <v>1.5699999999999999E-2</v>
      </c>
      <c r="N50" s="78">
        <v>2.5000000000000001E-3</v>
      </c>
    </row>
    <row r="51" spans="2:14">
      <c r="B51" t="s">
        <v>3868</v>
      </c>
      <c r="C51" t="s">
        <v>3869</v>
      </c>
      <c r="D51" t="s">
        <v>98</v>
      </c>
      <c r="E51" t="s">
        <v>3855</v>
      </c>
      <c r="F51" t="s">
        <v>3793</v>
      </c>
      <c r="G51" t="s">
        <v>100</v>
      </c>
      <c r="H51" s="77">
        <v>106</v>
      </c>
      <c r="I51" s="77">
        <v>11250</v>
      </c>
      <c r="J51" s="77">
        <v>0</v>
      </c>
      <c r="K51" s="77">
        <v>11.925000000000001</v>
      </c>
      <c r="L51" s="78">
        <v>1E-4</v>
      </c>
      <c r="M51" s="78">
        <v>0</v>
      </c>
      <c r="N51" s="78">
        <v>0</v>
      </c>
    </row>
    <row r="52" spans="2:14">
      <c r="B52" t="s">
        <v>3870</v>
      </c>
      <c r="C52" t="s">
        <v>3871</v>
      </c>
      <c r="D52" t="s">
        <v>98</v>
      </c>
      <c r="E52" t="s">
        <v>3855</v>
      </c>
      <c r="F52" t="s">
        <v>3793</v>
      </c>
      <c r="G52" t="s">
        <v>100</v>
      </c>
      <c r="H52" s="77">
        <v>1692</v>
      </c>
      <c r="I52" s="77">
        <v>964</v>
      </c>
      <c r="J52" s="77">
        <v>0</v>
      </c>
      <c r="K52" s="77">
        <v>16.310880000000001</v>
      </c>
      <c r="L52" s="78">
        <v>0</v>
      </c>
      <c r="M52" s="78">
        <v>0</v>
      </c>
      <c r="N52" s="78">
        <v>0</v>
      </c>
    </row>
    <row r="53" spans="2:14">
      <c r="B53" s="79" t="s">
        <v>3872</v>
      </c>
      <c r="D53" s="16"/>
      <c r="E53" s="16"/>
      <c r="F53" s="16"/>
      <c r="G53" s="16"/>
      <c r="H53" s="81">
        <v>239613.04</v>
      </c>
      <c r="J53" s="81">
        <v>0</v>
      </c>
      <c r="K53" s="81">
        <v>30832.208511000001</v>
      </c>
      <c r="M53" s="80">
        <v>8.3000000000000001E-3</v>
      </c>
      <c r="N53" s="80">
        <v>1.2999999999999999E-3</v>
      </c>
    </row>
    <row r="54" spans="2:14">
      <c r="B54" t="s">
        <v>3873</v>
      </c>
      <c r="C54" t="s">
        <v>3874</v>
      </c>
      <c r="D54" t="s">
        <v>98</v>
      </c>
      <c r="E54" t="s">
        <v>3792</v>
      </c>
      <c r="F54" t="s">
        <v>3793</v>
      </c>
      <c r="G54" t="s">
        <v>100</v>
      </c>
      <c r="H54" s="77">
        <v>198</v>
      </c>
      <c r="I54" s="77">
        <v>3777</v>
      </c>
      <c r="J54" s="77">
        <v>0</v>
      </c>
      <c r="K54" s="77">
        <v>7.4784600000000001</v>
      </c>
      <c r="L54" s="78">
        <v>0</v>
      </c>
      <c r="M54" s="78">
        <v>0</v>
      </c>
      <c r="N54" s="78">
        <v>0</v>
      </c>
    </row>
    <row r="55" spans="2:14">
      <c r="B55" t="s">
        <v>3875</v>
      </c>
      <c r="C55" t="s">
        <v>3876</v>
      </c>
      <c r="D55" t="s">
        <v>98</v>
      </c>
      <c r="E55" t="s">
        <v>3806</v>
      </c>
      <c r="F55" t="s">
        <v>3793</v>
      </c>
      <c r="G55" t="s">
        <v>100</v>
      </c>
      <c r="H55" s="77">
        <v>0.34</v>
      </c>
      <c r="I55" s="77">
        <v>3030</v>
      </c>
      <c r="J55" s="77">
        <v>0</v>
      </c>
      <c r="K55" s="77">
        <v>1.0302E-2</v>
      </c>
      <c r="L55" s="78">
        <v>0</v>
      </c>
      <c r="M55" s="78">
        <v>0</v>
      </c>
      <c r="N55" s="78">
        <v>0</v>
      </c>
    </row>
    <row r="56" spans="2:14">
      <c r="B56" t="s">
        <v>3877</v>
      </c>
      <c r="C56" t="s">
        <v>3878</v>
      </c>
      <c r="D56" t="s">
        <v>98</v>
      </c>
      <c r="E56" t="s">
        <v>3806</v>
      </c>
      <c r="F56" t="s">
        <v>3793</v>
      </c>
      <c r="G56" t="s">
        <v>100</v>
      </c>
      <c r="H56" s="77">
        <v>6641</v>
      </c>
      <c r="I56" s="77">
        <v>5650</v>
      </c>
      <c r="J56" s="77">
        <v>0</v>
      </c>
      <c r="K56" s="77">
        <v>375.2165</v>
      </c>
      <c r="L56" s="78">
        <v>2.0000000000000001E-4</v>
      </c>
      <c r="M56" s="78">
        <v>1E-4</v>
      </c>
      <c r="N56" s="78">
        <v>0</v>
      </c>
    </row>
    <row r="57" spans="2:14">
      <c r="B57" t="s">
        <v>3879</v>
      </c>
      <c r="C57" t="s">
        <v>3880</v>
      </c>
      <c r="D57" t="s">
        <v>98</v>
      </c>
      <c r="E57" t="s">
        <v>3806</v>
      </c>
      <c r="F57" t="s">
        <v>3793</v>
      </c>
      <c r="G57" t="s">
        <v>100</v>
      </c>
      <c r="H57" s="77">
        <v>1048</v>
      </c>
      <c r="I57" s="77">
        <v>6868</v>
      </c>
      <c r="J57" s="77">
        <v>0</v>
      </c>
      <c r="K57" s="77">
        <v>71.976640000000003</v>
      </c>
      <c r="L57" s="78">
        <v>1E-4</v>
      </c>
      <c r="M57" s="78">
        <v>0</v>
      </c>
      <c r="N57" s="78">
        <v>0</v>
      </c>
    </row>
    <row r="58" spans="2:14">
      <c r="B58" t="s">
        <v>3881</v>
      </c>
      <c r="C58" t="s">
        <v>3882</v>
      </c>
      <c r="D58" t="s">
        <v>98</v>
      </c>
      <c r="E58" t="s">
        <v>3806</v>
      </c>
      <c r="F58" t="s">
        <v>3793</v>
      </c>
      <c r="G58" t="s">
        <v>100</v>
      </c>
      <c r="H58" s="77">
        <v>419</v>
      </c>
      <c r="I58" s="77">
        <v>2380</v>
      </c>
      <c r="J58" s="77">
        <v>0</v>
      </c>
      <c r="K58" s="77">
        <v>9.9722000000000008</v>
      </c>
      <c r="L58" s="78">
        <v>1E-4</v>
      </c>
      <c r="M58" s="78">
        <v>0</v>
      </c>
      <c r="N58" s="78">
        <v>0</v>
      </c>
    </row>
    <row r="59" spans="2:14">
      <c r="B59" t="s">
        <v>3883</v>
      </c>
      <c r="C59" t="s">
        <v>3884</v>
      </c>
      <c r="D59" t="s">
        <v>98</v>
      </c>
      <c r="E59" t="s">
        <v>3806</v>
      </c>
      <c r="F59" t="s">
        <v>3793</v>
      </c>
      <c r="G59" t="s">
        <v>100</v>
      </c>
      <c r="H59" s="77">
        <v>5756.65</v>
      </c>
      <c r="I59" s="77">
        <v>5004</v>
      </c>
      <c r="J59" s="77">
        <v>0</v>
      </c>
      <c r="K59" s="77">
        <v>288.06276600000001</v>
      </c>
      <c r="L59" s="78">
        <v>2.0000000000000001E-4</v>
      </c>
      <c r="M59" s="78">
        <v>1E-4</v>
      </c>
      <c r="N59" s="78">
        <v>0</v>
      </c>
    </row>
    <row r="60" spans="2:14">
      <c r="B60" t="s">
        <v>3885</v>
      </c>
      <c r="C60" t="s">
        <v>3886</v>
      </c>
      <c r="D60" t="s">
        <v>98</v>
      </c>
      <c r="E60" t="s">
        <v>3806</v>
      </c>
      <c r="F60" t="s">
        <v>3793</v>
      </c>
      <c r="G60" t="s">
        <v>100</v>
      </c>
      <c r="H60" s="77">
        <v>1995.85</v>
      </c>
      <c r="I60" s="77">
        <v>5482</v>
      </c>
      <c r="J60" s="77">
        <v>0</v>
      </c>
      <c r="K60" s="77">
        <v>109.412497</v>
      </c>
      <c r="L60" s="78">
        <v>1E-4</v>
      </c>
      <c r="M60" s="78">
        <v>0</v>
      </c>
      <c r="N60" s="78">
        <v>0</v>
      </c>
    </row>
    <row r="61" spans="2:14">
      <c r="B61" t="s">
        <v>3887</v>
      </c>
      <c r="C61" t="s">
        <v>3888</v>
      </c>
      <c r="D61" t="s">
        <v>98</v>
      </c>
      <c r="E61" t="s">
        <v>3889</v>
      </c>
      <c r="F61" t="s">
        <v>3793</v>
      </c>
      <c r="G61" t="s">
        <v>100</v>
      </c>
      <c r="H61" s="77">
        <v>3075</v>
      </c>
      <c r="I61" s="77">
        <v>5300</v>
      </c>
      <c r="J61" s="77">
        <v>0</v>
      </c>
      <c r="K61" s="77">
        <v>162.97499999999999</v>
      </c>
      <c r="L61" s="78">
        <v>2.0000000000000001E-4</v>
      </c>
      <c r="M61" s="78">
        <v>0</v>
      </c>
      <c r="N61" s="78">
        <v>0</v>
      </c>
    </row>
    <row r="62" spans="2:14">
      <c r="B62" t="s">
        <v>3890</v>
      </c>
      <c r="C62" t="s">
        <v>3891</v>
      </c>
      <c r="D62" t="s">
        <v>98</v>
      </c>
      <c r="E62" t="s">
        <v>3889</v>
      </c>
      <c r="F62" t="s">
        <v>3793</v>
      </c>
      <c r="G62" t="s">
        <v>100</v>
      </c>
      <c r="H62" s="77">
        <v>1627</v>
      </c>
      <c r="I62" s="77">
        <v>5705</v>
      </c>
      <c r="J62" s="77">
        <v>0</v>
      </c>
      <c r="K62" s="77">
        <v>92.820350000000005</v>
      </c>
      <c r="L62" s="78">
        <v>2.0000000000000001E-4</v>
      </c>
      <c r="M62" s="78">
        <v>0</v>
      </c>
      <c r="N62" s="78">
        <v>0</v>
      </c>
    </row>
    <row r="63" spans="2:14">
      <c r="B63" t="s">
        <v>3892</v>
      </c>
      <c r="C63" t="s">
        <v>3893</v>
      </c>
      <c r="D63" t="s">
        <v>98</v>
      </c>
      <c r="E63" t="s">
        <v>3889</v>
      </c>
      <c r="F63" t="s">
        <v>3793</v>
      </c>
      <c r="G63" t="s">
        <v>100</v>
      </c>
      <c r="H63" s="77">
        <v>150</v>
      </c>
      <c r="I63" s="77">
        <v>6489</v>
      </c>
      <c r="J63" s="77">
        <v>0</v>
      </c>
      <c r="K63" s="77">
        <v>9.7334999999999994</v>
      </c>
      <c r="L63" s="78">
        <v>0</v>
      </c>
      <c r="M63" s="78">
        <v>0</v>
      </c>
      <c r="N63" s="78">
        <v>0</v>
      </c>
    </row>
    <row r="64" spans="2:14">
      <c r="B64" t="s">
        <v>3894</v>
      </c>
      <c r="C64" t="s">
        <v>3895</v>
      </c>
      <c r="D64" t="s">
        <v>98</v>
      </c>
      <c r="E64" t="s">
        <v>3889</v>
      </c>
      <c r="F64" t="s">
        <v>3793</v>
      </c>
      <c r="G64" t="s">
        <v>100</v>
      </c>
      <c r="H64" s="77">
        <v>3813</v>
      </c>
      <c r="I64" s="77">
        <v>6132</v>
      </c>
      <c r="J64" s="77">
        <v>0</v>
      </c>
      <c r="K64" s="77">
        <v>233.81316000000001</v>
      </c>
      <c r="L64" s="78">
        <v>2.9999999999999997E-4</v>
      </c>
      <c r="M64" s="78">
        <v>1E-4</v>
      </c>
      <c r="N64" s="78">
        <v>0</v>
      </c>
    </row>
    <row r="65" spans="2:14">
      <c r="B65" t="s">
        <v>3896</v>
      </c>
      <c r="C65" t="s">
        <v>3897</v>
      </c>
      <c r="D65" t="s">
        <v>98</v>
      </c>
      <c r="E65" t="s">
        <v>3817</v>
      </c>
      <c r="F65" t="s">
        <v>3793</v>
      </c>
      <c r="G65" t="s">
        <v>100</v>
      </c>
      <c r="H65" s="77">
        <v>37797.74</v>
      </c>
      <c r="I65" s="77">
        <v>15630</v>
      </c>
      <c r="J65" s="77">
        <v>0</v>
      </c>
      <c r="K65" s="77">
        <v>5907.7867619999997</v>
      </c>
      <c r="L65" s="78">
        <v>1.5E-3</v>
      </c>
      <c r="M65" s="78">
        <v>1.6000000000000001E-3</v>
      </c>
      <c r="N65" s="78">
        <v>2.9999999999999997E-4</v>
      </c>
    </row>
    <row r="66" spans="2:14">
      <c r="B66" t="s">
        <v>3898</v>
      </c>
      <c r="C66" t="s">
        <v>3899</v>
      </c>
      <c r="D66" t="s">
        <v>98</v>
      </c>
      <c r="E66" t="s">
        <v>3834</v>
      </c>
      <c r="F66" t="s">
        <v>3793</v>
      </c>
      <c r="G66" t="s">
        <v>100</v>
      </c>
      <c r="H66" s="77">
        <v>1193</v>
      </c>
      <c r="I66" s="77">
        <v>4048</v>
      </c>
      <c r="J66" s="77">
        <v>0</v>
      </c>
      <c r="K66" s="77">
        <v>48.292639999999999</v>
      </c>
      <c r="L66" s="78">
        <v>1E-4</v>
      </c>
      <c r="M66" s="78">
        <v>0</v>
      </c>
      <c r="N66" s="78">
        <v>0</v>
      </c>
    </row>
    <row r="67" spans="2:14">
      <c r="B67" t="s">
        <v>3900</v>
      </c>
      <c r="C67" t="s">
        <v>3901</v>
      </c>
      <c r="D67" t="s">
        <v>98</v>
      </c>
      <c r="E67" t="s">
        <v>3855</v>
      </c>
      <c r="F67" t="s">
        <v>3793</v>
      </c>
      <c r="G67" t="s">
        <v>100</v>
      </c>
      <c r="H67" s="77">
        <v>378</v>
      </c>
      <c r="I67" s="77">
        <v>2730</v>
      </c>
      <c r="J67" s="77">
        <v>0</v>
      </c>
      <c r="K67" s="77">
        <v>10.3194</v>
      </c>
      <c r="L67" s="78">
        <v>0</v>
      </c>
      <c r="M67" s="78">
        <v>0</v>
      </c>
      <c r="N67" s="78">
        <v>0</v>
      </c>
    </row>
    <row r="68" spans="2:14">
      <c r="B68" t="s">
        <v>3902</v>
      </c>
      <c r="C68" t="s">
        <v>3903</v>
      </c>
      <c r="D68" t="s">
        <v>98</v>
      </c>
      <c r="E68" t="s">
        <v>3855</v>
      </c>
      <c r="F68" t="s">
        <v>3793</v>
      </c>
      <c r="G68" t="s">
        <v>100</v>
      </c>
      <c r="H68" s="77">
        <v>1234</v>
      </c>
      <c r="I68" s="77">
        <v>2805</v>
      </c>
      <c r="J68" s="77">
        <v>0</v>
      </c>
      <c r="K68" s="77">
        <v>34.613700000000001</v>
      </c>
      <c r="L68" s="78">
        <v>1E-4</v>
      </c>
      <c r="M68" s="78">
        <v>0</v>
      </c>
      <c r="N68" s="78">
        <v>0</v>
      </c>
    </row>
    <row r="69" spans="2:14">
      <c r="B69" t="s">
        <v>3904</v>
      </c>
      <c r="C69" t="s">
        <v>3905</v>
      </c>
      <c r="D69" t="s">
        <v>98</v>
      </c>
      <c r="E69" t="s">
        <v>3855</v>
      </c>
      <c r="F69" t="s">
        <v>3793</v>
      </c>
      <c r="G69" t="s">
        <v>100</v>
      </c>
      <c r="H69" s="77">
        <v>1052</v>
      </c>
      <c r="I69" s="77">
        <v>45000</v>
      </c>
      <c r="J69" s="77">
        <v>0</v>
      </c>
      <c r="K69" s="77">
        <v>473.4</v>
      </c>
      <c r="L69" s="78">
        <v>2.0999999999999999E-3</v>
      </c>
      <c r="M69" s="78">
        <v>1E-4</v>
      </c>
      <c r="N69" s="78">
        <v>0</v>
      </c>
    </row>
    <row r="70" spans="2:14">
      <c r="B70" t="s">
        <v>3906</v>
      </c>
      <c r="C70" t="s">
        <v>3907</v>
      </c>
      <c r="D70" t="s">
        <v>98</v>
      </c>
      <c r="E70" t="s">
        <v>3855</v>
      </c>
      <c r="F70" t="s">
        <v>3793</v>
      </c>
      <c r="G70" t="s">
        <v>100</v>
      </c>
      <c r="H70" s="77">
        <v>36</v>
      </c>
      <c r="I70" s="77">
        <v>20190</v>
      </c>
      <c r="J70" s="77">
        <v>0</v>
      </c>
      <c r="K70" s="77">
        <v>7.2683999999999997</v>
      </c>
      <c r="L70" s="78">
        <v>0</v>
      </c>
      <c r="M70" s="78">
        <v>0</v>
      </c>
      <c r="N70" s="78">
        <v>0</v>
      </c>
    </row>
    <row r="71" spans="2:14">
      <c r="B71" t="s">
        <v>3908</v>
      </c>
      <c r="C71" t="s">
        <v>3909</v>
      </c>
      <c r="D71" t="s">
        <v>98</v>
      </c>
      <c r="E71" t="s">
        <v>3855</v>
      </c>
      <c r="F71" t="s">
        <v>3793</v>
      </c>
      <c r="G71" t="s">
        <v>100</v>
      </c>
      <c r="H71" s="77">
        <v>220</v>
      </c>
      <c r="I71" s="77">
        <v>3804</v>
      </c>
      <c r="J71" s="77">
        <v>0</v>
      </c>
      <c r="K71" s="77">
        <v>8.3688000000000002</v>
      </c>
      <c r="L71" s="78">
        <v>0</v>
      </c>
      <c r="M71" s="78">
        <v>0</v>
      </c>
      <c r="N71" s="78">
        <v>0</v>
      </c>
    </row>
    <row r="72" spans="2:14">
      <c r="B72" t="s">
        <v>3910</v>
      </c>
      <c r="C72" t="s">
        <v>3911</v>
      </c>
      <c r="D72" t="s">
        <v>98</v>
      </c>
      <c r="E72" t="s">
        <v>3855</v>
      </c>
      <c r="F72" t="s">
        <v>3793</v>
      </c>
      <c r="G72" t="s">
        <v>100</v>
      </c>
      <c r="H72" s="77">
        <v>401</v>
      </c>
      <c r="I72" s="77">
        <v>7991</v>
      </c>
      <c r="J72" s="77">
        <v>0</v>
      </c>
      <c r="K72" s="77">
        <v>32.043909999999997</v>
      </c>
      <c r="L72" s="78">
        <v>1E-4</v>
      </c>
      <c r="M72" s="78">
        <v>0</v>
      </c>
      <c r="N72" s="78">
        <v>0</v>
      </c>
    </row>
    <row r="73" spans="2:14">
      <c r="B73" t="s">
        <v>3912</v>
      </c>
      <c r="C73" t="s">
        <v>3913</v>
      </c>
      <c r="D73" t="s">
        <v>98</v>
      </c>
      <c r="E73" t="s">
        <v>3855</v>
      </c>
      <c r="F73" t="s">
        <v>3793</v>
      </c>
      <c r="G73" t="s">
        <v>100</v>
      </c>
      <c r="H73" s="77">
        <v>1479</v>
      </c>
      <c r="I73" s="77">
        <v>9519</v>
      </c>
      <c r="J73" s="77">
        <v>0</v>
      </c>
      <c r="K73" s="77">
        <v>140.78601</v>
      </c>
      <c r="L73" s="78">
        <v>2.0000000000000001E-4</v>
      </c>
      <c r="M73" s="78">
        <v>0</v>
      </c>
      <c r="N73" s="78">
        <v>0</v>
      </c>
    </row>
    <row r="74" spans="2:14">
      <c r="B74" t="s">
        <v>3914</v>
      </c>
      <c r="C74" t="s">
        <v>3915</v>
      </c>
      <c r="D74" t="s">
        <v>98</v>
      </c>
      <c r="E74" t="s">
        <v>3855</v>
      </c>
      <c r="F74" t="s">
        <v>3793</v>
      </c>
      <c r="G74" t="s">
        <v>100</v>
      </c>
      <c r="H74" s="77">
        <v>583</v>
      </c>
      <c r="I74" s="77">
        <v>1635</v>
      </c>
      <c r="J74" s="77">
        <v>0</v>
      </c>
      <c r="K74" s="77">
        <v>9.5320499999999999</v>
      </c>
      <c r="L74" s="78">
        <v>0</v>
      </c>
      <c r="M74" s="78">
        <v>0</v>
      </c>
      <c r="N74" s="78">
        <v>0</v>
      </c>
    </row>
    <row r="75" spans="2:14">
      <c r="B75" t="s">
        <v>3916</v>
      </c>
      <c r="C75" t="s">
        <v>3917</v>
      </c>
      <c r="D75" t="s">
        <v>98</v>
      </c>
      <c r="E75" t="s">
        <v>3855</v>
      </c>
      <c r="F75" t="s">
        <v>3793</v>
      </c>
      <c r="G75" t="s">
        <v>100</v>
      </c>
      <c r="H75" s="77">
        <v>154661.98000000001</v>
      </c>
      <c r="I75" s="77">
        <v>14600</v>
      </c>
      <c r="J75" s="77">
        <v>0</v>
      </c>
      <c r="K75" s="77">
        <v>22580.649079999999</v>
      </c>
      <c r="L75" s="78">
        <v>5.5999999999999999E-3</v>
      </c>
      <c r="M75" s="78">
        <v>6.1000000000000004E-3</v>
      </c>
      <c r="N75" s="78">
        <v>1E-3</v>
      </c>
    </row>
    <row r="76" spans="2:14">
      <c r="B76" t="s">
        <v>3918</v>
      </c>
      <c r="C76" t="s">
        <v>3919</v>
      </c>
      <c r="D76" t="s">
        <v>98</v>
      </c>
      <c r="E76" t="s">
        <v>3855</v>
      </c>
      <c r="F76" t="s">
        <v>3793</v>
      </c>
      <c r="G76" t="s">
        <v>100</v>
      </c>
      <c r="H76" s="77">
        <v>306.48</v>
      </c>
      <c r="I76" s="77">
        <v>2005</v>
      </c>
      <c r="J76" s="77">
        <v>0</v>
      </c>
      <c r="K76" s="77">
        <v>6.1449239999999996</v>
      </c>
      <c r="L76" s="78">
        <v>0</v>
      </c>
      <c r="M76" s="78">
        <v>0</v>
      </c>
      <c r="N76" s="78">
        <v>0</v>
      </c>
    </row>
    <row r="77" spans="2:14">
      <c r="B77" t="s">
        <v>3920</v>
      </c>
      <c r="C77" t="s">
        <v>3921</v>
      </c>
      <c r="D77" t="s">
        <v>98</v>
      </c>
      <c r="E77" t="s">
        <v>3855</v>
      </c>
      <c r="F77" t="s">
        <v>3793</v>
      </c>
      <c r="G77" t="s">
        <v>100</v>
      </c>
      <c r="H77" s="77">
        <v>116</v>
      </c>
      <c r="I77" s="77">
        <v>3834</v>
      </c>
      <c r="J77" s="77">
        <v>0</v>
      </c>
      <c r="K77" s="77">
        <v>4.4474400000000003</v>
      </c>
      <c r="L77" s="78">
        <v>0</v>
      </c>
      <c r="M77" s="78">
        <v>0</v>
      </c>
      <c r="N77" s="78">
        <v>0</v>
      </c>
    </row>
    <row r="78" spans="2:14">
      <c r="B78" t="s">
        <v>3922</v>
      </c>
      <c r="C78" t="s">
        <v>3923</v>
      </c>
      <c r="D78" t="s">
        <v>98</v>
      </c>
      <c r="E78" t="s">
        <v>3924</v>
      </c>
      <c r="F78" t="s">
        <v>3793</v>
      </c>
      <c r="G78" t="s">
        <v>100</v>
      </c>
      <c r="H78" s="77">
        <v>15431</v>
      </c>
      <c r="I78" s="77">
        <v>1342</v>
      </c>
      <c r="J78" s="77">
        <v>0</v>
      </c>
      <c r="K78" s="77">
        <v>207.08402000000001</v>
      </c>
      <c r="L78" s="78">
        <v>2.9999999999999997E-4</v>
      </c>
      <c r="M78" s="78">
        <v>1E-4</v>
      </c>
      <c r="N78" s="78">
        <v>0</v>
      </c>
    </row>
    <row r="79" spans="2:14">
      <c r="B79" s="79" t="s">
        <v>3925</v>
      </c>
      <c r="D79" s="16"/>
      <c r="E79" s="16"/>
      <c r="F79" s="16"/>
      <c r="G79" s="16"/>
      <c r="H79" s="81">
        <v>65879344.299999997</v>
      </c>
      <c r="J79" s="81">
        <v>0</v>
      </c>
      <c r="K79" s="81">
        <v>222326.153304348</v>
      </c>
      <c r="M79" s="80">
        <v>6.0100000000000001E-2</v>
      </c>
      <c r="N79" s="80">
        <v>9.4000000000000004E-3</v>
      </c>
    </row>
    <row r="80" spans="2:14">
      <c r="B80" t="s">
        <v>3926</v>
      </c>
      <c r="C80" t="s">
        <v>3927</v>
      </c>
      <c r="D80" t="s">
        <v>98</v>
      </c>
      <c r="E80" t="s">
        <v>3792</v>
      </c>
      <c r="F80" t="s">
        <v>3928</v>
      </c>
      <c r="G80" t="s">
        <v>100</v>
      </c>
      <c r="H80" s="77">
        <v>6752455</v>
      </c>
      <c r="I80" s="77">
        <v>345.11</v>
      </c>
      <c r="J80" s="77">
        <v>0</v>
      </c>
      <c r="K80" s="77">
        <v>23303.397450500001</v>
      </c>
      <c r="L80" s="78">
        <v>6.7599999999999993E-2</v>
      </c>
      <c r="M80" s="78">
        <v>6.3E-3</v>
      </c>
      <c r="N80" s="78">
        <v>1E-3</v>
      </c>
    </row>
    <row r="81" spans="2:14">
      <c r="B81" t="s">
        <v>3929</v>
      </c>
      <c r="C81" t="s">
        <v>3930</v>
      </c>
      <c r="D81" t="s">
        <v>98</v>
      </c>
      <c r="E81" t="s">
        <v>3792</v>
      </c>
      <c r="F81" t="s">
        <v>3928</v>
      </c>
      <c r="G81" t="s">
        <v>100</v>
      </c>
      <c r="H81" s="77">
        <v>2118014</v>
      </c>
      <c r="I81" s="77">
        <v>362.54</v>
      </c>
      <c r="J81" s="77">
        <v>0</v>
      </c>
      <c r="K81" s="77">
        <v>7678.6479556000004</v>
      </c>
      <c r="L81" s="78">
        <v>0.10630000000000001</v>
      </c>
      <c r="M81" s="78">
        <v>2.0999999999999999E-3</v>
      </c>
      <c r="N81" s="78">
        <v>2.9999999999999997E-4</v>
      </c>
    </row>
    <row r="82" spans="2:14">
      <c r="B82" t="s">
        <v>3931</v>
      </c>
      <c r="C82" t="s">
        <v>3932</v>
      </c>
      <c r="D82" t="s">
        <v>98</v>
      </c>
      <c r="E82" t="s">
        <v>3792</v>
      </c>
      <c r="F82" t="s">
        <v>3928</v>
      </c>
      <c r="G82" t="s">
        <v>100</v>
      </c>
      <c r="H82" s="77">
        <v>9006090.1400000006</v>
      </c>
      <c r="I82" s="77">
        <v>335.31</v>
      </c>
      <c r="J82" s="77">
        <v>0</v>
      </c>
      <c r="K82" s="77">
        <v>30198.320848433999</v>
      </c>
      <c r="L82" s="78">
        <v>4.6699999999999998E-2</v>
      </c>
      <c r="M82" s="78">
        <v>8.2000000000000007E-3</v>
      </c>
      <c r="N82" s="78">
        <v>1.2999999999999999E-3</v>
      </c>
    </row>
    <row r="83" spans="2:14">
      <c r="B83" t="s">
        <v>3933</v>
      </c>
      <c r="C83" t="s">
        <v>3934</v>
      </c>
      <c r="D83" t="s">
        <v>98</v>
      </c>
      <c r="E83" t="s">
        <v>3792</v>
      </c>
      <c r="F83" t="s">
        <v>3928</v>
      </c>
      <c r="G83" t="s">
        <v>100</v>
      </c>
      <c r="H83" s="77">
        <v>466075</v>
      </c>
      <c r="I83" s="77">
        <v>346.6</v>
      </c>
      <c r="J83" s="77">
        <v>0</v>
      </c>
      <c r="K83" s="77">
        <v>1615.4159500000001</v>
      </c>
      <c r="L83" s="78">
        <v>3.5999999999999999E-3</v>
      </c>
      <c r="M83" s="78">
        <v>4.0000000000000002E-4</v>
      </c>
      <c r="N83" s="78">
        <v>1E-4</v>
      </c>
    </row>
    <row r="84" spans="2:14">
      <c r="B84" t="s">
        <v>3935</v>
      </c>
      <c r="C84" t="s">
        <v>3936</v>
      </c>
      <c r="D84" t="s">
        <v>98</v>
      </c>
      <c r="E84" t="s">
        <v>3806</v>
      </c>
      <c r="F84" t="s">
        <v>3928</v>
      </c>
      <c r="G84" t="s">
        <v>100</v>
      </c>
      <c r="H84" s="77">
        <v>4500</v>
      </c>
      <c r="I84" s="77">
        <v>428.76</v>
      </c>
      <c r="J84" s="77">
        <v>0</v>
      </c>
      <c r="K84" s="77">
        <v>19.2942</v>
      </c>
      <c r="L84" s="78">
        <v>0</v>
      </c>
      <c r="M84" s="78">
        <v>0</v>
      </c>
      <c r="N84" s="78">
        <v>0</v>
      </c>
    </row>
    <row r="85" spans="2:14">
      <c r="B85" t="s">
        <v>3937</v>
      </c>
      <c r="C85" t="s">
        <v>3938</v>
      </c>
      <c r="D85" t="s">
        <v>98</v>
      </c>
      <c r="E85" t="s">
        <v>3806</v>
      </c>
      <c r="F85" t="s">
        <v>3928</v>
      </c>
      <c r="G85" t="s">
        <v>100</v>
      </c>
      <c r="H85" s="77">
        <v>19241</v>
      </c>
      <c r="I85" s="77">
        <v>342.18</v>
      </c>
      <c r="J85" s="77">
        <v>0</v>
      </c>
      <c r="K85" s="77">
        <v>65.838853799999995</v>
      </c>
      <c r="L85" s="78">
        <v>4.0000000000000002E-4</v>
      </c>
      <c r="M85" s="78">
        <v>0</v>
      </c>
      <c r="N85" s="78">
        <v>0</v>
      </c>
    </row>
    <row r="86" spans="2:14">
      <c r="B86" t="s">
        <v>3939</v>
      </c>
      <c r="C86" t="s">
        <v>3940</v>
      </c>
      <c r="D86" t="s">
        <v>98</v>
      </c>
      <c r="E86" t="s">
        <v>3806</v>
      </c>
      <c r="F86" t="s">
        <v>3928</v>
      </c>
      <c r="G86" t="s">
        <v>100</v>
      </c>
      <c r="H86" s="77">
        <v>19454</v>
      </c>
      <c r="I86" s="77">
        <v>438.37</v>
      </c>
      <c r="J86" s="77">
        <v>0</v>
      </c>
      <c r="K86" s="77">
        <v>85.280499800000001</v>
      </c>
      <c r="L86" s="78">
        <v>2.9999999999999997E-4</v>
      </c>
      <c r="M86" s="78">
        <v>0</v>
      </c>
      <c r="N86" s="78">
        <v>0</v>
      </c>
    </row>
    <row r="87" spans="2:14">
      <c r="B87" t="s">
        <v>3941</v>
      </c>
      <c r="C87" t="s">
        <v>3942</v>
      </c>
      <c r="D87" t="s">
        <v>98</v>
      </c>
      <c r="E87" t="s">
        <v>3806</v>
      </c>
      <c r="F87" t="s">
        <v>3928</v>
      </c>
      <c r="G87" t="s">
        <v>100</v>
      </c>
      <c r="H87" s="77">
        <v>6500</v>
      </c>
      <c r="I87" s="77">
        <v>427.8</v>
      </c>
      <c r="J87" s="77">
        <v>0</v>
      </c>
      <c r="K87" s="77">
        <v>27.806999999999999</v>
      </c>
      <c r="L87" s="78">
        <v>0</v>
      </c>
      <c r="M87" s="78">
        <v>0</v>
      </c>
      <c r="N87" s="78">
        <v>0</v>
      </c>
    </row>
    <row r="88" spans="2:14">
      <c r="B88" t="s">
        <v>3943</v>
      </c>
      <c r="C88" t="s">
        <v>3944</v>
      </c>
      <c r="D88" t="s">
        <v>98</v>
      </c>
      <c r="E88" t="s">
        <v>3945</v>
      </c>
      <c r="F88" t="s">
        <v>3928</v>
      </c>
      <c r="G88" t="s">
        <v>100</v>
      </c>
      <c r="H88" s="77">
        <v>155000</v>
      </c>
      <c r="I88" s="77">
        <v>264.27999999999997</v>
      </c>
      <c r="J88" s="77">
        <v>0</v>
      </c>
      <c r="K88" s="77">
        <v>409.63400000000001</v>
      </c>
      <c r="L88" s="78">
        <v>1E-3</v>
      </c>
      <c r="M88" s="78">
        <v>1E-4</v>
      </c>
      <c r="N88" s="78">
        <v>0</v>
      </c>
    </row>
    <row r="89" spans="2:14">
      <c r="B89" t="s">
        <v>3946</v>
      </c>
      <c r="C89" t="s">
        <v>3947</v>
      </c>
      <c r="D89" t="s">
        <v>98</v>
      </c>
      <c r="E89" t="s">
        <v>3817</v>
      </c>
      <c r="F89" t="s">
        <v>3928</v>
      </c>
      <c r="G89" t="s">
        <v>100</v>
      </c>
      <c r="H89" s="77">
        <v>270378.03000000003</v>
      </c>
      <c r="I89" s="77">
        <v>401.4</v>
      </c>
      <c r="J89" s="77">
        <v>0</v>
      </c>
      <c r="K89" s="77">
        <v>1085.29741242</v>
      </c>
      <c r="L89" s="78">
        <v>8.8000000000000005E-3</v>
      </c>
      <c r="M89" s="78">
        <v>2.9999999999999997E-4</v>
      </c>
      <c r="N89" s="78">
        <v>0</v>
      </c>
    </row>
    <row r="90" spans="2:14">
      <c r="B90" t="s">
        <v>3948</v>
      </c>
      <c r="C90" t="s">
        <v>3949</v>
      </c>
      <c r="D90" t="s">
        <v>98</v>
      </c>
      <c r="E90" t="s">
        <v>3817</v>
      </c>
      <c r="F90" t="s">
        <v>3928</v>
      </c>
      <c r="G90" t="s">
        <v>100</v>
      </c>
      <c r="H90" s="77">
        <v>261809</v>
      </c>
      <c r="I90" s="77">
        <v>324.51</v>
      </c>
      <c r="J90" s="77">
        <v>0</v>
      </c>
      <c r="K90" s="77">
        <v>849.59638589999997</v>
      </c>
      <c r="L90" s="78">
        <v>6.7000000000000002E-3</v>
      </c>
      <c r="M90" s="78">
        <v>2.0000000000000001E-4</v>
      </c>
      <c r="N90" s="78">
        <v>0</v>
      </c>
    </row>
    <row r="91" spans="2:14">
      <c r="B91" t="s">
        <v>3950</v>
      </c>
      <c r="C91" t="s">
        <v>3951</v>
      </c>
      <c r="D91" t="s">
        <v>98</v>
      </c>
      <c r="E91" t="s">
        <v>3817</v>
      </c>
      <c r="F91" t="s">
        <v>3928</v>
      </c>
      <c r="G91" t="s">
        <v>100</v>
      </c>
      <c r="H91" s="77">
        <v>188000</v>
      </c>
      <c r="I91" s="77">
        <v>346.62</v>
      </c>
      <c r="J91" s="77">
        <v>0</v>
      </c>
      <c r="K91" s="77">
        <v>651.64559999999994</v>
      </c>
      <c r="L91" s="78">
        <v>9.5999999999999992E-3</v>
      </c>
      <c r="M91" s="78">
        <v>2.0000000000000001E-4</v>
      </c>
      <c r="N91" s="78">
        <v>0</v>
      </c>
    </row>
    <row r="92" spans="2:14">
      <c r="B92" t="s">
        <v>3952</v>
      </c>
      <c r="C92" t="s">
        <v>3953</v>
      </c>
      <c r="D92" t="s">
        <v>98</v>
      </c>
      <c r="E92" t="s">
        <v>3817</v>
      </c>
      <c r="F92" t="s">
        <v>3928</v>
      </c>
      <c r="G92" t="s">
        <v>100</v>
      </c>
      <c r="H92" s="77">
        <v>2580101</v>
      </c>
      <c r="I92" s="77">
        <v>363.88</v>
      </c>
      <c r="J92" s="77">
        <v>0</v>
      </c>
      <c r="K92" s="77">
        <v>9388.4715187999991</v>
      </c>
      <c r="L92" s="78">
        <v>8.14E-2</v>
      </c>
      <c r="M92" s="78">
        <v>2.5000000000000001E-3</v>
      </c>
      <c r="N92" s="78">
        <v>4.0000000000000002E-4</v>
      </c>
    </row>
    <row r="93" spans="2:14">
      <c r="B93" t="s">
        <v>3954</v>
      </c>
      <c r="C93" t="s">
        <v>3955</v>
      </c>
      <c r="D93" t="s">
        <v>98</v>
      </c>
      <c r="E93" t="s">
        <v>3817</v>
      </c>
      <c r="F93" t="s">
        <v>3928</v>
      </c>
      <c r="G93" t="s">
        <v>100</v>
      </c>
      <c r="H93" s="77">
        <v>52200</v>
      </c>
      <c r="I93" s="77">
        <v>3414.08</v>
      </c>
      <c r="J93" s="77">
        <v>0</v>
      </c>
      <c r="K93" s="77">
        <v>1782.14976</v>
      </c>
      <c r="L93" s="78">
        <v>6.1000000000000004E-3</v>
      </c>
      <c r="M93" s="78">
        <v>5.0000000000000001E-4</v>
      </c>
      <c r="N93" s="78">
        <v>1E-4</v>
      </c>
    </row>
    <row r="94" spans="2:14">
      <c r="B94" t="s">
        <v>3956</v>
      </c>
      <c r="C94" t="s">
        <v>3957</v>
      </c>
      <c r="D94" t="s">
        <v>98</v>
      </c>
      <c r="E94" t="s">
        <v>3817</v>
      </c>
      <c r="F94" t="s">
        <v>3928</v>
      </c>
      <c r="G94" t="s">
        <v>100</v>
      </c>
      <c r="H94" s="77">
        <v>121400</v>
      </c>
      <c r="I94" s="77">
        <v>3418.52</v>
      </c>
      <c r="J94" s="77">
        <v>0</v>
      </c>
      <c r="K94" s="77">
        <v>4150.0832799999998</v>
      </c>
      <c r="L94" s="78">
        <v>3.0999999999999999E-3</v>
      </c>
      <c r="M94" s="78">
        <v>1.1000000000000001E-3</v>
      </c>
      <c r="N94" s="78">
        <v>2.0000000000000001E-4</v>
      </c>
    </row>
    <row r="95" spans="2:14">
      <c r="B95" t="s">
        <v>3958</v>
      </c>
      <c r="C95" t="s">
        <v>3959</v>
      </c>
      <c r="D95" t="s">
        <v>98</v>
      </c>
      <c r="E95" t="s">
        <v>3817</v>
      </c>
      <c r="F95" t="s">
        <v>3928</v>
      </c>
      <c r="G95" t="s">
        <v>100</v>
      </c>
      <c r="H95" s="77">
        <v>0.57999999999999996</v>
      </c>
      <c r="I95" s="77">
        <v>344.18</v>
      </c>
      <c r="J95" s="77">
        <v>0</v>
      </c>
      <c r="K95" s="77">
        <v>1.9962439999999999E-3</v>
      </c>
      <c r="L95" s="78">
        <v>0</v>
      </c>
      <c r="M95" s="78">
        <v>0</v>
      </c>
      <c r="N95" s="78">
        <v>0</v>
      </c>
    </row>
    <row r="96" spans="2:14">
      <c r="B96" t="s">
        <v>3960</v>
      </c>
      <c r="C96" t="s">
        <v>3961</v>
      </c>
      <c r="D96" t="s">
        <v>98</v>
      </c>
      <c r="E96" t="s">
        <v>3817</v>
      </c>
      <c r="F96" t="s">
        <v>3928</v>
      </c>
      <c r="G96" t="s">
        <v>100</v>
      </c>
      <c r="H96" s="77">
        <v>6236737.8899999997</v>
      </c>
      <c r="I96" s="77">
        <v>336</v>
      </c>
      <c r="J96" s="77">
        <v>0</v>
      </c>
      <c r="K96" s="77">
        <v>20955.439310400001</v>
      </c>
      <c r="L96" s="78">
        <v>1.47E-2</v>
      </c>
      <c r="M96" s="78">
        <v>5.7000000000000002E-3</v>
      </c>
      <c r="N96" s="78">
        <v>8.9999999999999998E-4</v>
      </c>
    </row>
    <row r="97" spans="2:14">
      <c r="B97" t="s">
        <v>3962</v>
      </c>
      <c r="C97" t="s">
        <v>3963</v>
      </c>
      <c r="D97" t="s">
        <v>98</v>
      </c>
      <c r="E97" t="s">
        <v>3817</v>
      </c>
      <c r="F97" t="s">
        <v>3928</v>
      </c>
      <c r="G97" t="s">
        <v>100</v>
      </c>
      <c r="H97" s="77">
        <v>877141.25</v>
      </c>
      <c r="I97" s="77">
        <v>364.02</v>
      </c>
      <c r="J97" s="77">
        <v>0</v>
      </c>
      <c r="K97" s="77">
        <v>3192.9695782499998</v>
      </c>
      <c r="L97" s="78">
        <v>3.8E-3</v>
      </c>
      <c r="M97" s="78">
        <v>8.9999999999999998E-4</v>
      </c>
      <c r="N97" s="78">
        <v>1E-4</v>
      </c>
    </row>
    <row r="98" spans="2:14">
      <c r="B98" t="s">
        <v>3964</v>
      </c>
      <c r="C98" t="s">
        <v>3965</v>
      </c>
      <c r="D98" t="s">
        <v>98</v>
      </c>
      <c r="E98" t="s">
        <v>3817</v>
      </c>
      <c r="F98" t="s">
        <v>3928</v>
      </c>
      <c r="G98" t="s">
        <v>100</v>
      </c>
      <c r="H98" s="77">
        <v>2</v>
      </c>
      <c r="I98" s="77">
        <v>3563.99</v>
      </c>
      <c r="J98" s="77">
        <v>0</v>
      </c>
      <c r="K98" s="77">
        <v>7.1279800000000004E-2</v>
      </c>
      <c r="L98" s="78">
        <v>0</v>
      </c>
      <c r="M98" s="78">
        <v>0</v>
      </c>
      <c r="N98" s="78">
        <v>0</v>
      </c>
    </row>
    <row r="99" spans="2:14">
      <c r="B99" t="s">
        <v>3966</v>
      </c>
      <c r="C99" t="s">
        <v>3967</v>
      </c>
      <c r="D99" t="s">
        <v>98</v>
      </c>
      <c r="E99" t="s">
        <v>3834</v>
      </c>
      <c r="F99" t="s">
        <v>3928</v>
      </c>
      <c r="G99" t="s">
        <v>100</v>
      </c>
      <c r="H99" s="77">
        <v>7476272.21</v>
      </c>
      <c r="I99" s="77">
        <v>336.23</v>
      </c>
      <c r="J99" s="77">
        <v>0</v>
      </c>
      <c r="K99" s="77">
        <v>25137.470051683002</v>
      </c>
      <c r="L99" s="78">
        <v>2.2200000000000001E-2</v>
      </c>
      <c r="M99" s="78">
        <v>6.7999999999999996E-3</v>
      </c>
      <c r="N99" s="78">
        <v>1.1000000000000001E-3</v>
      </c>
    </row>
    <row r="100" spans="2:14">
      <c r="B100" t="s">
        <v>3968</v>
      </c>
      <c r="C100" t="s">
        <v>3969</v>
      </c>
      <c r="D100" t="s">
        <v>98</v>
      </c>
      <c r="E100" t="s">
        <v>3834</v>
      </c>
      <c r="F100" t="s">
        <v>3928</v>
      </c>
      <c r="G100" t="s">
        <v>100</v>
      </c>
      <c r="H100" s="77">
        <v>495000</v>
      </c>
      <c r="I100" s="77">
        <v>263.07</v>
      </c>
      <c r="J100" s="77">
        <v>0</v>
      </c>
      <c r="K100" s="77">
        <v>1302.1965</v>
      </c>
      <c r="L100" s="78">
        <v>1.61E-2</v>
      </c>
      <c r="M100" s="78">
        <v>4.0000000000000002E-4</v>
      </c>
      <c r="N100" s="78">
        <v>1E-4</v>
      </c>
    </row>
    <row r="101" spans="2:14">
      <c r="B101" t="s">
        <v>3970</v>
      </c>
      <c r="C101" t="s">
        <v>3971</v>
      </c>
      <c r="D101" t="s">
        <v>98</v>
      </c>
      <c r="E101" t="s">
        <v>3834</v>
      </c>
      <c r="F101" t="s">
        <v>3928</v>
      </c>
      <c r="G101" t="s">
        <v>100</v>
      </c>
      <c r="H101" s="77">
        <v>19359.07</v>
      </c>
      <c r="I101" s="77">
        <v>5765.79</v>
      </c>
      <c r="J101" s="77">
        <v>0</v>
      </c>
      <c r="K101" s="77">
        <v>1116.203322153</v>
      </c>
      <c r="L101" s="78">
        <v>1.9599999999999999E-2</v>
      </c>
      <c r="M101" s="78">
        <v>2.9999999999999997E-4</v>
      </c>
      <c r="N101" s="78">
        <v>0</v>
      </c>
    </row>
    <row r="102" spans="2:14">
      <c r="B102" t="s">
        <v>3972</v>
      </c>
      <c r="C102" t="s">
        <v>3973</v>
      </c>
      <c r="D102" t="s">
        <v>98</v>
      </c>
      <c r="E102" t="s">
        <v>3834</v>
      </c>
      <c r="F102" t="s">
        <v>3928</v>
      </c>
      <c r="G102" t="s">
        <v>100</v>
      </c>
      <c r="H102" s="77">
        <v>9376420</v>
      </c>
      <c r="I102" s="77">
        <v>335.65</v>
      </c>
      <c r="J102" s="77">
        <v>0</v>
      </c>
      <c r="K102" s="77">
        <v>31471.953730000001</v>
      </c>
      <c r="L102" s="78">
        <v>9.0499999999999997E-2</v>
      </c>
      <c r="M102" s="78">
        <v>8.5000000000000006E-3</v>
      </c>
      <c r="N102" s="78">
        <v>1.2999999999999999E-3</v>
      </c>
    </row>
    <row r="103" spans="2:14">
      <c r="B103" t="s">
        <v>3974</v>
      </c>
      <c r="C103" t="s">
        <v>3975</v>
      </c>
      <c r="D103" t="s">
        <v>98</v>
      </c>
      <c r="E103" t="s">
        <v>3834</v>
      </c>
      <c r="F103" t="s">
        <v>3928</v>
      </c>
      <c r="G103" t="s">
        <v>100</v>
      </c>
      <c r="H103" s="77">
        <v>311899</v>
      </c>
      <c r="I103" s="77">
        <v>359.47</v>
      </c>
      <c r="J103" s="77">
        <v>0</v>
      </c>
      <c r="K103" s="77">
        <v>1121.1833353</v>
      </c>
      <c r="L103" s="78">
        <v>1.7299999999999999E-2</v>
      </c>
      <c r="M103" s="78">
        <v>2.9999999999999997E-4</v>
      </c>
      <c r="N103" s="78">
        <v>0</v>
      </c>
    </row>
    <row r="104" spans="2:14">
      <c r="B104" t="s">
        <v>3976</v>
      </c>
      <c r="C104" t="s">
        <v>3977</v>
      </c>
      <c r="D104" t="s">
        <v>98</v>
      </c>
      <c r="E104" t="s">
        <v>3834</v>
      </c>
      <c r="F104" t="s">
        <v>3928</v>
      </c>
      <c r="G104" t="s">
        <v>100</v>
      </c>
      <c r="H104" s="77">
        <v>2500</v>
      </c>
      <c r="I104" s="77">
        <v>3961.45</v>
      </c>
      <c r="J104" s="77">
        <v>0</v>
      </c>
      <c r="K104" s="77">
        <v>99.036249999999995</v>
      </c>
      <c r="L104" s="78">
        <v>1.1999999999999999E-3</v>
      </c>
      <c r="M104" s="78">
        <v>0</v>
      </c>
      <c r="N104" s="78">
        <v>0</v>
      </c>
    </row>
    <row r="105" spans="2:14">
      <c r="B105" t="s">
        <v>3978</v>
      </c>
      <c r="C105" t="s">
        <v>3979</v>
      </c>
      <c r="D105" t="s">
        <v>98</v>
      </c>
      <c r="E105" t="s">
        <v>3834</v>
      </c>
      <c r="F105" t="s">
        <v>3928</v>
      </c>
      <c r="G105" t="s">
        <v>100</v>
      </c>
      <c r="H105" s="77">
        <v>179</v>
      </c>
      <c r="I105" s="77">
        <v>3262.01</v>
      </c>
      <c r="J105" s="77">
        <v>0</v>
      </c>
      <c r="K105" s="77">
        <v>5.8389978999999999</v>
      </c>
      <c r="L105" s="78">
        <v>0</v>
      </c>
      <c r="M105" s="78">
        <v>0</v>
      </c>
      <c r="N105" s="78">
        <v>0</v>
      </c>
    </row>
    <row r="106" spans="2:14">
      <c r="B106" t="s">
        <v>3980</v>
      </c>
      <c r="C106" t="s">
        <v>3981</v>
      </c>
      <c r="D106" t="s">
        <v>98</v>
      </c>
      <c r="E106" t="s">
        <v>3834</v>
      </c>
      <c r="F106" t="s">
        <v>3928</v>
      </c>
      <c r="G106" t="s">
        <v>100</v>
      </c>
      <c r="H106" s="77">
        <v>3758253.13</v>
      </c>
      <c r="I106" s="77">
        <v>360.28</v>
      </c>
      <c r="J106" s="77">
        <v>0</v>
      </c>
      <c r="K106" s="77">
        <v>13540.234376764</v>
      </c>
      <c r="L106" s="78">
        <v>1.9E-2</v>
      </c>
      <c r="M106" s="78">
        <v>3.7000000000000002E-3</v>
      </c>
      <c r="N106" s="78">
        <v>5.9999999999999995E-4</v>
      </c>
    </row>
    <row r="107" spans="2:14">
      <c r="B107" t="s">
        <v>3982</v>
      </c>
      <c r="C107" t="s">
        <v>3983</v>
      </c>
      <c r="D107" t="s">
        <v>98</v>
      </c>
      <c r="E107" t="s">
        <v>3834</v>
      </c>
      <c r="F107" t="s">
        <v>3928</v>
      </c>
      <c r="G107" t="s">
        <v>100</v>
      </c>
      <c r="H107" s="77">
        <v>705368</v>
      </c>
      <c r="I107" s="77">
        <v>342.87</v>
      </c>
      <c r="J107" s="77">
        <v>0</v>
      </c>
      <c r="K107" s="77">
        <v>2418.4952616</v>
      </c>
      <c r="L107" s="78">
        <v>3.3999999999999998E-3</v>
      </c>
      <c r="M107" s="78">
        <v>6.9999999999999999E-4</v>
      </c>
      <c r="N107" s="78">
        <v>1E-4</v>
      </c>
    </row>
    <row r="108" spans="2:14">
      <c r="B108" t="s">
        <v>3984</v>
      </c>
      <c r="C108" t="s">
        <v>3985</v>
      </c>
      <c r="D108" t="s">
        <v>98</v>
      </c>
      <c r="E108" t="s">
        <v>3789</v>
      </c>
      <c r="F108" t="s">
        <v>3928</v>
      </c>
      <c r="G108" t="s">
        <v>100</v>
      </c>
      <c r="H108" s="77">
        <v>112</v>
      </c>
      <c r="I108" s="77">
        <v>3403.15</v>
      </c>
      <c r="J108" s="77">
        <v>0</v>
      </c>
      <c r="K108" s="77">
        <v>3.811528</v>
      </c>
      <c r="L108" s="78">
        <v>0</v>
      </c>
      <c r="M108" s="78">
        <v>0</v>
      </c>
      <c r="N108" s="78">
        <v>0</v>
      </c>
    </row>
    <row r="109" spans="2:14">
      <c r="B109" t="s">
        <v>3986</v>
      </c>
      <c r="C109" t="s">
        <v>3987</v>
      </c>
      <c r="D109" t="s">
        <v>98</v>
      </c>
      <c r="E109" t="s">
        <v>3789</v>
      </c>
      <c r="F109" t="s">
        <v>3928</v>
      </c>
      <c r="G109" t="s">
        <v>100</v>
      </c>
      <c r="H109" s="77">
        <v>45</v>
      </c>
      <c r="I109" s="77">
        <v>4003.12</v>
      </c>
      <c r="J109" s="77">
        <v>0</v>
      </c>
      <c r="K109" s="77">
        <v>1.801404</v>
      </c>
      <c r="L109" s="78">
        <v>0</v>
      </c>
      <c r="M109" s="78">
        <v>0</v>
      </c>
      <c r="N109" s="78">
        <v>0</v>
      </c>
    </row>
    <row r="110" spans="2:14">
      <c r="B110" t="s">
        <v>3988</v>
      </c>
      <c r="C110" t="s">
        <v>3989</v>
      </c>
      <c r="D110" t="s">
        <v>98</v>
      </c>
      <c r="E110" t="s">
        <v>3789</v>
      </c>
      <c r="F110" t="s">
        <v>3928</v>
      </c>
      <c r="G110" t="s">
        <v>100</v>
      </c>
      <c r="H110" s="77">
        <v>8</v>
      </c>
      <c r="I110" s="77">
        <v>3671.27</v>
      </c>
      <c r="J110" s="77">
        <v>0</v>
      </c>
      <c r="K110" s="77">
        <v>0.29370160000000001</v>
      </c>
      <c r="L110" s="78">
        <v>0</v>
      </c>
      <c r="M110" s="78">
        <v>0</v>
      </c>
      <c r="N110" s="78">
        <v>0</v>
      </c>
    </row>
    <row r="111" spans="2:14">
      <c r="B111" t="s">
        <v>3990</v>
      </c>
      <c r="C111" t="s">
        <v>3991</v>
      </c>
      <c r="D111" t="s">
        <v>98</v>
      </c>
      <c r="E111" t="s">
        <v>3855</v>
      </c>
      <c r="F111" t="s">
        <v>3928</v>
      </c>
      <c r="G111" t="s">
        <v>100</v>
      </c>
      <c r="H111" s="77">
        <v>13822653</v>
      </c>
      <c r="I111" s="77">
        <v>102.42</v>
      </c>
      <c r="J111" s="77">
        <v>0</v>
      </c>
      <c r="K111" s="77">
        <v>14157.1612026</v>
      </c>
      <c r="L111" s="78">
        <v>5.8700000000000002E-2</v>
      </c>
      <c r="M111" s="78">
        <v>3.8E-3</v>
      </c>
      <c r="N111" s="78">
        <v>5.9999999999999995E-4</v>
      </c>
    </row>
    <row r="112" spans="2:14">
      <c r="B112" t="s">
        <v>3992</v>
      </c>
      <c r="C112" t="s">
        <v>3993</v>
      </c>
      <c r="D112" t="s">
        <v>98</v>
      </c>
      <c r="E112" t="s">
        <v>3855</v>
      </c>
      <c r="F112" t="s">
        <v>3928</v>
      </c>
      <c r="G112" t="s">
        <v>100</v>
      </c>
      <c r="H112" s="77">
        <v>9050</v>
      </c>
      <c r="I112" s="77">
        <v>3499</v>
      </c>
      <c r="J112" s="77">
        <v>0</v>
      </c>
      <c r="K112" s="77">
        <v>316.65949999999998</v>
      </c>
      <c r="L112" s="78">
        <v>2.3999999999999998E-3</v>
      </c>
      <c r="M112" s="78">
        <v>1E-4</v>
      </c>
      <c r="N112" s="78">
        <v>0</v>
      </c>
    </row>
    <row r="113" spans="2:14">
      <c r="B113" t="s">
        <v>3994</v>
      </c>
      <c r="C113" t="s">
        <v>3995</v>
      </c>
      <c r="D113" t="s">
        <v>98</v>
      </c>
      <c r="E113" t="s">
        <v>3855</v>
      </c>
      <c r="F113" t="s">
        <v>3928</v>
      </c>
      <c r="G113" t="s">
        <v>100</v>
      </c>
      <c r="H113" s="77">
        <v>96835</v>
      </c>
      <c r="I113" s="77">
        <v>3615.65</v>
      </c>
      <c r="J113" s="77">
        <v>0</v>
      </c>
      <c r="K113" s="77">
        <v>3501.2146775000001</v>
      </c>
      <c r="L113" s="78">
        <v>4.2200000000000001E-2</v>
      </c>
      <c r="M113" s="78">
        <v>8.9999999999999998E-4</v>
      </c>
      <c r="N113" s="78">
        <v>1E-4</v>
      </c>
    </row>
    <row r="114" spans="2:14">
      <c r="B114" t="s">
        <v>3996</v>
      </c>
      <c r="C114" t="s">
        <v>3997</v>
      </c>
      <c r="D114" t="s">
        <v>98</v>
      </c>
      <c r="E114" t="s">
        <v>3855</v>
      </c>
      <c r="F114" t="s">
        <v>3928</v>
      </c>
      <c r="G114" t="s">
        <v>100</v>
      </c>
      <c r="H114" s="77">
        <v>39900</v>
      </c>
      <c r="I114" s="77">
        <v>3132.94</v>
      </c>
      <c r="J114" s="77">
        <v>0</v>
      </c>
      <c r="K114" s="77">
        <v>1250.04306</v>
      </c>
      <c r="L114" s="78">
        <v>1.9900000000000001E-2</v>
      </c>
      <c r="M114" s="78">
        <v>2.9999999999999997E-4</v>
      </c>
      <c r="N114" s="78">
        <v>1E-4</v>
      </c>
    </row>
    <row r="115" spans="2:14">
      <c r="B115" t="s">
        <v>3998</v>
      </c>
      <c r="C115" t="s">
        <v>3999</v>
      </c>
      <c r="D115" t="s">
        <v>98</v>
      </c>
      <c r="E115" t="s">
        <v>3855</v>
      </c>
      <c r="F115" t="s">
        <v>3928</v>
      </c>
      <c r="G115" t="s">
        <v>100</v>
      </c>
      <c r="H115" s="77">
        <v>39000</v>
      </c>
      <c r="I115" s="77">
        <v>3228.83</v>
      </c>
      <c r="J115" s="77">
        <v>0</v>
      </c>
      <c r="K115" s="77">
        <v>1259.2437</v>
      </c>
      <c r="L115" s="78">
        <v>1.03E-2</v>
      </c>
      <c r="M115" s="78">
        <v>2.9999999999999997E-4</v>
      </c>
      <c r="N115" s="78">
        <v>1E-4</v>
      </c>
    </row>
    <row r="116" spans="2:14">
      <c r="B116" t="s">
        <v>4000</v>
      </c>
      <c r="C116" t="s">
        <v>4001</v>
      </c>
      <c r="D116" t="s">
        <v>98</v>
      </c>
      <c r="E116" t="s">
        <v>3855</v>
      </c>
      <c r="F116" t="s">
        <v>3928</v>
      </c>
      <c r="G116" t="s">
        <v>100</v>
      </c>
      <c r="H116" s="77">
        <v>537301</v>
      </c>
      <c r="I116" s="77">
        <v>3343.02</v>
      </c>
      <c r="J116" s="77">
        <v>0</v>
      </c>
      <c r="K116" s="77">
        <v>17962.079890199999</v>
      </c>
      <c r="L116" s="78">
        <v>1.8200000000000001E-2</v>
      </c>
      <c r="M116" s="78">
        <v>4.8999999999999998E-3</v>
      </c>
      <c r="N116" s="78">
        <v>8.0000000000000004E-4</v>
      </c>
    </row>
    <row r="117" spans="2:14">
      <c r="B117" t="s">
        <v>4002</v>
      </c>
      <c r="C117" t="s">
        <v>4003</v>
      </c>
      <c r="D117" t="s">
        <v>98</v>
      </c>
      <c r="E117" t="s">
        <v>3855</v>
      </c>
      <c r="F117" t="s">
        <v>3928</v>
      </c>
      <c r="G117" t="s">
        <v>100</v>
      </c>
      <c r="H117" s="77">
        <v>42956</v>
      </c>
      <c r="I117" s="77">
        <v>3616.66</v>
      </c>
      <c r="J117" s="77">
        <v>0</v>
      </c>
      <c r="K117" s="77">
        <v>1553.5724696</v>
      </c>
      <c r="L117" s="78">
        <v>2.5000000000000001E-3</v>
      </c>
      <c r="M117" s="78">
        <v>4.0000000000000002E-4</v>
      </c>
      <c r="N117" s="78">
        <v>1E-4</v>
      </c>
    </row>
    <row r="118" spans="2:14">
      <c r="B118" t="s">
        <v>4004</v>
      </c>
      <c r="C118" t="s">
        <v>4005</v>
      </c>
      <c r="D118" t="s">
        <v>98</v>
      </c>
      <c r="E118" t="s">
        <v>3855</v>
      </c>
      <c r="F118" t="s">
        <v>3928</v>
      </c>
      <c r="G118" t="s">
        <v>100</v>
      </c>
      <c r="H118" s="77">
        <v>11085</v>
      </c>
      <c r="I118" s="77">
        <v>5839.83</v>
      </c>
      <c r="J118" s="77">
        <v>0</v>
      </c>
      <c r="K118" s="77">
        <v>647.34515550000003</v>
      </c>
      <c r="L118" s="78">
        <v>2.1100000000000001E-2</v>
      </c>
      <c r="M118" s="78">
        <v>2.0000000000000001E-4</v>
      </c>
      <c r="N118" s="78">
        <v>0</v>
      </c>
    </row>
    <row r="119" spans="2:14">
      <c r="B119" t="s">
        <v>4006</v>
      </c>
      <c r="C119" t="s">
        <v>4007</v>
      </c>
      <c r="D119" t="s">
        <v>98</v>
      </c>
      <c r="E119" t="s">
        <v>3855</v>
      </c>
      <c r="F119" t="s">
        <v>121</v>
      </c>
      <c r="G119" t="s">
        <v>100</v>
      </c>
      <c r="H119" s="77">
        <v>50</v>
      </c>
      <c r="I119" s="77">
        <v>1904.62</v>
      </c>
      <c r="J119" s="77">
        <v>0</v>
      </c>
      <c r="K119" s="77">
        <v>0.95230999999999999</v>
      </c>
      <c r="L119" s="78">
        <v>0</v>
      </c>
      <c r="M119" s="78">
        <v>0</v>
      </c>
      <c r="N119" s="78">
        <v>0</v>
      </c>
    </row>
    <row r="120" spans="2:14">
      <c r="B120" s="79" t="s">
        <v>4008</v>
      </c>
      <c r="D120" s="16"/>
      <c r="E120" s="16"/>
      <c r="F120" s="16"/>
      <c r="G120" s="16"/>
      <c r="H120" s="81">
        <v>161</v>
      </c>
      <c r="J120" s="81">
        <v>0</v>
      </c>
      <c r="K120" s="81">
        <v>18.78387</v>
      </c>
      <c r="M120" s="80">
        <v>0</v>
      </c>
      <c r="N120" s="80">
        <v>0</v>
      </c>
    </row>
    <row r="121" spans="2:14">
      <c r="B121" t="s">
        <v>4009</v>
      </c>
      <c r="C121" t="s">
        <v>4010</v>
      </c>
      <c r="D121" t="s">
        <v>98</v>
      </c>
      <c r="E121" t="s">
        <v>3855</v>
      </c>
      <c r="F121" t="s">
        <v>3928</v>
      </c>
      <c r="G121" t="s">
        <v>100</v>
      </c>
      <c r="H121" s="77">
        <v>161</v>
      </c>
      <c r="I121" s="77">
        <v>11667</v>
      </c>
      <c r="J121" s="77">
        <v>0</v>
      </c>
      <c r="K121" s="77">
        <v>18.78387</v>
      </c>
      <c r="L121" s="78">
        <v>0</v>
      </c>
      <c r="M121" s="78">
        <v>0</v>
      </c>
      <c r="N121" s="78">
        <v>0</v>
      </c>
    </row>
    <row r="122" spans="2:14">
      <c r="B122" s="79" t="s">
        <v>1195</v>
      </c>
      <c r="D122" s="16"/>
      <c r="E122" s="16"/>
      <c r="F122" s="16"/>
      <c r="G122" s="16"/>
      <c r="H122" s="81">
        <v>0</v>
      </c>
      <c r="J122" s="81">
        <v>0</v>
      </c>
      <c r="K122" s="81">
        <v>0</v>
      </c>
      <c r="M122" s="80">
        <v>0</v>
      </c>
      <c r="N122" s="80">
        <v>0</v>
      </c>
    </row>
    <row r="123" spans="2:14">
      <c r="B123" t="s">
        <v>215</v>
      </c>
      <c r="C123" t="s">
        <v>215</v>
      </c>
      <c r="D123" s="16"/>
      <c r="E123" s="16"/>
      <c r="F123" t="s">
        <v>215</v>
      </c>
      <c r="G123" t="s">
        <v>215</v>
      </c>
      <c r="H123" s="77">
        <v>0</v>
      </c>
      <c r="I123" s="77">
        <v>0</v>
      </c>
      <c r="K123" s="77">
        <v>0</v>
      </c>
      <c r="L123" s="78">
        <v>0</v>
      </c>
      <c r="M123" s="78">
        <v>0</v>
      </c>
      <c r="N123" s="78">
        <v>0</v>
      </c>
    </row>
    <row r="124" spans="2:14">
      <c r="B124" s="79" t="s">
        <v>4011</v>
      </c>
      <c r="D124" s="16"/>
      <c r="E124" s="16"/>
      <c r="F124" s="16"/>
      <c r="G124" s="16"/>
      <c r="H124" s="81">
        <v>0</v>
      </c>
      <c r="J124" s="81">
        <v>0</v>
      </c>
      <c r="K124" s="81">
        <v>0</v>
      </c>
      <c r="M124" s="80">
        <v>0</v>
      </c>
      <c r="N124" s="80">
        <v>0</v>
      </c>
    </row>
    <row r="125" spans="2:14">
      <c r="B125" t="s">
        <v>215</v>
      </c>
      <c r="C125" t="s">
        <v>215</v>
      </c>
      <c r="D125" s="16"/>
      <c r="E125" s="16"/>
      <c r="F125" t="s">
        <v>215</v>
      </c>
      <c r="G125" t="s">
        <v>215</v>
      </c>
      <c r="H125" s="77">
        <v>0</v>
      </c>
      <c r="I125" s="77">
        <v>0</v>
      </c>
      <c r="K125" s="77">
        <v>0</v>
      </c>
      <c r="L125" s="78">
        <v>0</v>
      </c>
      <c r="M125" s="78">
        <v>0</v>
      </c>
      <c r="N125" s="78">
        <v>0</v>
      </c>
    </row>
    <row r="126" spans="2:14">
      <c r="B126" s="79" t="s">
        <v>252</v>
      </c>
      <c r="D126" s="16"/>
      <c r="E126" s="16"/>
      <c r="F126" s="16"/>
      <c r="G126" s="16"/>
      <c r="H126" s="81">
        <v>41027592.969999999</v>
      </c>
      <c r="J126" s="81">
        <v>2344.5064403370002</v>
      </c>
      <c r="K126" s="81">
        <v>2897311.3369839964</v>
      </c>
      <c r="M126" s="80">
        <v>0.78310000000000002</v>
      </c>
      <c r="N126" s="80">
        <v>0.12280000000000001</v>
      </c>
    </row>
    <row r="127" spans="2:14">
      <c r="B127" s="79" t="s">
        <v>4012</v>
      </c>
      <c r="D127" s="16"/>
      <c r="E127" s="16"/>
      <c r="F127" s="16"/>
      <c r="G127" s="16"/>
      <c r="H127" s="81">
        <v>40425502.359999999</v>
      </c>
      <c r="J127" s="81">
        <v>1778.352268327</v>
      </c>
      <c r="K127" s="81">
        <v>2775409.1347504603</v>
      </c>
      <c r="M127" s="80">
        <v>0.75009999999999999</v>
      </c>
      <c r="N127" s="80">
        <v>0.1177</v>
      </c>
    </row>
    <row r="128" spans="2:14">
      <c r="B128" t="s">
        <v>4013</v>
      </c>
      <c r="C128" t="s">
        <v>4014</v>
      </c>
      <c r="D128" t="s">
        <v>1359</v>
      </c>
      <c r="E128" t="s">
        <v>2752</v>
      </c>
      <c r="F128" t="s">
        <v>1271</v>
      </c>
      <c r="G128" t="s">
        <v>104</v>
      </c>
      <c r="H128" s="77">
        <v>1662</v>
      </c>
      <c r="I128" s="77">
        <v>7351</v>
      </c>
      <c r="J128" s="77">
        <v>0</v>
      </c>
      <c r="K128" s="77">
        <v>431.39505222000003</v>
      </c>
      <c r="L128" s="78">
        <v>0</v>
      </c>
      <c r="M128" s="78">
        <v>1E-4</v>
      </c>
      <c r="N128" s="78">
        <v>0</v>
      </c>
    </row>
    <row r="129" spans="2:14">
      <c r="B129" t="s">
        <v>4015</v>
      </c>
      <c r="C129" t="s">
        <v>4016</v>
      </c>
      <c r="D129" t="s">
        <v>1359</v>
      </c>
      <c r="E129" t="s">
        <v>2752</v>
      </c>
      <c r="F129" t="s">
        <v>1271</v>
      </c>
      <c r="G129" t="s">
        <v>111</v>
      </c>
      <c r="H129" s="77">
        <v>5368</v>
      </c>
      <c r="I129" s="77">
        <v>500.7</v>
      </c>
      <c r="J129" s="77">
        <v>0</v>
      </c>
      <c r="K129" s="77">
        <v>114.1248754536</v>
      </c>
      <c r="L129" s="78">
        <v>0</v>
      </c>
      <c r="M129" s="78">
        <v>0</v>
      </c>
      <c r="N129" s="78">
        <v>0</v>
      </c>
    </row>
    <row r="130" spans="2:14">
      <c r="B130" t="s">
        <v>4015</v>
      </c>
      <c r="C130" t="s">
        <v>4016</v>
      </c>
      <c r="D130" t="s">
        <v>1359</v>
      </c>
      <c r="E130" t="s">
        <v>2752</v>
      </c>
      <c r="F130" t="s">
        <v>1271</v>
      </c>
      <c r="G130" t="s">
        <v>104</v>
      </c>
      <c r="H130" s="77">
        <v>7862</v>
      </c>
      <c r="I130" s="77">
        <v>603.20000000000005</v>
      </c>
      <c r="J130" s="77">
        <v>0</v>
      </c>
      <c r="K130" s="77">
        <v>167.45267510400001</v>
      </c>
      <c r="L130" s="78">
        <v>0</v>
      </c>
      <c r="M130" s="78">
        <v>0</v>
      </c>
      <c r="N130" s="78">
        <v>0</v>
      </c>
    </row>
    <row r="131" spans="2:14">
      <c r="B131" t="s">
        <v>4017</v>
      </c>
      <c r="C131" t="s">
        <v>4018</v>
      </c>
      <c r="D131" t="s">
        <v>1359</v>
      </c>
      <c r="E131" t="s">
        <v>2752</v>
      </c>
      <c r="F131" t="s">
        <v>1271</v>
      </c>
      <c r="G131" t="s">
        <v>104</v>
      </c>
      <c r="H131" s="77">
        <v>2123</v>
      </c>
      <c r="I131" s="77">
        <v>2887</v>
      </c>
      <c r="J131" s="77">
        <v>0</v>
      </c>
      <c r="K131" s="77">
        <v>216.41855631000001</v>
      </c>
      <c r="L131" s="78">
        <v>0</v>
      </c>
      <c r="M131" s="78">
        <v>1E-4</v>
      </c>
      <c r="N131" s="78">
        <v>0</v>
      </c>
    </row>
    <row r="132" spans="2:14">
      <c r="B132" t="s">
        <v>4019</v>
      </c>
      <c r="C132" t="s">
        <v>4020</v>
      </c>
      <c r="D132" t="s">
        <v>98</v>
      </c>
      <c r="E132" t="s">
        <v>2752</v>
      </c>
      <c r="F132" t="s">
        <v>1271</v>
      </c>
      <c r="G132" t="s">
        <v>104</v>
      </c>
      <c r="H132" s="77">
        <v>300907.24</v>
      </c>
      <c r="I132" s="77">
        <v>2268</v>
      </c>
      <c r="J132" s="77">
        <v>439.54626000000002</v>
      </c>
      <c r="K132" s="77">
        <v>24537.124833499201</v>
      </c>
      <c r="L132" s="78">
        <v>2.2599999999999999E-2</v>
      </c>
      <c r="M132" s="78">
        <v>6.6E-3</v>
      </c>
      <c r="N132" s="78">
        <v>1E-3</v>
      </c>
    </row>
    <row r="133" spans="2:14">
      <c r="B133" t="s">
        <v>4021</v>
      </c>
      <c r="C133" t="s">
        <v>4022</v>
      </c>
      <c r="D133" t="s">
        <v>394</v>
      </c>
      <c r="E133" t="s">
        <v>2752</v>
      </c>
      <c r="F133" t="s">
        <v>1271</v>
      </c>
      <c r="G133" t="s">
        <v>104</v>
      </c>
      <c r="H133" s="77">
        <v>174</v>
      </c>
      <c r="I133" s="77">
        <v>6632</v>
      </c>
      <c r="J133" s="77">
        <v>0</v>
      </c>
      <c r="K133" s="77">
        <v>40.746610080000004</v>
      </c>
      <c r="L133" s="78">
        <v>0</v>
      </c>
      <c r="M133" s="78">
        <v>0</v>
      </c>
      <c r="N133" s="78">
        <v>0</v>
      </c>
    </row>
    <row r="134" spans="2:14">
      <c r="B134" t="s">
        <v>4023</v>
      </c>
      <c r="C134" t="s">
        <v>4024</v>
      </c>
      <c r="D134" t="s">
        <v>394</v>
      </c>
      <c r="E134" t="s">
        <v>2752</v>
      </c>
      <c r="F134" t="s">
        <v>1271</v>
      </c>
      <c r="G134" t="s">
        <v>104</v>
      </c>
      <c r="H134" s="77">
        <v>30</v>
      </c>
      <c r="I134" s="77">
        <v>15777.51</v>
      </c>
      <c r="J134" s="77">
        <v>0</v>
      </c>
      <c r="K134" s="77">
        <v>16.713116342999999</v>
      </c>
      <c r="L134" s="78">
        <v>0</v>
      </c>
      <c r="M134" s="78">
        <v>0</v>
      </c>
      <c r="N134" s="78">
        <v>0</v>
      </c>
    </row>
    <row r="135" spans="2:14">
      <c r="B135" t="s">
        <v>4025</v>
      </c>
      <c r="C135" t="s">
        <v>4018</v>
      </c>
      <c r="D135" t="s">
        <v>1359</v>
      </c>
      <c r="E135" t="s">
        <v>2752</v>
      </c>
      <c r="F135" t="s">
        <v>1271</v>
      </c>
      <c r="G135" t="s">
        <v>104</v>
      </c>
      <c r="H135" s="77">
        <v>1306</v>
      </c>
      <c r="I135" s="77">
        <v>2880.5</v>
      </c>
      <c r="J135" s="77">
        <v>0</v>
      </c>
      <c r="K135" s="77">
        <v>132.83385422999999</v>
      </c>
      <c r="L135" s="78">
        <v>0</v>
      </c>
      <c r="M135" s="78">
        <v>0</v>
      </c>
      <c r="N135" s="78">
        <v>0</v>
      </c>
    </row>
    <row r="136" spans="2:14">
      <c r="B136" t="s">
        <v>4025</v>
      </c>
      <c r="C136" t="s">
        <v>4018</v>
      </c>
      <c r="D136" t="s">
        <v>1359</v>
      </c>
      <c r="E136" t="s">
        <v>2752</v>
      </c>
      <c r="F136" t="s">
        <v>1271</v>
      </c>
      <c r="G136" t="s">
        <v>108</v>
      </c>
      <c r="H136" s="77">
        <v>2197</v>
      </c>
      <c r="I136" s="77">
        <v>2706.5</v>
      </c>
      <c r="J136" s="77">
        <v>0</v>
      </c>
      <c r="K136" s="77">
        <v>223.38016284349999</v>
      </c>
      <c r="L136" s="78">
        <v>0</v>
      </c>
      <c r="M136" s="78">
        <v>1E-4</v>
      </c>
      <c r="N136" s="78">
        <v>0</v>
      </c>
    </row>
    <row r="137" spans="2:14">
      <c r="B137" t="s">
        <v>4026</v>
      </c>
      <c r="C137" t="s">
        <v>4027</v>
      </c>
      <c r="D137" t="s">
        <v>121</v>
      </c>
      <c r="E137" t="s">
        <v>2752</v>
      </c>
      <c r="F137" t="s">
        <v>1271</v>
      </c>
      <c r="G137" t="s">
        <v>100</v>
      </c>
      <c r="H137" s="77">
        <v>11971</v>
      </c>
      <c r="I137" s="77">
        <v>140000</v>
      </c>
      <c r="J137" s="77">
        <v>0</v>
      </c>
      <c r="K137" s="77">
        <v>16759.400000000001</v>
      </c>
      <c r="L137" s="78">
        <v>2.0199999999999999E-2</v>
      </c>
      <c r="M137" s="78">
        <v>4.4999999999999997E-3</v>
      </c>
      <c r="N137" s="78">
        <v>6.9999999999999999E-4</v>
      </c>
    </row>
    <row r="138" spans="2:14">
      <c r="B138" t="s">
        <v>4028</v>
      </c>
      <c r="C138" t="s">
        <v>4029</v>
      </c>
      <c r="D138" t="s">
        <v>394</v>
      </c>
      <c r="E138" t="s">
        <v>4030</v>
      </c>
      <c r="F138" t="s">
        <v>1271</v>
      </c>
      <c r="G138" t="s">
        <v>104</v>
      </c>
      <c r="H138" s="77">
        <v>22650</v>
      </c>
      <c r="I138" s="77">
        <v>1113</v>
      </c>
      <c r="J138" s="77">
        <v>0</v>
      </c>
      <c r="K138" s="77">
        <v>890.14567950000003</v>
      </c>
      <c r="L138" s="78">
        <v>1.6999999999999999E-3</v>
      </c>
      <c r="M138" s="78">
        <v>2.0000000000000001E-4</v>
      </c>
      <c r="N138" s="78">
        <v>0</v>
      </c>
    </row>
    <row r="139" spans="2:14">
      <c r="B139" t="s">
        <v>4031</v>
      </c>
      <c r="C139" t="s">
        <v>4032</v>
      </c>
      <c r="D139" t="s">
        <v>1228</v>
      </c>
      <c r="E139" t="s">
        <v>2794</v>
      </c>
      <c r="F139" t="s">
        <v>1271</v>
      </c>
      <c r="G139" t="s">
        <v>104</v>
      </c>
      <c r="H139" s="77">
        <v>349983.42</v>
      </c>
      <c r="I139" s="77">
        <v>5090</v>
      </c>
      <c r="J139" s="77">
        <v>0</v>
      </c>
      <c r="K139" s="77">
        <v>62901.785111418001</v>
      </c>
      <c r="L139" s="78">
        <v>9.7999999999999997E-3</v>
      </c>
      <c r="M139" s="78">
        <v>1.7000000000000001E-2</v>
      </c>
      <c r="N139" s="78">
        <v>2.7000000000000001E-3</v>
      </c>
    </row>
    <row r="140" spans="2:14">
      <c r="B140" t="s">
        <v>4033</v>
      </c>
      <c r="C140" t="s">
        <v>4034</v>
      </c>
      <c r="D140" t="s">
        <v>394</v>
      </c>
      <c r="E140" t="s">
        <v>1244</v>
      </c>
      <c r="F140" t="s">
        <v>1271</v>
      </c>
      <c r="G140" t="s">
        <v>104</v>
      </c>
      <c r="H140" s="77">
        <v>1093</v>
      </c>
      <c r="I140" s="77">
        <v>5012</v>
      </c>
      <c r="J140" s="77">
        <v>0</v>
      </c>
      <c r="K140" s="77">
        <v>193.43227596</v>
      </c>
      <c r="L140" s="78">
        <v>0</v>
      </c>
      <c r="M140" s="78">
        <v>1E-4</v>
      </c>
      <c r="N140" s="78">
        <v>0</v>
      </c>
    </row>
    <row r="141" spans="2:14">
      <c r="B141" t="s">
        <v>4035</v>
      </c>
      <c r="C141" t="s">
        <v>4036</v>
      </c>
      <c r="D141" t="s">
        <v>4037</v>
      </c>
      <c r="E141" t="s">
        <v>4038</v>
      </c>
      <c r="F141" t="s">
        <v>1271</v>
      </c>
      <c r="G141" t="s">
        <v>199</v>
      </c>
      <c r="H141" s="77">
        <v>4300009.88</v>
      </c>
      <c r="I141" s="77">
        <v>20310</v>
      </c>
      <c r="J141" s="77">
        <v>0</v>
      </c>
      <c r="K141" s="77">
        <v>23057.711638992601</v>
      </c>
      <c r="L141" s="78">
        <v>2.23E-2</v>
      </c>
      <c r="M141" s="78">
        <v>6.1999999999999998E-3</v>
      </c>
      <c r="N141" s="78">
        <v>1E-3</v>
      </c>
    </row>
    <row r="142" spans="2:14">
      <c r="B142" t="s">
        <v>4039</v>
      </c>
      <c r="C142" t="s">
        <v>4040</v>
      </c>
      <c r="D142" t="s">
        <v>1359</v>
      </c>
      <c r="E142" t="s">
        <v>4041</v>
      </c>
      <c r="F142" t="s">
        <v>1271</v>
      </c>
      <c r="G142" t="s">
        <v>104</v>
      </c>
      <c r="H142" s="77">
        <v>990</v>
      </c>
      <c r="I142" s="77">
        <v>20.3</v>
      </c>
      <c r="J142" s="77">
        <v>0</v>
      </c>
      <c r="K142" s="77">
        <v>0.70962506999999997</v>
      </c>
      <c r="L142" s="78">
        <v>0</v>
      </c>
      <c r="M142" s="78">
        <v>0</v>
      </c>
      <c r="N142" s="78">
        <v>0</v>
      </c>
    </row>
    <row r="143" spans="2:14">
      <c r="B143" t="s">
        <v>4042</v>
      </c>
      <c r="C143" t="s">
        <v>4043</v>
      </c>
      <c r="D143" t="s">
        <v>1228</v>
      </c>
      <c r="E143" t="s">
        <v>4044</v>
      </c>
      <c r="F143" t="s">
        <v>1271</v>
      </c>
      <c r="G143" t="s">
        <v>108</v>
      </c>
      <c r="H143" s="77">
        <v>73918.19</v>
      </c>
      <c r="I143" s="77">
        <v>18800</v>
      </c>
      <c r="J143" s="77">
        <v>0</v>
      </c>
      <c r="K143" s="77">
        <v>52205.431302124001</v>
      </c>
      <c r="L143" s="78">
        <v>2.3E-2</v>
      </c>
      <c r="M143" s="78">
        <v>1.41E-2</v>
      </c>
      <c r="N143" s="78">
        <v>2.2000000000000001E-3</v>
      </c>
    </row>
    <row r="144" spans="2:14">
      <c r="B144" t="s">
        <v>4045</v>
      </c>
      <c r="C144" t="s">
        <v>4046</v>
      </c>
      <c r="D144" t="s">
        <v>1228</v>
      </c>
      <c r="E144" t="s">
        <v>4047</v>
      </c>
      <c r="F144" t="s">
        <v>1271</v>
      </c>
      <c r="G144" t="s">
        <v>104</v>
      </c>
      <c r="H144" s="77">
        <v>300</v>
      </c>
      <c r="I144" s="77">
        <v>1798</v>
      </c>
      <c r="J144" s="77">
        <v>5.7979019999999999E-2</v>
      </c>
      <c r="K144" s="77">
        <v>19.10419302</v>
      </c>
      <c r="L144" s="78">
        <v>0</v>
      </c>
      <c r="M144" s="78">
        <v>0</v>
      </c>
      <c r="N144" s="78">
        <v>0</v>
      </c>
    </row>
    <row r="145" spans="2:14">
      <c r="B145" t="s">
        <v>4048</v>
      </c>
      <c r="C145" t="s">
        <v>4049</v>
      </c>
      <c r="D145" t="s">
        <v>394</v>
      </c>
      <c r="E145" t="s">
        <v>4050</v>
      </c>
      <c r="F145" t="s">
        <v>121</v>
      </c>
      <c r="G145" t="s">
        <v>104</v>
      </c>
      <c r="H145" s="77">
        <v>156</v>
      </c>
      <c r="I145" s="77">
        <v>24882</v>
      </c>
      <c r="J145" s="77">
        <v>0</v>
      </c>
      <c r="K145" s="77">
        <v>137.05901352000001</v>
      </c>
      <c r="L145" s="78">
        <v>0</v>
      </c>
      <c r="M145" s="78">
        <v>0</v>
      </c>
      <c r="N145" s="78">
        <v>0</v>
      </c>
    </row>
    <row r="146" spans="2:14">
      <c r="B146" t="s">
        <v>4051</v>
      </c>
      <c r="C146" t="s">
        <v>4052</v>
      </c>
      <c r="D146" t="s">
        <v>121</v>
      </c>
      <c r="E146" t="s">
        <v>4053</v>
      </c>
      <c r="F146" t="s">
        <v>121</v>
      </c>
      <c r="G146" t="s">
        <v>100</v>
      </c>
      <c r="H146" s="77">
        <v>-1.00000000093132E-2</v>
      </c>
      <c r="I146" s="77">
        <v>10342.014399999965</v>
      </c>
      <c r="J146" s="77">
        <v>0</v>
      </c>
      <c r="K146" s="77">
        <v>-1.0342000969103501E-3</v>
      </c>
      <c r="L146" s="78">
        <v>0</v>
      </c>
      <c r="M146" s="78">
        <v>0</v>
      </c>
      <c r="N146" s="78">
        <v>0</v>
      </c>
    </row>
    <row r="147" spans="2:14">
      <c r="B147" t="s">
        <v>4054</v>
      </c>
      <c r="C147" t="s">
        <v>4055</v>
      </c>
      <c r="D147" t="s">
        <v>394</v>
      </c>
      <c r="E147" t="s">
        <v>4056</v>
      </c>
      <c r="F147" t="s">
        <v>3793</v>
      </c>
      <c r="G147" t="s">
        <v>104</v>
      </c>
      <c r="H147" s="77">
        <v>47</v>
      </c>
      <c r="I147" s="77">
        <v>2054</v>
      </c>
      <c r="J147" s="77">
        <v>0</v>
      </c>
      <c r="K147" s="77">
        <v>3.40875678</v>
      </c>
      <c r="L147" s="78">
        <v>0</v>
      </c>
      <c r="M147" s="78">
        <v>0</v>
      </c>
      <c r="N147" s="78">
        <v>0</v>
      </c>
    </row>
    <row r="148" spans="2:14">
      <c r="B148" t="s">
        <v>4057</v>
      </c>
      <c r="C148" t="s">
        <v>4058</v>
      </c>
      <c r="D148" t="s">
        <v>394</v>
      </c>
      <c r="E148" t="s">
        <v>4059</v>
      </c>
      <c r="F148" t="s">
        <v>3793</v>
      </c>
      <c r="G148" t="s">
        <v>104</v>
      </c>
      <c r="H148" s="77">
        <v>150</v>
      </c>
      <c r="I148" s="77">
        <v>698</v>
      </c>
      <c r="J148" s="77">
        <v>0</v>
      </c>
      <c r="K148" s="77">
        <v>3.6969569999999998</v>
      </c>
      <c r="L148" s="78">
        <v>0</v>
      </c>
      <c r="M148" s="78">
        <v>0</v>
      </c>
      <c r="N148" s="78">
        <v>0</v>
      </c>
    </row>
    <row r="149" spans="2:14">
      <c r="B149" t="s">
        <v>4060</v>
      </c>
      <c r="C149" t="s">
        <v>4061</v>
      </c>
      <c r="D149" t="s">
        <v>394</v>
      </c>
      <c r="E149" t="s">
        <v>1327</v>
      </c>
      <c r="F149" t="s">
        <v>3793</v>
      </c>
      <c r="G149" t="s">
        <v>104</v>
      </c>
      <c r="H149" s="77">
        <v>269026.55</v>
      </c>
      <c r="I149" s="77">
        <v>12461</v>
      </c>
      <c r="J149" s="77">
        <v>0</v>
      </c>
      <c r="K149" s="77">
        <v>118371.11973450999</v>
      </c>
      <c r="L149" s="78">
        <v>8.9999999999999998E-4</v>
      </c>
      <c r="M149" s="78">
        <v>3.2000000000000001E-2</v>
      </c>
      <c r="N149" s="78">
        <v>5.0000000000000001E-3</v>
      </c>
    </row>
    <row r="150" spans="2:14">
      <c r="B150" t="s">
        <v>4062</v>
      </c>
      <c r="C150" t="s">
        <v>4063</v>
      </c>
      <c r="D150" t="s">
        <v>394</v>
      </c>
      <c r="E150" t="s">
        <v>4064</v>
      </c>
      <c r="F150" t="s">
        <v>3793</v>
      </c>
      <c r="G150" t="s">
        <v>104</v>
      </c>
      <c r="H150" s="77">
        <v>212</v>
      </c>
      <c r="I150" s="77">
        <v>1516</v>
      </c>
      <c r="J150" s="77">
        <v>0</v>
      </c>
      <c r="K150" s="77">
        <v>11.34835152</v>
      </c>
      <c r="L150" s="78">
        <v>0</v>
      </c>
      <c r="M150" s="78">
        <v>0</v>
      </c>
      <c r="N150" s="78">
        <v>0</v>
      </c>
    </row>
    <row r="151" spans="2:14">
      <c r="B151" t="s">
        <v>4065</v>
      </c>
      <c r="C151" t="s">
        <v>4066</v>
      </c>
      <c r="D151" t="s">
        <v>394</v>
      </c>
      <c r="E151" t="s">
        <v>3513</v>
      </c>
      <c r="F151" t="s">
        <v>3793</v>
      </c>
      <c r="G151" t="s">
        <v>104</v>
      </c>
      <c r="H151" s="77">
        <v>361</v>
      </c>
      <c r="I151" s="77">
        <v>3917</v>
      </c>
      <c r="J151" s="77">
        <v>0</v>
      </c>
      <c r="K151" s="77">
        <v>49.929646470000002</v>
      </c>
      <c r="L151" s="78">
        <v>1E-4</v>
      </c>
      <c r="M151" s="78">
        <v>0</v>
      </c>
      <c r="N151" s="78">
        <v>0</v>
      </c>
    </row>
    <row r="152" spans="2:14">
      <c r="B152" t="s">
        <v>4067</v>
      </c>
      <c r="C152" t="s">
        <v>4068</v>
      </c>
      <c r="D152" t="s">
        <v>121</v>
      </c>
      <c r="E152" t="s">
        <v>4069</v>
      </c>
      <c r="F152" t="s">
        <v>3793</v>
      </c>
      <c r="G152" t="s">
        <v>104</v>
      </c>
      <c r="H152" s="77">
        <v>636388.46</v>
      </c>
      <c r="I152" s="77">
        <v>6028.6</v>
      </c>
      <c r="J152" s="77">
        <v>0</v>
      </c>
      <c r="K152" s="77">
        <v>135467.926204146</v>
      </c>
      <c r="L152" s="78">
        <v>1.43E-2</v>
      </c>
      <c r="M152" s="78">
        <v>3.6600000000000001E-2</v>
      </c>
      <c r="N152" s="78">
        <v>5.7000000000000002E-3</v>
      </c>
    </row>
    <row r="153" spans="2:14">
      <c r="B153" t="s">
        <v>4070</v>
      </c>
      <c r="C153" t="s">
        <v>4071</v>
      </c>
      <c r="D153" t="s">
        <v>1228</v>
      </c>
      <c r="E153" t="s">
        <v>4069</v>
      </c>
      <c r="F153" t="s">
        <v>3793</v>
      </c>
      <c r="G153" t="s">
        <v>104</v>
      </c>
      <c r="H153" s="77">
        <v>92823.94</v>
      </c>
      <c r="I153" s="77">
        <v>7343.7400000000016</v>
      </c>
      <c r="J153" s="77">
        <v>0</v>
      </c>
      <c r="K153" s="77">
        <v>24069.940052898</v>
      </c>
      <c r="L153" s="78">
        <v>2.3E-3</v>
      </c>
      <c r="M153" s="78">
        <v>6.4999999999999997E-3</v>
      </c>
      <c r="N153" s="78">
        <v>1E-3</v>
      </c>
    </row>
    <row r="154" spans="2:14">
      <c r="B154" t="s">
        <v>4072</v>
      </c>
      <c r="C154" t="s">
        <v>4073</v>
      </c>
      <c r="D154" t="s">
        <v>394</v>
      </c>
      <c r="E154" t="s">
        <v>4074</v>
      </c>
      <c r="F154" t="s">
        <v>3793</v>
      </c>
      <c r="G154" t="s">
        <v>104</v>
      </c>
      <c r="H154" s="77">
        <v>84</v>
      </c>
      <c r="I154" s="77">
        <v>4095</v>
      </c>
      <c r="J154" s="77">
        <v>0</v>
      </c>
      <c r="K154" s="77">
        <v>12.1459338</v>
      </c>
      <c r="L154" s="78">
        <v>0</v>
      </c>
      <c r="M154" s="78">
        <v>0</v>
      </c>
      <c r="N154" s="78">
        <v>0</v>
      </c>
    </row>
    <row r="155" spans="2:14">
      <c r="B155" t="s">
        <v>4075</v>
      </c>
      <c r="C155" t="s">
        <v>4076</v>
      </c>
      <c r="D155" t="s">
        <v>394</v>
      </c>
      <c r="E155" t="s">
        <v>4074</v>
      </c>
      <c r="F155" t="s">
        <v>3793</v>
      </c>
      <c r="G155" t="s">
        <v>104</v>
      </c>
      <c r="H155" s="77">
        <v>257</v>
      </c>
      <c r="I155" s="77">
        <v>2818.5</v>
      </c>
      <c r="J155" s="77">
        <v>0</v>
      </c>
      <c r="K155" s="77">
        <v>25.576957395000001</v>
      </c>
      <c r="L155" s="78">
        <v>0</v>
      </c>
      <c r="M155" s="78">
        <v>0</v>
      </c>
      <c r="N155" s="78">
        <v>0</v>
      </c>
    </row>
    <row r="156" spans="2:14">
      <c r="B156" t="s">
        <v>4077</v>
      </c>
      <c r="C156" t="s">
        <v>4078</v>
      </c>
      <c r="D156" t="s">
        <v>394</v>
      </c>
      <c r="E156" t="s">
        <v>4074</v>
      </c>
      <c r="F156" t="s">
        <v>3793</v>
      </c>
      <c r="G156" t="s">
        <v>104</v>
      </c>
      <c r="H156" s="77">
        <v>1046</v>
      </c>
      <c r="I156" s="77">
        <v>3117</v>
      </c>
      <c r="J156" s="77">
        <v>0</v>
      </c>
      <c r="K156" s="77">
        <v>115.12408842000001</v>
      </c>
      <c r="L156" s="78">
        <v>0</v>
      </c>
      <c r="M156" s="78">
        <v>0</v>
      </c>
      <c r="N156" s="78">
        <v>0</v>
      </c>
    </row>
    <row r="157" spans="2:14">
      <c r="B157" t="s">
        <v>4079</v>
      </c>
      <c r="C157" t="s">
        <v>4080</v>
      </c>
      <c r="D157" t="s">
        <v>394</v>
      </c>
      <c r="E157" t="s">
        <v>2752</v>
      </c>
      <c r="F157" t="s">
        <v>3793</v>
      </c>
      <c r="G157" t="s">
        <v>104</v>
      </c>
      <c r="H157" s="77">
        <v>63</v>
      </c>
      <c r="I157" s="77">
        <v>17485</v>
      </c>
      <c r="J157" s="77">
        <v>0</v>
      </c>
      <c r="K157" s="77">
        <v>38.895907049999998</v>
      </c>
      <c r="L157" s="78">
        <v>0</v>
      </c>
      <c r="M157" s="78">
        <v>0</v>
      </c>
      <c r="N157" s="78">
        <v>0</v>
      </c>
    </row>
    <row r="158" spans="2:14">
      <c r="B158" t="s">
        <v>4081</v>
      </c>
      <c r="C158" t="s">
        <v>4082</v>
      </c>
      <c r="D158" t="s">
        <v>394</v>
      </c>
      <c r="E158" t="s">
        <v>2752</v>
      </c>
      <c r="F158" t="s">
        <v>3793</v>
      </c>
      <c r="G158" t="s">
        <v>104</v>
      </c>
      <c r="H158" s="77">
        <v>27275.99</v>
      </c>
      <c r="I158" s="77">
        <v>25634</v>
      </c>
      <c r="J158" s="77">
        <v>0</v>
      </c>
      <c r="K158" s="77">
        <v>24688.4952136746</v>
      </c>
      <c r="L158" s="78">
        <v>1.6000000000000001E-3</v>
      </c>
      <c r="M158" s="78">
        <v>6.7000000000000002E-3</v>
      </c>
      <c r="N158" s="78">
        <v>1E-3</v>
      </c>
    </row>
    <row r="159" spans="2:14">
      <c r="B159" t="s">
        <v>4013</v>
      </c>
      <c r="C159" t="s">
        <v>4014</v>
      </c>
      <c r="D159" t="s">
        <v>1359</v>
      </c>
      <c r="E159" t="s">
        <v>2752</v>
      </c>
      <c r="F159" t="s">
        <v>3793</v>
      </c>
      <c r="G159" t="s">
        <v>111</v>
      </c>
      <c r="H159" s="77">
        <v>252</v>
      </c>
      <c r="I159" s="77">
        <v>6091</v>
      </c>
      <c r="J159" s="77">
        <v>0</v>
      </c>
      <c r="K159" s="77">
        <v>65.174747651999994</v>
      </c>
      <c r="L159" s="78">
        <v>0</v>
      </c>
      <c r="M159" s="78">
        <v>0</v>
      </c>
      <c r="N159" s="78">
        <v>0</v>
      </c>
    </row>
    <row r="160" spans="2:14">
      <c r="B160" t="s">
        <v>4083</v>
      </c>
      <c r="C160" t="s">
        <v>4084</v>
      </c>
      <c r="D160" t="s">
        <v>1359</v>
      </c>
      <c r="E160" t="s">
        <v>2752</v>
      </c>
      <c r="F160" t="s">
        <v>3793</v>
      </c>
      <c r="G160" t="s">
        <v>104</v>
      </c>
      <c r="H160" s="77">
        <v>3963</v>
      </c>
      <c r="I160" s="77">
        <v>600.79999999999995</v>
      </c>
      <c r="J160" s="77">
        <v>0</v>
      </c>
      <c r="K160" s="77">
        <v>84.072064823999995</v>
      </c>
      <c r="L160" s="78">
        <v>1E-4</v>
      </c>
      <c r="M160" s="78">
        <v>0</v>
      </c>
      <c r="N160" s="78">
        <v>0</v>
      </c>
    </row>
    <row r="161" spans="2:14">
      <c r="B161" t="s">
        <v>4085</v>
      </c>
      <c r="C161" t="s">
        <v>4086</v>
      </c>
      <c r="D161" t="s">
        <v>1359</v>
      </c>
      <c r="E161" t="s">
        <v>2752</v>
      </c>
      <c r="F161" t="s">
        <v>3793</v>
      </c>
      <c r="G161" t="s">
        <v>104</v>
      </c>
      <c r="H161" s="77">
        <v>4789449.16</v>
      </c>
      <c r="I161" s="77">
        <v>688.05</v>
      </c>
      <c r="J161" s="77">
        <v>830.90571999999997</v>
      </c>
      <c r="K161" s="77">
        <v>117190.790982137</v>
      </c>
      <c r="L161" s="78">
        <v>6.1000000000000004E-3</v>
      </c>
      <c r="M161" s="78">
        <v>3.1699999999999999E-2</v>
      </c>
      <c r="N161" s="78">
        <v>5.0000000000000001E-3</v>
      </c>
    </row>
    <row r="162" spans="2:14">
      <c r="B162" t="s">
        <v>4087</v>
      </c>
      <c r="C162" t="s">
        <v>4088</v>
      </c>
      <c r="D162" t="s">
        <v>1359</v>
      </c>
      <c r="E162" t="s">
        <v>2752</v>
      </c>
      <c r="F162" t="s">
        <v>3793</v>
      </c>
      <c r="G162" t="s">
        <v>111</v>
      </c>
      <c r="H162" s="77">
        <v>27</v>
      </c>
      <c r="I162" s="77">
        <v>16053.5</v>
      </c>
      <c r="J162" s="77">
        <v>0</v>
      </c>
      <c r="K162" s="77">
        <v>18.404486914500001</v>
      </c>
      <c r="L162" s="78">
        <v>0</v>
      </c>
      <c r="M162" s="78">
        <v>0</v>
      </c>
      <c r="N162" s="78">
        <v>0</v>
      </c>
    </row>
    <row r="163" spans="2:14">
      <c r="B163" t="s">
        <v>4089</v>
      </c>
      <c r="C163" t="s">
        <v>4090</v>
      </c>
      <c r="D163" t="s">
        <v>1359</v>
      </c>
      <c r="E163" t="s">
        <v>2752</v>
      </c>
      <c r="F163" t="s">
        <v>3793</v>
      </c>
      <c r="G163" t="s">
        <v>104</v>
      </c>
      <c r="H163" s="77">
        <v>3049922.52</v>
      </c>
      <c r="I163" s="77">
        <v>1050.25</v>
      </c>
      <c r="J163" s="77">
        <v>0</v>
      </c>
      <c r="K163" s="77">
        <v>113104.325581304</v>
      </c>
      <c r="L163" s="78">
        <v>1.18E-2</v>
      </c>
      <c r="M163" s="78">
        <v>3.0599999999999999E-2</v>
      </c>
      <c r="N163" s="78">
        <v>4.7999999999999996E-3</v>
      </c>
    </row>
    <row r="164" spans="2:14">
      <c r="B164" t="s">
        <v>4091</v>
      </c>
      <c r="C164" t="s">
        <v>4092</v>
      </c>
      <c r="D164" t="s">
        <v>121</v>
      </c>
      <c r="E164" t="s">
        <v>2752</v>
      </c>
      <c r="F164" t="s">
        <v>3793</v>
      </c>
      <c r="G164" t="s">
        <v>202</v>
      </c>
      <c r="H164" s="77">
        <v>8125453.5899999999</v>
      </c>
      <c r="I164" s="77">
        <v>2021.7502999999951</v>
      </c>
      <c r="J164" s="77">
        <v>0</v>
      </c>
      <c r="K164" s="77">
        <v>74252.924814147802</v>
      </c>
      <c r="L164" s="78">
        <v>2.76E-2</v>
      </c>
      <c r="M164" s="78">
        <v>2.01E-2</v>
      </c>
      <c r="N164" s="78">
        <v>3.0999999999999999E-3</v>
      </c>
    </row>
    <row r="165" spans="2:14">
      <c r="B165" t="s">
        <v>4093</v>
      </c>
      <c r="C165" t="s">
        <v>4094</v>
      </c>
      <c r="D165" t="s">
        <v>98</v>
      </c>
      <c r="E165" t="s">
        <v>2752</v>
      </c>
      <c r="F165" t="s">
        <v>3793</v>
      </c>
      <c r="G165" t="s">
        <v>100</v>
      </c>
      <c r="H165" s="77">
        <v>26913</v>
      </c>
      <c r="I165" s="77">
        <v>10150</v>
      </c>
      <c r="J165" s="77">
        <v>0</v>
      </c>
      <c r="K165" s="77">
        <v>2731.6695</v>
      </c>
      <c r="L165" s="78">
        <v>2.23E-2</v>
      </c>
      <c r="M165" s="78">
        <v>6.9999999999999999E-4</v>
      </c>
      <c r="N165" s="78">
        <v>1E-4</v>
      </c>
    </row>
    <row r="166" spans="2:14">
      <c r="B166" t="s">
        <v>4095</v>
      </c>
      <c r="C166" t="s">
        <v>4096</v>
      </c>
      <c r="D166" t="s">
        <v>394</v>
      </c>
      <c r="E166" t="s">
        <v>2752</v>
      </c>
      <c r="F166" t="s">
        <v>3793</v>
      </c>
      <c r="G166" t="s">
        <v>104</v>
      </c>
      <c r="H166" s="77">
        <v>322</v>
      </c>
      <c r="I166" s="77">
        <v>38501</v>
      </c>
      <c r="J166" s="77">
        <v>0</v>
      </c>
      <c r="K166" s="77">
        <v>437.74943982000002</v>
      </c>
      <c r="L166" s="78">
        <v>0</v>
      </c>
      <c r="M166" s="78">
        <v>1E-4</v>
      </c>
      <c r="N166" s="78">
        <v>0</v>
      </c>
    </row>
    <row r="167" spans="2:14">
      <c r="B167" t="s">
        <v>4097</v>
      </c>
      <c r="C167" t="s">
        <v>4098</v>
      </c>
      <c r="D167" t="s">
        <v>1359</v>
      </c>
      <c r="E167" t="s">
        <v>2752</v>
      </c>
      <c r="F167" t="s">
        <v>3793</v>
      </c>
      <c r="G167" t="s">
        <v>104</v>
      </c>
      <c r="H167" s="77">
        <v>28</v>
      </c>
      <c r="I167" s="77">
        <v>39831</v>
      </c>
      <c r="J167" s="77">
        <v>0</v>
      </c>
      <c r="K167" s="77">
        <v>39.380113080000001</v>
      </c>
      <c r="L167" s="78">
        <v>0</v>
      </c>
      <c r="M167" s="78">
        <v>0</v>
      </c>
      <c r="N167" s="78">
        <v>0</v>
      </c>
    </row>
    <row r="168" spans="2:14">
      <c r="B168" t="s">
        <v>4099</v>
      </c>
      <c r="C168" t="s">
        <v>4100</v>
      </c>
      <c r="D168" t="s">
        <v>394</v>
      </c>
      <c r="E168" t="s">
        <v>2752</v>
      </c>
      <c r="F168" t="s">
        <v>3793</v>
      </c>
      <c r="G168" t="s">
        <v>104</v>
      </c>
      <c r="H168" s="77">
        <v>70750</v>
      </c>
      <c r="I168" s="77">
        <v>2342</v>
      </c>
      <c r="J168" s="77">
        <v>0</v>
      </c>
      <c r="K168" s="77">
        <v>5850.7434149999999</v>
      </c>
      <c r="L168" s="78">
        <v>5.7999999999999996E-3</v>
      </c>
      <c r="M168" s="78">
        <v>1.6000000000000001E-3</v>
      </c>
      <c r="N168" s="78">
        <v>2.0000000000000001E-4</v>
      </c>
    </row>
    <row r="169" spans="2:14">
      <c r="B169" t="s">
        <v>4101</v>
      </c>
      <c r="C169" t="s">
        <v>4102</v>
      </c>
      <c r="D169" t="s">
        <v>394</v>
      </c>
      <c r="E169" t="s">
        <v>2752</v>
      </c>
      <c r="F169" t="s">
        <v>3793</v>
      </c>
      <c r="G169" t="s">
        <v>104</v>
      </c>
      <c r="H169" s="77">
        <v>168797.38</v>
      </c>
      <c r="I169" s="77">
        <v>6101</v>
      </c>
      <c r="J169" s="77">
        <v>0</v>
      </c>
      <c r="K169" s="77">
        <v>36363.396711067799</v>
      </c>
      <c r="L169" s="78">
        <v>7.4000000000000003E-3</v>
      </c>
      <c r="M169" s="78">
        <v>9.7999999999999997E-3</v>
      </c>
      <c r="N169" s="78">
        <v>1.5E-3</v>
      </c>
    </row>
    <row r="170" spans="2:14">
      <c r="B170" t="s">
        <v>4103</v>
      </c>
      <c r="C170" t="s">
        <v>4104</v>
      </c>
      <c r="D170" t="s">
        <v>394</v>
      </c>
      <c r="E170" t="s">
        <v>2752</v>
      </c>
      <c r="F170" t="s">
        <v>3793</v>
      </c>
      <c r="G170" t="s">
        <v>104</v>
      </c>
      <c r="H170" s="77">
        <v>150</v>
      </c>
      <c r="I170" s="77">
        <v>11152</v>
      </c>
      <c r="J170" s="77">
        <v>0</v>
      </c>
      <c r="K170" s="77">
        <v>59.066567999999997</v>
      </c>
      <c r="L170" s="78">
        <v>0</v>
      </c>
      <c r="M170" s="78">
        <v>0</v>
      </c>
      <c r="N170" s="78">
        <v>0</v>
      </c>
    </row>
    <row r="171" spans="2:14">
      <c r="B171" t="s">
        <v>4105</v>
      </c>
      <c r="C171" t="s">
        <v>4106</v>
      </c>
      <c r="D171" t="s">
        <v>1359</v>
      </c>
      <c r="E171" t="s">
        <v>2752</v>
      </c>
      <c r="F171" t="s">
        <v>3793</v>
      </c>
      <c r="G171" t="s">
        <v>111</v>
      </c>
      <c r="H171" s="77">
        <v>3909</v>
      </c>
      <c r="I171" s="77">
        <v>732.3</v>
      </c>
      <c r="J171" s="77">
        <v>0.82658828699999998</v>
      </c>
      <c r="K171" s="77">
        <v>122.3737781697</v>
      </c>
      <c r="L171" s="78">
        <v>0</v>
      </c>
      <c r="M171" s="78">
        <v>0</v>
      </c>
      <c r="N171" s="78">
        <v>0</v>
      </c>
    </row>
    <row r="172" spans="2:14">
      <c r="B172" t="s">
        <v>4107</v>
      </c>
      <c r="C172" t="s">
        <v>4108</v>
      </c>
      <c r="D172" t="s">
        <v>394</v>
      </c>
      <c r="E172" t="s">
        <v>2752</v>
      </c>
      <c r="F172" t="s">
        <v>3793</v>
      </c>
      <c r="G172" t="s">
        <v>104</v>
      </c>
      <c r="H172" s="77">
        <v>2400</v>
      </c>
      <c r="I172" s="77">
        <v>2901</v>
      </c>
      <c r="J172" s="77">
        <v>0</v>
      </c>
      <c r="K172" s="77">
        <v>245.842344</v>
      </c>
      <c r="L172" s="78">
        <v>0</v>
      </c>
      <c r="M172" s="78">
        <v>1E-4</v>
      </c>
      <c r="N172" s="78">
        <v>0</v>
      </c>
    </row>
    <row r="173" spans="2:14">
      <c r="B173" t="s">
        <v>4109</v>
      </c>
      <c r="C173" t="s">
        <v>4110</v>
      </c>
      <c r="D173" t="s">
        <v>1228</v>
      </c>
      <c r="E173" t="s">
        <v>2752</v>
      </c>
      <c r="F173" t="s">
        <v>3793</v>
      </c>
      <c r="G173" t="s">
        <v>104</v>
      </c>
      <c r="H173" s="77">
        <v>3457</v>
      </c>
      <c r="I173" s="77">
        <v>1987</v>
      </c>
      <c r="J173" s="77">
        <v>0</v>
      </c>
      <c r="K173" s="77">
        <v>242.54647328999999</v>
      </c>
      <c r="L173" s="78">
        <v>0</v>
      </c>
      <c r="M173" s="78">
        <v>1E-4</v>
      </c>
      <c r="N173" s="78">
        <v>0</v>
      </c>
    </row>
    <row r="174" spans="2:14">
      <c r="B174" t="s">
        <v>4111</v>
      </c>
      <c r="C174" t="s">
        <v>4112</v>
      </c>
      <c r="D174" t="s">
        <v>394</v>
      </c>
      <c r="E174" t="s">
        <v>2752</v>
      </c>
      <c r="F174" t="s">
        <v>3793</v>
      </c>
      <c r="G174" t="s">
        <v>104</v>
      </c>
      <c r="H174" s="77">
        <v>20708</v>
      </c>
      <c r="I174" s="77">
        <v>2679</v>
      </c>
      <c r="J174" s="77">
        <v>5.4540179100000001</v>
      </c>
      <c r="K174" s="77">
        <v>1964.3374248299999</v>
      </c>
      <c r="L174" s="78">
        <v>5.9999999999999995E-4</v>
      </c>
      <c r="M174" s="78">
        <v>5.0000000000000001E-4</v>
      </c>
      <c r="N174" s="78">
        <v>1E-4</v>
      </c>
    </row>
    <row r="175" spans="2:14">
      <c r="B175" t="s">
        <v>4113</v>
      </c>
      <c r="C175" t="s">
        <v>4114</v>
      </c>
      <c r="D175" t="s">
        <v>1228</v>
      </c>
      <c r="E175" t="s">
        <v>2752</v>
      </c>
      <c r="F175" t="s">
        <v>3793</v>
      </c>
      <c r="G175" t="s">
        <v>104</v>
      </c>
      <c r="H175" s="77">
        <v>264544.06</v>
      </c>
      <c r="I175" s="77">
        <v>4839</v>
      </c>
      <c r="J175" s="77">
        <v>0</v>
      </c>
      <c r="K175" s="77">
        <v>45201.344620865399</v>
      </c>
      <c r="L175" s="78">
        <v>1.6000000000000001E-3</v>
      </c>
      <c r="M175" s="78">
        <v>1.2200000000000001E-2</v>
      </c>
      <c r="N175" s="78">
        <v>1.9E-3</v>
      </c>
    </row>
    <row r="176" spans="2:14">
      <c r="B176" t="s">
        <v>4115</v>
      </c>
      <c r="C176" t="s">
        <v>4116</v>
      </c>
      <c r="D176" t="s">
        <v>1359</v>
      </c>
      <c r="E176" t="s">
        <v>2752</v>
      </c>
      <c r="F176" t="s">
        <v>3793</v>
      </c>
      <c r="G176" t="s">
        <v>104</v>
      </c>
      <c r="H176" s="77">
        <v>1525128</v>
      </c>
      <c r="I176" s="77">
        <v>469.1</v>
      </c>
      <c r="J176" s="77">
        <v>384.27183000000002</v>
      </c>
      <c r="K176" s="77">
        <v>25646.371536888</v>
      </c>
      <c r="L176" s="78">
        <v>1.9800000000000002E-2</v>
      </c>
      <c r="M176" s="78">
        <v>6.8999999999999999E-3</v>
      </c>
      <c r="N176" s="78">
        <v>1.1000000000000001E-3</v>
      </c>
    </row>
    <row r="177" spans="2:14">
      <c r="B177" t="s">
        <v>4117</v>
      </c>
      <c r="C177" t="s">
        <v>4118</v>
      </c>
      <c r="D177" t="s">
        <v>1375</v>
      </c>
      <c r="E177" t="s">
        <v>2752</v>
      </c>
      <c r="F177" t="s">
        <v>3793</v>
      </c>
      <c r="G177" t="s">
        <v>108</v>
      </c>
      <c r="H177" s="77">
        <v>1355437.93</v>
      </c>
      <c r="I177" s="77">
        <v>600.40000000000225</v>
      </c>
      <c r="J177" s="77">
        <v>0</v>
      </c>
      <c r="K177" s="77">
        <v>30572.2099244727</v>
      </c>
      <c r="L177" s="78">
        <v>8.8999999999999999E-3</v>
      </c>
      <c r="M177" s="78">
        <v>8.3000000000000001E-3</v>
      </c>
      <c r="N177" s="78">
        <v>1.2999999999999999E-3</v>
      </c>
    </row>
    <row r="178" spans="2:14">
      <c r="B178" t="s">
        <v>4119</v>
      </c>
      <c r="C178" t="s">
        <v>4014</v>
      </c>
      <c r="D178" t="s">
        <v>1359</v>
      </c>
      <c r="E178" t="s">
        <v>2752</v>
      </c>
      <c r="F178" t="s">
        <v>3793</v>
      </c>
      <c r="G178" t="s">
        <v>104</v>
      </c>
      <c r="H178" s="77">
        <v>3444</v>
      </c>
      <c r="I178" s="77">
        <v>7356</v>
      </c>
      <c r="J178" s="77">
        <v>0</v>
      </c>
      <c r="K178" s="77">
        <v>894.54579983999997</v>
      </c>
      <c r="L178" s="78">
        <v>0</v>
      </c>
      <c r="M178" s="78">
        <v>2.0000000000000001E-4</v>
      </c>
      <c r="N178" s="78">
        <v>0</v>
      </c>
    </row>
    <row r="179" spans="2:14">
      <c r="B179" t="s">
        <v>4120</v>
      </c>
      <c r="C179" t="s">
        <v>4121</v>
      </c>
      <c r="D179" t="s">
        <v>1228</v>
      </c>
      <c r="E179" t="s">
        <v>2752</v>
      </c>
      <c r="F179" t="s">
        <v>3793</v>
      </c>
      <c r="G179" t="s">
        <v>104</v>
      </c>
      <c r="H179" s="77">
        <v>362</v>
      </c>
      <c r="I179" s="77">
        <v>34830</v>
      </c>
      <c r="J179" s="77">
        <v>0</v>
      </c>
      <c r="K179" s="77">
        <v>445.20472260000003</v>
      </c>
      <c r="L179" s="78">
        <v>0</v>
      </c>
      <c r="M179" s="78">
        <v>1E-4</v>
      </c>
      <c r="N179" s="78">
        <v>0</v>
      </c>
    </row>
    <row r="180" spans="2:14">
      <c r="B180" t="s">
        <v>4122</v>
      </c>
      <c r="C180" t="s">
        <v>4123</v>
      </c>
      <c r="D180" t="s">
        <v>394</v>
      </c>
      <c r="E180" t="s">
        <v>2752</v>
      </c>
      <c r="F180" t="s">
        <v>3793</v>
      </c>
      <c r="G180" t="s">
        <v>104</v>
      </c>
      <c r="H180" s="77">
        <v>50</v>
      </c>
      <c r="I180" s="77">
        <v>6882</v>
      </c>
      <c r="J180" s="77">
        <v>0</v>
      </c>
      <c r="K180" s="77">
        <v>12.150171</v>
      </c>
      <c r="L180" s="78">
        <v>0</v>
      </c>
      <c r="M180" s="78">
        <v>0</v>
      </c>
      <c r="N180" s="78">
        <v>0</v>
      </c>
    </row>
    <row r="181" spans="2:14">
      <c r="B181" t="s">
        <v>4124</v>
      </c>
      <c r="C181" t="s">
        <v>4125</v>
      </c>
      <c r="D181" t="s">
        <v>1375</v>
      </c>
      <c r="E181" t="s">
        <v>2752</v>
      </c>
      <c r="F181" t="s">
        <v>3793</v>
      </c>
      <c r="G181" t="s">
        <v>104</v>
      </c>
      <c r="H181" s="77">
        <v>3372469.44</v>
      </c>
      <c r="I181" s="77">
        <v>613.99000000000069</v>
      </c>
      <c r="J181" s="77">
        <v>0</v>
      </c>
      <c r="K181" s="77">
        <v>73115.093279850204</v>
      </c>
      <c r="L181" s="78">
        <v>9.4999999999999998E-3</v>
      </c>
      <c r="M181" s="78">
        <v>1.9800000000000002E-2</v>
      </c>
      <c r="N181" s="78">
        <v>3.0999999999999999E-3</v>
      </c>
    </row>
    <row r="182" spans="2:14">
      <c r="B182" t="s">
        <v>4126</v>
      </c>
      <c r="C182" t="s">
        <v>4125</v>
      </c>
      <c r="D182" t="s">
        <v>1375</v>
      </c>
      <c r="E182" t="s">
        <v>2752</v>
      </c>
      <c r="F182" t="s">
        <v>3793</v>
      </c>
      <c r="G182" t="s">
        <v>104</v>
      </c>
      <c r="H182" s="77">
        <v>581890</v>
      </c>
      <c r="I182" s="77">
        <v>613.99</v>
      </c>
      <c r="J182" s="77">
        <v>0</v>
      </c>
      <c r="K182" s="77">
        <v>12615.367577241001</v>
      </c>
      <c r="L182" s="78">
        <v>1.5E-3</v>
      </c>
      <c r="M182" s="78">
        <v>3.3999999999999998E-3</v>
      </c>
      <c r="N182" s="78">
        <v>5.0000000000000001E-4</v>
      </c>
    </row>
    <row r="183" spans="2:14">
      <c r="B183" t="s">
        <v>4127</v>
      </c>
      <c r="C183" t="s">
        <v>4128</v>
      </c>
      <c r="D183" t="s">
        <v>394</v>
      </c>
      <c r="E183" t="s">
        <v>2752</v>
      </c>
      <c r="F183" t="s">
        <v>3793</v>
      </c>
      <c r="G183" t="s">
        <v>104</v>
      </c>
      <c r="H183" s="77">
        <v>60</v>
      </c>
      <c r="I183" s="77">
        <v>5283</v>
      </c>
      <c r="J183" s="77">
        <v>0</v>
      </c>
      <c r="K183" s="77">
        <v>11.1925638</v>
      </c>
      <c r="L183" s="78">
        <v>0</v>
      </c>
      <c r="M183" s="78">
        <v>0</v>
      </c>
      <c r="N183" s="78">
        <v>0</v>
      </c>
    </row>
    <row r="184" spans="2:14">
      <c r="B184" t="s">
        <v>4129</v>
      </c>
      <c r="C184" t="s">
        <v>4130</v>
      </c>
      <c r="D184" t="s">
        <v>394</v>
      </c>
      <c r="E184" t="s">
        <v>2752</v>
      </c>
      <c r="F184" t="s">
        <v>3793</v>
      </c>
      <c r="G184" t="s">
        <v>104</v>
      </c>
      <c r="H184" s="77">
        <v>1106</v>
      </c>
      <c r="I184" s="77">
        <v>7453</v>
      </c>
      <c r="J184" s="77">
        <v>0</v>
      </c>
      <c r="K184" s="77">
        <v>291.06096558000002</v>
      </c>
      <c r="L184" s="78">
        <v>0</v>
      </c>
      <c r="M184" s="78">
        <v>1E-4</v>
      </c>
      <c r="N184" s="78">
        <v>0</v>
      </c>
    </row>
    <row r="185" spans="2:14">
      <c r="B185" t="s">
        <v>4131</v>
      </c>
      <c r="C185" t="s">
        <v>4132</v>
      </c>
      <c r="D185" t="s">
        <v>1359</v>
      </c>
      <c r="E185" t="s">
        <v>2752</v>
      </c>
      <c r="F185" t="s">
        <v>3793</v>
      </c>
      <c r="G185" t="s">
        <v>104</v>
      </c>
      <c r="H185" s="77">
        <v>275</v>
      </c>
      <c r="I185" s="77">
        <v>650</v>
      </c>
      <c r="J185" s="77">
        <v>0</v>
      </c>
      <c r="K185" s="77">
        <v>6.3116624999999997</v>
      </c>
      <c r="L185" s="78">
        <v>0</v>
      </c>
      <c r="M185" s="78">
        <v>0</v>
      </c>
      <c r="N185" s="78">
        <v>0</v>
      </c>
    </row>
    <row r="186" spans="2:14">
      <c r="B186" t="s">
        <v>4133</v>
      </c>
      <c r="C186" t="s">
        <v>4134</v>
      </c>
      <c r="D186" t="s">
        <v>121</v>
      </c>
      <c r="E186" t="s">
        <v>2752</v>
      </c>
      <c r="F186" t="s">
        <v>3793</v>
      </c>
      <c r="G186" t="s">
        <v>108</v>
      </c>
      <c r="H186" s="77">
        <v>2300639.81</v>
      </c>
      <c r="I186" s="77">
        <v>2682</v>
      </c>
      <c r="J186" s="77">
        <v>0</v>
      </c>
      <c r="K186" s="77">
        <v>231800.26006076901</v>
      </c>
      <c r="L186" s="78">
        <v>9.7000000000000003E-3</v>
      </c>
      <c r="M186" s="78">
        <v>6.2700000000000006E-2</v>
      </c>
      <c r="N186" s="78">
        <v>9.7999999999999997E-3</v>
      </c>
    </row>
    <row r="187" spans="2:14">
      <c r="B187" t="s">
        <v>4133</v>
      </c>
      <c r="C187" t="s">
        <v>4134</v>
      </c>
      <c r="D187" t="s">
        <v>121</v>
      </c>
      <c r="E187" t="s">
        <v>2752</v>
      </c>
      <c r="F187" t="s">
        <v>3793</v>
      </c>
      <c r="G187" t="s">
        <v>108</v>
      </c>
      <c r="H187" s="77">
        <v>163850</v>
      </c>
      <c r="I187" s="77">
        <v>2682</v>
      </c>
      <c r="J187" s="77">
        <v>0</v>
      </c>
      <c r="K187" s="77">
        <v>16508.656611900002</v>
      </c>
      <c r="L187" s="78">
        <v>0</v>
      </c>
      <c r="M187" s="78">
        <v>4.4999999999999997E-3</v>
      </c>
      <c r="N187" s="78">
        <v>6.9999999999999999E-4</v>
      </c>
    </row>
    <row r="188" spans="2:14">
      <c r="B188" t="s">
        <v>4135</v>
      </c>
      <c r="C188" t="s">
        <v>4136</v>
      </c>
      <c r="D188" t="s">
        <v>121</v>
      </c>
      <c r="E188" t="s">
        <v>2752</v>
      </c>
      <c r="F188" t="s">
        <v>3793</v>
      </c>
      <c r="G188" t="s">
        <v>100</v>
      </c>
      <c r="H188" s="77">
        <v>5961</v>
      </c>
      <c r="I188" s="77">
        <v>2554</v>
      </c>
      <c r="J188" s="77">
        <v>0</v>
      </c>
      <c r="K188" s="77">
        <v>152.24394000000001</v>
      </c>
      <c r="L188" s="78">
        <v>4.4999999999999997E-3</v>
      </c>
      <c r="M188" s="78">
        <v>0</v>
      </c>
      <c r="N188" s="78">
        <v>0</v>
      </c>
    </row>
    <row r="189" spans="2:14">
      <c r="B189" t="s">
        <v>4137</v>
      </c>
      <c r="C189" t="s">
        <v>4138</v>
      </c>
      <c r="D189" t="s">
        <v>121</v>
      </c>
      <c r="E189" t="s">
        <v>2752</v>
      </c>
      <c r="F189" t="s">
        <v>3793</v>
      </c>
      <c r="G189" t="s">
        <v>100</v>
      </c>
      <c r="H189" s="77">
        <v>45437</v>
      </c>
      <c r="I189" s="77">
        <v>21780</v>
      </c>
      <c r="J189" s="77">
        <v>0</v>
      </c>
      <c r="K189" s="77">
        <v>9896.1785999999993</v>
      </c>
      <c r="L189" s="78">
        <v>0.04</v>
      </c>
      <c r="M189" s="78">
        <v>2.7000000000000001E-3</v>
      </c>
      <c r="N189" s="78">
        <v>4.0000000000000002E-4</v>
      </c>
    </row>
    <row r="190" spans="2:14">
      <c r="B190" t="s">
        <v>4139</v>
      </c>
      <c r="C190" t="s">
        <v>4140</v>
      </c>
      <c r="D190" t="s">
        <v>121</v>
      </c>
      <c r="E190" t="s">
        <v>2752</v>
      </c>
      <c r="F190" t="s">
        <v>3793</v>
      </c>
      <c r="G190" t="s">
        <v>100</v>
      </c>
      <c r="H190" s="77">
        <v>8403</v>
      </c>
      <c r="I190" s="77">
        <v>1669</v>
      </c>
      <c r="J190" s="77">
        <v>0</v>
      </c>
      <c r="K190" s="77">
        <v>140.24607</v>
      </c>
      <c r="L190" s="78">
        <v>2.0999999999999999E-3</v>
      </c>
      <c r="M190" s="78">
        <v>0</v>
      </c>
      <c r="N190" s="78">
        <v>0</v>
      </c>
    </row>
    <row r="191" spans="2:14">
      <c r="B191" t="s">
        <v>4141</v>
      </c>
      <c r="C191" t="s">
        <v>4142</v>
      </c>
      <c r="D191" t="s">
        <v>121</v>
      </c>
      <c r="E191" t="s">
        <v>2752</v>
      </c>
      <c r="F191" t="s">
        <v>3793</v>
      </c>
      <c r="G191" t="s">
        <v>100</v>
      </c>
      <c r="H191" s="77">
        <v>14688</v>
      </c>
      <c r="I191" s="77">
        <v>23540</v>
      </c>
      <c r="J191" s="77">
        <v>0</v>
      </c>
      <c r="K191" s="77">
        <v>3457.5551999999998</v>
      </c>
      <c r="L191" s="78">
        <v>1.9E-2</v>
      </c>
      <c r="M191" s="78">
        <v>8.9999999999999998E-4</v>
      </c>
      <c r="N191" s="78">
        <v>1E-4</v>
      </c>
    </row>
    <row r="192" spans="2:14">
      <c r="B192" t="s">
        <v>4143</v>
      </c>
      <c r="C192" t="s">
        <v>4144</v>
      </c>
      <c r="D192" t="s">
        <v>121</v>
      </c>
      <c r="E192" t="s">
        <v>2752</v>
      </c>
      <c r="F192" t="s">
        <v>3793</v>
      </c>
      <c r="G192" t="s">
        <v>100</v>
      </c>
      <c r="H192" s="77">
        <v>462</v>
      </c>
      <c r="I192" s="77">
        <v>217190</v>
      </c>
      <c r="J192" s="77">
        <v>0</v>
      </c>
      <c r="K192" s="77">
        <v>1003.4178000000001</v>
      </c>
      <c r="L192" s="78">
        <v>8.8999999999999999E-3</v>
      </c>
      <c r="M192" s="78">
        <v>2.9999999999999997E-4</v>
      </c>
      <c r="N192" s="78">
        <v>0</v>
      </c>
    </row>
    <row r="193" spans="2:14">
      <c r="B193" t="s">
        <v>4145</v>
      </c>
      <c r="C193" t="s">
        <v>4146</v>
      </c>
      <c r="D193" t="s">
        <v>121</v>
      </c>
      <c r="E193" t="s">
        <v>2752</v>
      </c>
      <c r="F193" t="s">
        <v>3793</v>
      </c>
      <c r="G193" t="s">
        <v>100</v>
      </c>
      <c r="H193" s="77">
        <v>267</v>
      </c>
      <c r="I193" s="77">
        <v>2939</v>
      </c>
      <c r="J193" s="77">
        <v>0</v>
      </c>
      <c r="K193" s="77">
        <v>7.8471299999999999</v>
      </c>
      <c r="L193" s="78">
        <v>1.8E-3</v>
      </c>
      <c r="M193" s="78">
        <v>0</v>
      </c>
      <c r="N193" s="78">
        <v>0</v>
      </c>
    </row>
    <row r="194" spans="2:14">
      <c r="B194" t="s">
        <v>4147</v>
      </c>
      <c r="C194" t="s">
        <v>4148</v>
      </c>
      <c r="D194" t="s">
        <v>121</v>
      </c>
      <c r="E194" t="s">
        <v>2752</v>
      </c>
      <c r="F194" t="s">
        <v>3793</v>
      </c>
      <c r="G194" t="s">
        <v>100</v>
      </c>
      <c r="H194" s="77">
        <v>2011</v>
      </c>
      <c r="I194" s="77">
        <v>3380</v>
      </c>
      <c r="J194" s="77">
        <v>0</v>
      </c>
      <c r="K194" s="77">
        <v>67.971800000000002</v>
      </c>
      <c r="L194" s="78">
        <v>5.7000000000000002E-3</v>
      </c>
      <c r="M194" s="78">
        <v>0</v>
      </c>
      <c r="N194" s="78">
        <v>0</v>
      </c>
    </row>
    <row r="195" spans="2:14">
      <c r="B195" t="s">
        <v>4149</v>
      </c>
      <c r="C195" t="s">
        <v>4150</v>
      </c>
      <c r="D195" t="s">
        <v>121</v>
      </c>
      <c r="E195" t="s">
        <v>2752</v>
      </c>
      <c r="F195" t="s">
        <v>3793</v>
      </c>
      <c r="G195" t="s">
        <v>100</v>
      </c>
      <c r="H195" s="77">
        <v>9323</v>
      </c>
      <c r="I195" s="77">
        <v>3674</v>
      </c>
      <c r="J195" s="77">
        <v>0</v>
      </c>
      <c r="K195" s="77">
        <v>342.52701999999999</v>
      </c>
      <c r="L195" s="78">
        <v>1.9099999999999999E-2</v>
      </c>
      <c r="M195" s="78">
        <v>1E-4</v>
      </c>
      <c r="N195" s="78">
        <v>0</v>
      </c>
    </row>
    <row r="196" spans="2:14">
      <c r="B196" t="s">
        <v>4151</v>
      </c>
      <c r="C196" t="s">
        <v>4152</v>
      </c>
      <c r="D196" t="s">
        <v>121</v>
      </c>
      <c r="E196" t="s">
        <v>2752</v>
      </c>
      <c r="F196" t="s">
        <v>3793</v>
      </c>
      <c r="G196" t="s">
        <v>100</v>
      </c>
      <c r="H196" s="77">
        <v>10805</v>
      </c>
      <c r="I196" s="77">
        <v>5436</v>
      </c>
      <c r="J196" s="77">
        <v>0</v>
      </c>
      <c r="K196" s="77">
        <v>587.35979999999995</v>
      </c>
      <c r="L196" s="78">
        <v>1.84E-2</v>
      </c>
      <c r="M196" s="78">
        <v>2.0000000000000001E-4</v>
      </c>
      <c r="N196" s="78">
        <v>0</v>
      </c>
    </row>
    <row r="197" spans="2:14">
      <c r="B197" t="s">
        <v>4153</v>
      </c>
      <c r="C197" t="s">
        <v>4154</v>
      </c>
      <c r="D197" t="s">
        <v>121</v>
      </c>
      <c r="E197" t="s">
        <v>2752</v>
      </c>
      <c r="F197" t="s">
        <v>3793</v>
      </c>
      <c r="G197" t="s">
        <v>100</v>
      </c>
      <c r="H197" s="77">
        <v>4013</v>
      </c>
      <c r="I197" s="77">
        <v>3291</v>
      </c>
      <c r="J197" s="77">
        <v>0</v>
      </c>
      <c r="K197" s="77">
        <v>132.06782999999999</v>
      </c>
      <c r="L197" s="78">
        <v>1.61E-2</v>
      </c>
      <c r="M197" s="78">
        <v>0</v>
      </c>
      <c r="N197" s="78">
        <v>0</v>
      </c>
    </row>
    <row r="198" spans="2:14">
      <c r="B198" t="s">
        <v>4155</v>
      </c>
      <c r="C198" t="s">
        <v>4156</v>
      </c>
      <c r="D198" t="s">
        <v>394</v>
      </c>
      <c r="E198" t="s">
        <v>4157</v>
      </c>
      <c r="F198" t="s">
        <v>3793</v>
      </c>
      <c r="G198" t="s">
        <v>104</v>
      </c>
      <c r="H198" s="77">
        <v>91</v>
      </c>
      <c r="I198" s="77">
        <v>7577</v>
      </c>
      <c r="J198" s="77">
        <v>0</v>
      </c>
      <c r="K198" s="77">
        <v>24.346492170000001</v>
      </c>
      <c r="L198" s="78">
        <v>0</v>
      </c>
      <c r="M198" s="78">
        <v>0</v>
      </c>
      <c r="N198" s="78">
        <v>0</v>
      </c>
    </row>
    <row r="199" spans="2:14">
      <c r="B199" t="s">
        <v>4158</v>
      </c>
      <c r="C199" t="s">
        <v>4159</v>
      </c>
      <c r="D199" t="s">
        <v>394</v>
      </c>
      <c r="E199" t="s">
        <v>4160</v>
      </c>
      <c r="F199" t="s">
        <v>3793</v>
      </c>
      <c r="G199" t="s">
        <v>104</v>
      </c>
      <c r="H199" s="77">
        <v>201172.51</v>
      </c>
      <c r="I199" s="77">
        <v>4797</v>
      </c>
      <c r="J199" s="77">
        <v>0</v>
      </c>
      <c r="K199" s="77">
        <v>34075.016170895702</v>
      </c>
      <c r="L199" s="78">
        <v>1.1999999999999999E-3</v>
      </c>
      <c r="M199" s="78">
        <v>9.1999999999999998E-3</v>
      </c>
      <c r="N199" s="78">
        <v>1.4E-3</v>
      </c>
    </row>
    <row r="200" spans="2:14">
      <c r="B200" t="s">
        <v>4161</v>
      </c>
      <c r="C200" t="s">
        <v>4162</v>
      </c>
      <c r="D200" t="s">
        <v>394</v>
      </c>
      <c r="E200" t="s">
        <v>4163</v>
      </c>
      <c r="F200" t="s">
        <v>3793</v>
      </c>
      <c r="G200" t="s">
        <v>104</v>
      </c>
      <c r="H200" s="77">
        <v>199462.61</v>
      </c>
      <c r="I200" s="77">
        <v>7492</v>
      </c>
      <c r="J200" s="77">
        <v>0</v>
      </c>
      <c r="K200" s="77">
        <v>52766.341495177199</v>
      </c>
      <c r="L200" s="78">
        <v>8.9999999999999998E-4</v>
      </c>
      <c r="M200" s="78">
        <v>1.43E-2</v>
      </c>
      <c r="N200" s="78">
        <v>2.2000000000000001E-3</v>
      </c>
    </row>
    <row r="201" spans="2:14">
      <c r="B201" t="s">
        <v>4164</v>
      </c>
      <c r="C201" t="s">
        <v>4165</v>
      </c>
      <c r="D201" t="s">
        <v>4037</v>
      </c>
      <c r="E201" t="s">
        <v>4166</v>
      </c>
      <c r="F201" t="s">
        <v>3793</v>
      </c>
      <c r="G201" t="s">
        <v>199</v>
      </c>
      <c r="H201" s="77">
        <v>61790</v>
      </c>
      <c r="I201" s="77">
        <v>199700</v>
      </c>
      <c r="J201" s="77">
        <v>0</v>
      </c>
      <c r="K201" s="77">
        <v>3257.86502126</v>
      </c>
      <c r="L201" s="78">
        <v>0</v>
      </c>
      <c r="M201" s="78">
        <v>8.9999999999999998E-4</v>
      </c>
      <c r="N201" s="78">
        <v>1E-4</v>
      </c>
    </row>
    <row r="202" spans="2:14">
      <c r="B202" t="s">
        <v>4167</v>
      </c>
      <c r="C202" t="s">
        <v>4168</v>
      </c>
      <c r="D202" t="s">
        <v>1228</v>
      </c>
      <c r="E202" t="s">
        <v>4169</v>
      </c>
      <c r="F202" t="s">
        <v>3793</v>
      </c>
      <c r="G202" t="s">
        <v>104</v>
      </c>
      <c r="H202" s="77">
        <v>806</v>
      </c>
      <c r="I202" s="77">
        <v>2615</v>
      </c>
      <c r="J202" s="77">
        <v>0.23611797000000001</v>
      </c>
      <c r="K202" s="77">
        <v>74.65865187</v>
      </c>
      <c r="L202" s="78">
        <v>8.0000000000000004E-4</v>
      </c>
      <c r="M202" s="78">
        <v>0</v>
      </c>
      <c r="N202" s="78">
        <v>0</v>
      </c>
    </row>
    <row r="203" spans="2:14">
      <c r="B203" t="s">
        <v>4170</v>
      </c>
      <c r="C203" t="s">
        <v>4171</v>
      </c>
      <c r="D203" t="s">
        <v>394</v>
      </c>
      <c r="E203" t="s">
        <v>4172</v>
      </c>
      <c r="F203" t="s">
        <v>3793</v>
      </c>
      <c r="G203" t="s">
        <v>104</v>
      </c>
      <c r="H203" s="77">
        <v>5430</v>
      </c>
      <c r="I203" s="77">
        <v>3389.22</v>
      </c>
      <c r="J203" s="77">
        <v>0</v>
      </c>
      <c r="K203" s="77">
        <v>649.82633502600004</v>
      </c>
      <c r="L203" s="78">
        <v>1E-4</v>
      </c>
      <c r="M203" s="78">
        <v>2.0000000000000001E-4</v>
      </c>
      <c r="N203" s="78">
        <v>0</v>
      </c>
    </row>
    <row r="204" spans="2:14">
      <c r="B204" t="s">
        <v>4173</v>
      </c>
      <c r="C204" t="s">
        <v>4174</v>
      </c>
      <c r="D204" t="s">
        <v>1359</v>
      </c>
      <c r="E204" t="s">
        <v>4172</v>
      </c>
      <c r="F204" t="s">
        <v>3793</v>
      </c>
      <c r="G204" t="s">
        <v>104</v>
      </c>
      <c r="H204" s="77">
        <v>30646.14</v>
      </c>
      <c r="I204" s="77">
        <v>7442</v>
      </c>
      <c r="J204" s="77">
        <v>0</v>
      </c>
      <c r="K204" s="77">
        <v>8053.1013437027996</v>
      </c>
      <c r="L204" s="78">
        <v>4.0000000000000002E-4</v>
      </c>
      <c r="M204" s="78">
        <v>2.2000000000000001E-3</v>
      </c>
      <c r="N204" s="78">
        <v>2.9999999999999997E-4</v>
      </c>
    </row>
    <row r="205" spans="2:14">
      <c r="B205" t="s">
        <v>4175</v>
      </c>
      <c r="C205" t="s">
        <v>4176</v>
      </c>
      <c r="D205" t="s">
        <v>394</v>
      </c>
      <c r="E205" t="s">
        <v>4172</v>
      </c>
      <c r="F205" t="s">
        <v>3793</v>
      </c>
      <c r="G205" t="s">
        <v>104</v>
      </c>
      <c r="H205" s="77">
        <v>190</v>
      </c>
      <c r="I205" s="77">
        <v>2797</v>
      </c>
      <c r="J205" s="77">
        <v>0</v>
      </c>
      <c r="K205" s="77">
        <v>18.764793300000001</v>
      </c>
      <c r="L205" s="78">
        <v>0</v>
      </c>
      <c r="M205" s="78">
        <v>0</v>
      </c>
      <c r="N205" s="78">
        <v>0</v>
      </c>
    </row>
    <row r="206" spans="2:14">
      <c r="B206" t="s">
        <v>4177</v>
      </c>
      <c r="C206" t="s">
        <v>4178</v>
      </c>
      <c r="D206" t="s">
        <v>394</v>
      </c>
      <c r="E206" t="s">
        <v>4179</v>
      </c>
      <c r="F206" t="s">
        <v>3793</v>
      </c>
      <c r="G206" t="s">
        <v>104</v>
      </c>
      <c r="H206" s="77">
        <v>298</v>
      </c>
      <c r="I206" s="77">
        <v>1608.16</v>
      </c>
      <c r="J206" s="77">
        <v>2.175096E-2</v>
      </c>
      <c r="K206" s="77">
        <v>16.943421580799999</v>
      </c>
      <c r="L206" s="78">
        <v>1E-4</v>
      </c>
      <c r="M206" s="78">
        <v>0</v>
      </c>
      <c r="N206" s="78">
        <v>0</v>
      </c>
    </row>
    <row r="207" spans="2:14">
      <c r="B207" t="s">
        <v>4180</v>
      </c>
      <c r="C207" t="s">
        <v>4181</v>
      </c>
      <c r="D207" t="s">
        <v>394</v>
      </c>
      <c r="E207" t="s">
        <v>4182</v>
      </c>
      <c r="F207" t="s">
        <v>3793</v>
      </c>
      <c r="G207" t="s">
        <v>104</v>
      </c>
      <c r="H207" s="77">
        <v>6200</v>
      </c>
      <c r="I207" s="77">
        <v>3930</v>
      </c>
      <c r="J207" s="77">
        <v>0</v>
      </c>
      <c r="K207" s="77">
        <v>860.36346000000003</v>
      </c>
      <c r="L207" s="78">
        <v>2.0000000000000001E-4</v>
      </c>
      <c r="M207" s="78">
        <v>2.0000000000000001E-4</v>
      </c>
      <c r="N207" s="78">
        <v>0</v>
      </c>
    </row>
    <row r="208" spans="2:14">
      <c r="B208" t="s">
        <v>4183</v>
      </c>
      <c r="C208" t="s">
        <v>4184</v>
      </c>
      <c r="D208" t="s">
        <v>394</v>
      </c>
      <c r="E208" t="s">
        <v>4185</v>
      </c>
      <c r="F208" t="s">
        <v>3793</v>
      </c>
      <c r="G208" t="s">
        <v>104</v>
      </c>
      <c r="H208" s="77">
        <v>1455</v>
      </c>
      <c r="I208" s="77">
        <v>967</v>
      </c>
      <c r="J208" s="77">
        <v>0</v>
      </c>
      <c r="K208" s="77">
        <v>49.680640349999997</v>
      </c>
      <c r="L208" s="78">
        <v>0</v>
      </c>
      <c r="M208" s="78">
        <v>0</v>
      </c>
      <c r="N208" s="78">
        <v>0</v>
      </c>
    </row>
    <row r="209" spans="2:14">
      <c r="B209" t="s">
        <v>4186</v>
      </c>
      <c r="C209" t="s">
        <v>4187</v>
      </c>
      <c r="D209" t="s">
        <v>394</v>
      </c>
      <c r="E209" t="s">
        <v>4185</v>
      </c>
      <c r="F209" t="s">
        <v>3793</v>
      </c>
      <c r="G209" t="s">
        <v>104</v>
      </c>
      <c r="H209" s="77">
        <v>1112</v>
      </c>
      <c r="I209" s="77">
        <v>2220</v>
      </c>
      <c r="J209" s="77">
        <v>0</v>
      </c>
      <c r="K209" s="77">
        <v>87.1676784</v>
      </c>
      <c r="L209" s="78">
        <v>0</v>
      </c>
      <c r="M209" s="78">
        <v>0</v>
      </c>
      <c r="N209" s="78">
        <v>0</v>
      </c>
    </row>
    <row r="210" spans="2:14">
      <c r="B210" t="s">
        <v>4188</v>
      </c>
      <c r="C210" t="s">
        <v>4189</v>
      </c>
      <c r="D210" t="s">
        <v>394</v>
      </c>
      <c r="E210" t="s">
        <v>4185</v>
      </c>
      <c r="F210" t="s">
        <v>3793</v>
      </c>
      <c r="G210" t="s">
        <v>104</v>
      </c>
      <c r="H210" s="77">
        <v>9</v>
      </c>
      <c r="I210" s="77">
        <v>7117</v>
      </c>
      <c r="J210" s="77">
        <v>0</v>
      </c>
      <c r="K210" s="77">
        <v>2.2617114300000001</v>
      </c>
      <c r="L210" s="78">
        <v>0</v>
      </c>
      <c r="M210" s="78">
        <v>0</v>
      </c>
      <c r="N210" s="78">
        <v>0</v>
      </c>
    </row>
    <row r="211" spans="2:14">
      <c r="B211" t="s">
        <v>4190</v>
      </c>
      <c r="C211" t="s">
        <v>4191</v>
      </c>
      <c r="D211" t="s">
        <v>394</v>
      </c>
      <c r="E211" t="s">
        <v>4185</v>
      </c>
      <c r="F211" t="s">
        <v>3793</v>
      </c>
      <c r="G211" t="s">
        <v>104</v>
      </c>
      <c r="H211" s="77">
        <v>197</v>
      </c>
      <c r="I211" s="77">
        <v>6261</v>
      </c>
      <c r="J211" s="77">
        <v>0</v>
      </c>
      <c r="K211" s="77">
        <v>43.551954270000003</v>
      </c>
      <c r="L211" s="78">
        <v>0</v>
      </c>
      <c r="M211" s="78">
        <v>0</v>
      </c>
      <c r="N211" s="78">
        <v>0</v>
      </c>
    </row>
    <row r="212" spans="2:14">
      <c r="B212" t="s">
        <v>4192</v>
      </c>
      <c r="C212" t="s">
        <v>4193</v>
      </c>
      <c r="D212" t="s">
        <v>3026</v>
      </c>
      <c r="E212" t="s">
        <v>4194</v>
      </c>
      <c r="F212" t="s">
        <v>3793</v>
      </c>
      <c r="G212" t="s">
        <v>104</v>
      </c>
      <c r="H212" s="77">
        <v>18612</v>
      </c>
      <c r="I212" s="77">
        <v>9556</v>
      </c>
      <c r="J212" s="77">
        <v>0</v>
      </c>
      <c r="K212" s="77">
        <v>6280.1049643200004</v>
      </c>
      <c r="L212" s="78">
        <v>1.4E-3</v>
      </c>
      <c r="M212" s="78">
        <v>1.6999999999999999E-3</v>
      </c>
      <c r="N212" s="78">
        <v>2.9999999999999997E-4</v>
      </c>
    </row>
    <row r="213" spans="2:14">
      <c r="B213" t="s">
        <v>4195</v>
      </c>
      <c r="C213" t="s">
        <v>4196</v>
      </c>
      <c r="D213" t="s">
        <v>394</v>
      </c>
      <c r="E213" t="s">
        <v>4197</v>
      </c>
      <c r="F213" t="s">
        <v>3793</v>
      </c>
      <c r="G213" t="s">
        <v>104</v>
      </c>
      <c r="H213" s="77">
        <v>40</v>
      </c>
      <c r="I213" s="77">
        <v>4405</v>
      </c>
      <c r="J213" s="77">
        <v>8.3331599999999992E-3</v>
      </c>
      <c r="K213" s="77">
        <v>6.2299551600000003</v>
      </c>
      <c r="L213" s="78">
        <v>0</v>
      </c>
      <c r="M213" s="78">
        <v>0</v>
      </c>
      <c r="N213" s="78">
        <v>0</v>
      </c>
    </row>
    <row r="214" spans="2:14">
      <c r="B214" t="s">
        <v>4198</v>
      </c>
      <c r="C214" t="s">
        <v>4199</v>
      </c>
      <c r="D214" t="s">
        <v>394</v>
      </c>
      <c r="E214" t="s">
        <v>4197</v>
      </c>
      <c r="F214" t="s">
        <v>3793</v>
      </c>
      <c r="G214" t="s">
        <v>104</v>
      </c>
      <c r="H214" s="77">
        <v>30</v>
      </c>
      <c r="I214" s="77">
        <v>3930</v>
      </c>
      <c r="J214" s="77">
        <v>0</v>
      </c>
      <c r="K214" s="77">
        <v>4.163049</v>
      </c>
      <c r="L214" s="78">
        <v>0</v>
      </c>
      <c r="M214" s="78">
        <v>0</v>
      </c>
      <c r="N214" s="78">
        <v>0</v>
      </c>
    </row>
    <row r="215" spans="2:14">
      <c r="B215" t="s">
        <v>4200</v>
      </c>
      <c r="C215" t="s">
        <v>4201</v>
      </c>
      <c r="D215" t="s">
        <v>394</v>
      </c>
      <c r="E215" t="s">
        <v>4202</v>
      </c>
      <c r="F215" t="s">
        <v>3793</v>
      </c>
      <c r="G215" t="s">
        <v>104</v>
      </c>
      <c r="H215" s="77">
        <v>35</v>
      </c>
      <c r="I215" s="77">
        <v>3105</v>
      </c>
      <c r="J215" s="77">
        <v>0</v>
      </c>
      <c r="K215" s="77">
        <v>3.8373142499999999</v>
      </c>
      <c r="L215" s="78">
        <v>0</v>
      </c>
      <c r="M215" s="78">
        <v>0</v>
      </c>
      <c r="N215" s="78">
        <v>0</v>
      </c>
    </row>
    <row r="216" spans="2:14">
      <c r="B216" t="s">
        <v>4203</v>
      </c>
      <c r="C216" t="s">
        <v>4204</v>
      </c>
      <c r="D216" t="s">
        <v>1228</v>
      </c>
      <c r="E216" t="s">
        <v>4202</v>
      </c>
      <c r="F216" t="s">
        <v>3793</v>
      </c>
      <c r="G216" t="s">
        <v>104</v>
      </c>
      <c r="H216" s="77">
        <v>95</v>
      </c>
      <c r="I216" s="77">
        <v>4109</v>
      </c>
      <c r="J216" s="77">
        <v>4.3784400000000001E-2</v>
      </c>
      <c r="K216" s="77">
        <v>13.827219449999999</v>
      </c>
      <c r="L216" s="78">
        <v>0</v>
      </c>
      <c r="M216" s="78">
        <v>0</v>
      </c>
      <c r="N216" s="78">
        <v>0</v>
      </c>
    </row>
    <row r="217" spans="2:14">
      <c r="B217" t="s">
        <v>4205</v>
      </c>
      <c r="C217" t="s">
        <v>4206</v>
      </c>
      <c r="D217" t="s">
        <v>394</v>
      </c>
      <c r="E217" t="s">
        <v>4207</v>
      </c>
      <c r="F217" t="s">
        <v>3793</v>
      </c>
      <c r="G217" t="s">
        <v>104</v>
      </c>
      <c r="H217" s="77">
        <v>250</v>
      </c>
      <c r="I217" s="77">
        <v>9459</v>
      </c>
      <c r="J217" s="77">
        <v>0</v>
      </c>
      <c r="K217" s="77">
        <v>83.499322500000005</v>
      </c>
      <c r="L217" s="78">
        <v>0</v>
      </c>
      <c r="M217" s="78">
        <v>0</v>
      </c>
      <c r="N217" s="78">
        <v>0</v>
      </c>
    </row>
    <row r="218" spans="2:14">
      <c r="B218" t="s">
        <v>4208</v>
      </c>
      <c r="C218" t="s">
        <v>4209</v>
      </c>
      <c r="D218" t="s">
        <v>1228</v>
      </c>
      <c r="E218" t="s">
        <v>4210</v>
      </c>
      <c r="F218" t="s">
        <v>3793</v>
      </c>
      <c r="G218" t="s">
        <v>104</v>
      </c>
      <c r="H218" s="77">
        <v>300</v>
      </c>
      <c r="I218" s="77">
        <v>5769</v>
      </c>
      <c r="J218" s="77">
        <v>0</v>
      </c>
      <c r="K218" s="77">
        <v>61.111016999999997</v>
      </c>
      <c r="L218" s="78">
        <v>0</v>
      </c>
      <c r="M218" s="78">
        <v>0</v>
      </c>
      <c r="N218" s="78">
        <v>0</v>
      </c>
    </row>
    <row r="219" spans="2:14">
      <c r="B219" t="s">
        <v>4211</v>
      </c>
      <c r="C219" t="s">
        <v>4212</v>
      </c>
      <c r="D219" t="s">
        <v>1228</v>
      </c>
      <c r="E219" t="s">
        <v>4210</v>
      </c>
      <c r="F219" t="s">
        <v>3793</v>
      </c>
      <c r="G219" t="s">
        <v>104</v>
      </c>
      <c r="H219" s="77">
        <v>565</v>
      </c>
      <c r="I219" s="77">
        <v>3590</v>
      </c>
      <c r="J219" s="77">
        <v>0.10674213</v>
      </c>
      <c r="K219" s="77">
        <v>71.727780629999998</v>
      </c>
      <c r="L219" s="78">
        <v>1E-4</v>
      </c>
      <c r="M219" s="78">
        <v>0</v>
      </c>
      <c r="N219" s="78">
        <v>0</v>
      </c>
    </row>
    <row r="220" spans="2:14">
      <c r="B220" t="s">
        <v>4211</v>
      </c>
      <c r="C220" t="s">
        <v>4213</v>
      </c>
      <c r="D220" t="s">
        <v>1228</v>
      </c>
      <c r="E220" t="s">
        <v>4210</v>
      </c>
      <c r="F220" t="s">
        <v>3793</v>
      </c>
      <c r="G220" t="s">
        <v>104</v>
      </c>
      <c r="H220" s="77">
        <v>2096</v>
      </c>
      <c r="I220" s="77">
        <v>3864</v>
      </c>
      <c r="J220" s="77">
        <v>0.52089311999999999</v>
      </c>
      <c r="K220" s="77">
        <v>286.49460576000001</v>
      </c>
      <c r="L220" s="78">
        <v>0</v>
      </c>
      <c r="M220" s="78">
        <v>1E-4</v>
      </c>
      <c r="N220" s="78">
        <v>0</v>
      </c>
    </row>
    <row r="221" spans="2:14">
      <c r="B221" t="s">
        <v>4214</v>
      </c>
      <c r="C221" t="s">
        <v>4215</v>
      </c>
      <c r="D221" t="s">
        <v>1228</v>
      </c>
      <c r="E221" t="s">
        <v>4210</v>
      </c>
      <c r="F221" t="s">
        <v>3793</v>
      </c>
      <c r="G221" t="s">
        <v>104</v>
      </c>
      <c r="H221" s="77">
        <v>341</v>
      </c>
      <c r="I221" s="77">
        <v>4704</v>
      </c>
      <c r="J221" s="77">
        <v>0.10296395999999999</v>
      </c>
      <c r="K221" s="77">
        <v>56.742463800000003</v>
      </c>
      <c r="L221" s="78">
        <v>0</v>
      </c>
      <c r="M221" s="78">
        <v>0</v>
      </c>
      <c r="N221" s="78">
        <v>0</v>
      </c>
    </row>
    <row r="222" spans="2:14">
      <c r="B222" t="s">
        <v>4216</v>
      </c>
      <c r="C222" t="s">
        <v>4217</v>
      </c>
      <c r="D222" t="s">
        <v>121</v>
      </c>
      <c r="E222" t="s">
        <v>4218</v>
      </c>
      <c r="F222" t="s">
        <v>3793</v>
      </c>
      <c r="G222" t="s">
        <v>104</v>
      </c>
      <c r="H222" s="77">
        <v>15831</v>
      </c>
      <c r="I222" s="77">
        <v>540.76</v>
      </c>
      <c r="J222" s="77">
        <v>0</v>
      </c>
      <c r="K222" s="77">
        <v>302.28084378360001</v>
      </c>
      <c r="L222" s="78">
        <v>8.9999999999999998E-4</v>
      </c>
      <c r="M222" s="78">
        <v>1E-4</v>
      </c>
      <c r="N222" s="78">
        <v>0</v>
      </c>
    </row>
    <row r="223" spans="2:14">
      <c r="B223" t="s">
        <v>4219</v>
      </c>
      <c r="C223" t="s">
        <v>4220</v>
      </c>
      <c r="D223" t="s">
        <v>1228</v>
      </c>
      <c r="E223" t="s">
        <v>4221</v>
      </c>
      <c r="F223" t="s">
        <v>3793</v>
      </c>
      <c r="G223" t="s">
        <v>114</v>
      </c>
      <c r="H223" s="77">
        <v>911758.57</v>
      </c>
      <c r="I223" s="77">
        <v>4799</v>
      </c>
      <c r="J223" s="77">
        <v>0</v>
      </c>
      <c r="K223" s="77">
        <v>113733.135107539</v>
      </c>
      <c r="L223" s="78">
        <v>1.1299999999999999E-2</v>
      </c>
      <c r="M223" s="78">
        <v>3.0700000000000002E-2</v>
      </c>
      <c r="N223" s="78">
        <v>4.7999999999999996E-3</v>
      </c>
    </row>
    <row r="224" spans="2:14">
      <c r="B224" t="s">
        <v>4222</v>
      </c>
      <c r="C224" t="s">
        <v>4223</v>
      </c>
      <c r="D224" t="s">
        <v>1228</v>
      </c>
      <c r="E224" t="s">
        <v>4224</v>
      </c>
      <c r="F224" t="s">
        <v>3793</v>
      </c>
      <c r="G224" t="s">
        <v>104</v>
      </c>
      <c r="H224" s="77">
        <v>800</v>
      </c>
      <c r="I224" s="77">
        <v>1913</v>
      </c>
      <c r="J224" s="77">
        <v>2.4010799999999999E-3</v>
      </c>
      <c r="K224" s="77">
        <v>54.040825079999998</v>
      </c>
      <c r="L224" s="78">
        <v>0</v>
      </c>
      <c r="M224" s="78">
        <v>0</v>
      </c>
      <c r="N224" s="78">
        <v>0</v>
      </c>
    </row>
    <row r="225" spans="2:14">
      <c r="B225" t="s">
        <v>4225</v>
      </c>
      <c r="C225" t="s">
        <v>4226</v>
      </c>
      <c r="D225" t="s">
        <v>394</v>
      </c>
      <c r="E225" t="s">
        <v>4227</v>
      </c>
      <c r="F225" t="s">
        <v>3793</v>
      </c>
      <c r="G225" t="s">
        <v>104</v>
      </c>
      <c r="H225" s="77">
        <v>57</v>
      </c>
      <c r="I225" s="77">
        <v>1688</v>
      </c>
      <c r="J225" s="77">
        <v>6.8854500000000004E-3</v>
      </c>
      <c r="K225" s="77">
        <v>3.4042724099999999</v>
      </c>
      <c r="L225" s="78">
        <v>1E-4</v>
      </c>
      <c r="M225" s="78">
        <v>0</v>
      </c>
      <c r="N225" s="78">
        <v>0</v>
      </c>
    </row>
    <row r="226" spans="2:14">
      <c r="B226" t="s">
        <v>4228</v>
      </c>
      <c r="C226" t="s">
        <v>4229</v>
      </c>
      <c r="D226" t="s">
        <v>1228</v>
      </c>
      <c r="E226" t="s">
        <v>4227</v>
      </c>
      <c r="F226" t="s">
        <v>3793</v>
      </c>
      <c r="G226" t="s">
        <v>104</v>
      </c>
      <c r="H226" s="77">
        <v>1334</v>
      </c>
      <c r="I226" s="77">
        <v>1168.78</v>
      </c>
      <c r="J226" s="77">
        <v>0</v>
      </c>
      <c r="K226" s="77">
        <v>55.053675481200003</v>
      </c>
      <c r="L226" s="78">
        <v>1E-4</v>
      </c>
      <c r="M226" s="78">
        <v>0</v>
      </c>
      <c r="N226" s="78">
        <v>0</v>
      </c>
    </row>
    <row r="227" spans="2:14">
      <c r="B227" t="s">
        <v>4230</v>
      </c>
      <c r="C227" t="s">
        <v>4231</v>
      </c>
      <c r="D227" t="s">
        <v>1228</v>
      </c>
      <c r="E227" t="s">
        <v>4227</v>
      </c>
      <c r="F227" t="s">
        <v>3793</v>
      </c>
      <c r="G227" t="s">
        <v>104</v>
      </c>
      <c r="H227" s="77">
        <v>1106</v>
      </c>
      <c r="I227" s="77">
        <v>2000</v>
      </c>
      <c r="J227" s="77">
        <v>0.40730084999999999</v>
      </c>
      <c r="K227" s="77">
        <v>78.513020850000004</v>
      </c>
      <c r="L227" s="78">
        <v>0</v>
      </c>
      <c r="M227" s="78">
        <v>0</v>
      </c>
      <c r="N227" s="78">
        <v>0</v>
      </c>
    </row>
    <row r="228" spans="2:14">
      <c r="B228" t="s">
        <v>4232</v>
      </c>
      <c r="C228" t="s">
        <v>4233</v>
      </c>
      <c r="D228" t="s">
        <v>1228</v>
      </c>
      <c r="E228" t="s">
        <v>4227</v>
      </c>
      <c r="F228" t="s">
        <v>3793</v>
      </c>
      <c r="G228" t="s">
        <v>104</v>
      </c>
      <c r="H228" s="77">
        <v>279</v>
      </c>
      <c r="I228" s="77">
        <v>1470</v>
      </c>
      <c r="J228" s="77">
        <v>1.9208639999999999E-2</v>
      </c>
      <c r="K228" s="77">
        <v>14.500898940000001</v>
      </c>
      <c r="L228" s="78">
        <v>0</v>
      </c>
      <c r="M228" s="78">
        <v>0</v>
      </c>
      <c r="N228" s="78">
        <v>0</v>
      </c>
    </row>
    <row r="229" spans="2:14">
      <c r="B229" t="s">
        <v>4234</v>
      </c>
      <c r="C229" t="s">
        <v>4235</v>
      </c>
      <c r="D229" t="s">
        <v>394</v>
      </c>
      <c r="E229" t="s">
        <v>4227</v>
      </c>
      <c r="F229" t="s">
        <v>3793</v>
      </c>
      <c r="G229" t="s">
        <v>104</v>
      </c>
      <c r="H229" s="77">
        <v>50</v>
      </c>
      <c r="I229" s="77">
        <v>3602</v>
      </c>
      <c r="J229" s="77">
        <v>5.2400040000000002E-2</v>
      </c>
      <c r="K229" s="77">
        <v>6.4117310400000003</v>
      </c>
      <c r="L229" s="78">
        <v>0</v>
      </c>
      <c r="M229" s="78">
        <v>0</v>
      </c>
      <c r="N229" s="78">
        <v>0</v>
      </c>
    </row>
    <row r="230" spans="2:14">
      <c r="B230" t="s">
        <v>4236</v>
      </c>
      <c r="C230" t="s">
        <v>4237</v>
      </c>
      <c r="D230" t="s">
        <v>394</v>
      </c>
      <c r="E230" t="s">
        <v>4227</v>
      </c>
      <c r="F230" t="s">
        <v>3793</v>
      </c>
      <c r="G230" t="s">
        <v>104</v>
      </c>
      <c r="H230" s="77">
        <v>9</v>
      </c>
      <c r="I230" s="77">
        <v>3425.68</v>
      </c>
      <c r="J230" s="77">
        <v>1.51833E-3</v>
      </c>
      <c r="K230" s="77">
        <v>1.0901651772000001</v>
      </c>
      <c r="L230" s="78">
        <v>0</v>
      </c>
      <c r="M230" s="78">
        <v>0</v>
      </c>
      <c r="N230" s="78">
        <v>0</v>
      </c>
    </row>
    <row r="231" spans="2:14">
      <c r="B231" t="s">
        <v>4238</v>
      </c>
      <c r="C231" t="s">
        <v>4239</v>
      </c>
      <c r="D231" t="s">
        <v>394</v>
      </c>
      <c r="E231" t="s">
        <v>4227</v>
      </c>
      <c r="F231" t="s">
        <v>3793</v>
      </c>
      <c r="G231" t="s">
        <v>104</v>
      </c>
      <c r="H231" s="77">
        <v>690</v>
      </c>
      <c r="I231" s="77">
        <v>5911</v>
      </c>
      <c r="J231" s="77">
        <v>0.94394222999999999</v>
      </c>
      <c r="K231" s="77">
        <v>144.95895512999999</v>
      </c>
      <c r="L231" s="78">
        <v>0</v>
      </c>
      <c r="M231" s="78">
        <v>0</v>
      </c>
      <c r="N231" s="78">
        <v>0</v>
      </c>
    </row>
    <row r="232" spans="2:14">
      <c r="B232" t="s">
        <v>4240</v>
      </c>
      <c r="C232" t="s">
        <v>4241</v>
      </c>
      <c r="D232" t="s">
        <v>1228</v>
      </c>
      <c r="E232" t="s">
        <v>4227</v>
      </c>
      <c r="F232" t="s">
        <v>3793</v>
      </c>
      <c r="G232" t="s">
        <v>104</v>
      </c>
      <c r="H232" s="77">
        <v>1559</v>
      </c>
      <c r="I232" s="77">
        <v>1879</v>
      </c>
      <c r="J232" s="77">
        <v>2.1397860000000001E-2</v>
      </c>
      <c r="K232" s="77">
        <v>103.45713477</v>
      </c>
      <c r="L232" s="78">
        <v>2.0000000000000001E-4</v>
      </c>
      <c r="M232" s="78">
        <v>0</v>
      </c>
      <c r="N232" s="78">
        <v>0</v>
      </c>
    </row>
    <row r="233" spans="2:14">
      <c r="B233" t="s">
        <v>4242</v>
      </c>
      <c r="C233" t="s">
        <v>4243</v>
      </c>
      <c r="D233" t="s">
        <v>1228</v>
      </c>
      <c r="E233" t="s">
        <v>4227</v>
      </c>
      <c r="F233" t="s">
        <v>3793</v>
      </c>
      <c r="G233" t="s">
        <v>104</v>
      </c>
      <c r="H233" s="77">
        <v>188</v>
      </c>
      <c r="I233" s="77">
        <v>1601</v>
      </c>
      <c r="J233" s="77">
        <v>0</v>
      </c>
      <c r="K233" s="77">
        <v>10.62788628</v>
      </c>
      <c r="L233" s="78">
        <v>0</v>
      </c>
      <c r="M233" s="78">
        <v>0</v>
      </c>
      <c r="N233" s="78">
        <v>0</v>
      </c>
    </row>
    <row r="234" spans="2:14">
      <c r="B234" t="s">
        <v>4244</v>
      </c>
      <c r="C234" t="s">
        <v>4245</v>
      </c>
      <c r="D234" t="s">
        <v>394</v>
      </c>
      <c r="E234" t="s">
        <v>4246</v>
      </c>
      <c r="F234" t="s">
        <v>3793</v>
      </c>
      <c r="G234" t="s">
        <v>104</v>
      </c>
      <c r="H234" s="77">
        <v>210</v>
      </c>
      <c r="I234" s="77">
        <v>1884</v>
      </c>
      <c r="J234" s="77">
        <v>0.10419981</v>
      </c>
      <c r="K234" s="77">
        <v>14.07424821</v>
      </c>
      <c r="L234" s="78">
        <v>2.0000000000000001E-4</v>
      </c>
      <c r="M234" s="78">
        <v>0</v>
      </c>
      <c r="N234" s="78">
        <v>0</v>
      </c>
    </row>
    <row r="235" spans="2:14">
      <c r="B235" t="s">
        <v>4247</v>
      </c>
      <c r="C235" t="s">
        <v>4248</v>
      </c>
      <c r="D235" t="s">
        <v>1228</v>
      </c>
      <c r="E235" t="s">
        <v>4249</v>
      </c>
      <c r="F235" t="s">
        <v>3793</v>
      </c>
      <c r="G235" t="s">
        <v>104</v>
      </c>
      <c r="H235" s="77">
        <v>874023.76</v>
      </c>
      <c r="I235" s="77">
        <v>974.63000000000454</v>
      </c>
      <c r="J235" s="77">
        <v>0</v>
      </c>
      <c r="K235" s="77">
        <v>30078.815633242601</v>
      </c>
      <c r="L235" s="78">
        <v>5.4000000000000003E-3</v>
      </c>
      <c r="M235" s="78">
        <v>8.0999999999999996E-3</v>
      </c>
      <c r="N235" s="78">
        <v>1.2999999999999999E-3</v>
      </c>
    </row>
    <row r="236" spans="2:14">
      <c r="B236" t="s">
        <v>4250</v>
      </c>
      <c r="C236" t="s">
        <v>4251</v>
      </c>
      <c r="D236" t="s">
        <v>1228</v>
      </c>
      <c r="E236" t="s">
        <v>2794</v>
      </c>
      <c r="F236" t="s">
        <v>3793</v>
      </c>
      <c r="G236" t="s">
        <v>100</v>
      </c>
      <c r="H236" s="77">
        <v>27</v>
      </c>
      <c r="I236" s="77">
        <v>27650</v>
      </c>
      <c r="J236" s="77">
        <v>0</v>
      </c>
      <c r="K236" s="77">
        <v>7.4654999999999996</v>
      </c>
      <c r="L236" s="78">
        <v>0</v>
      </c>
      <c r="M236" s="78">
        <v>0</v>
      </c>
      <c r="N236" s="78">
        <v>0</v>
      </c>
    </row>
    <row r="237" spans="2:14">
      <c r="B237" t="s">
        <v>4252</v>
      </c>
      <c r="C237" t="s">
        <v>4253</v>
      </c>
      <c r="D237" t="s">
        <v>1228</v>
      </c>
      <c r="E237" t="s">
        <v>4254</v>
      </c>
      <c r="F237" t="s">
        <v>3793</v>
      </c>
      <c r="G237" t="s">
        <v>104</v>
      </c>
      <c r="H237" s="77">
        <v>310815.95</v>
      </c>
      <c r="I237" s="77">
        <v>4462.5</v>
      </c>
      <c r="J237" s="77">
        <v>0</v>
      </c>
      <c r="K237" s="77">
        <v>48975.541205456197</v>
      </c>
      <c r="L237" s="78">
        <v>3.4000000000000002E-2</v>
      </c>
      <c r="M237" s="78">
        <v>1.32E-2</v>
      </c>
      <c r="N237" s="78">
        <v>2.0999999999999999E-3</v>
      </c>
    </row>
    <row r="238" spans="2:14">
      <c r="B238" t="s">
        <v>4255</v>
      </c>
      <c r="C238" t="s">
        <v>4256</v>
      </c>
      <c r="D238" t="s">
        <v>1228</v>
      </c>
      <c r="E238" t="s">
        <v>4254</v>
      </c>
      <c r="F238" t="s">
        <v>3793</v>
      </c>
      <c r="G238" t="s">
        <v>104</v>
      </c>
      <c r="H238" s="77">
        <v>860</v>
      </c>
      <c r="I238" s="77">
        <v>10965</v>
      </c>
      <c r="J238" s="77">
        <v>0</v>
      </c>
      <c r="K238" s="77">
        <v>332.96976899999999</v>
      </c>
      <c r="L238" s="78">
        <v>0</v>
      </c>
      <c r="M238" s="78">
        <v>1E-4</v>
      </c>
      <c r="N238" s="78">
        <v>0</v>
      </c>
    </row>
    <row r="239" spans="2:14">
      <c r="B239" t="s">
        <v>4257</v>
      </c>
      <c r="C239" t="s">
        <v>4258</v>
      </c>
      <c r="D239" t="s">
        <v>394</v>
      </c>
      <c r="E239" t="s">
        <v>4254</v>
      </c>
      <c r="F239" t="s">
        <v>3793</v>
      </c>
      <c r="G239" t="s">
        <v>104</v>
      </c>
      <c r="H239" s="77">
        <v>50</v>
      </c>
      <c r="I239" s="77">
        <v>4435</v>
      </c>
      <c r="J239" s="77">
        <v>0</v>
      </c>
      <c r="K239" s="77">
        <v>7.8299925000000004</v>
      </c>
      <c r="L239" s="78">
        <v>0</v>
      </c>
      <c r="M239" s="78">
        <v>0</v>
      </c>
      <c r="N239" s="78">
        <v>0</v>
      </c>
    </row>
    <row r="240" spans="2:14">
      <c r="B240" t="s">
        <v>4259</v>
      </c>
      <c r="C240" t="s">
        <v>4260</v>
      </c>
      <c r="D240" t="s">
        <v>1228</v>
      </c>
      <c r="E240" t="s">
        <v>4254</v>
      </c>
      <c r="F240" t="s">
        <v>3793</v>
      </c>
      <c r="G240" t="s">
        <v>104</v>
      </c>
      <c r="H240" s="77">
        <v>882</v>
      </c>
      <c r="I240" s="77">
        <v>4795</v>
      </c>
      <c r="J240" s="77">
        <v>0</v>
      </c>
      <c r="K240" s="77">
        <v>149.3326989</v>
      </c>
      <c r="L240" s="78">
        <v>1E-4</v>
      </c>
      <c r="M240" s="78">
        <v>0</v>
      </c>
      <c r="N240" s="78">
        <v>0</v>
      </c>
    </row>
    <row r="241" spans="2:14">
      <c r="B241" t="s">
        <v>3224</v>
      </c>
      <c r="C241" t="s">
        <v>4261</v>
      </c>
      <c r="D241" t="s">
        <v>394</v>
      </c>
      <c r="E241" t="s">
        <v>4254</v>
      </c>
      <c r="F241" t="s">
        <v>3793</v>
      </c>
      <c r="G241" t="s">
        <v>104</v>
      </c>
      <c r="H241" s="77">
        <v>78</v>
      </c>
      <c r="I241" s="77">
        <v>9119.58</v>
      </c>
      <c r="J241" s="77">
        <v>0</v>
      </c>
      <c r="K241" s="77">
        <v>25.116964844400002</v>
      </c>
      <c r="L241" s="78">
        <v>0</v>
      </c>
      <c r="M241" s="78">
        <v>0</v>
      </c>
      <c r="N241" s="78">
        <v>0</v>
      </c>
    </row>
    <row r="242" spans="2:14">
      <c r="B242" t="s">
        <v>3224</v>
      </c>
      <c r="C242" t="s">
        <v>4262</v>
      </c>
      <c r="D242" t="s">
        <v>394</v>
      </c>
      <c r="E242" t="s">
        <v>4254</v>
      </c>
      <c r="F242" t="s">
        <v>3793</v>
      </c>
      <c r="G242" t="s">
        <v>104</v>
      </c>
      <c r="H242" s="77">
        <v>478</v>
      </c>
      <c r="I242" s="77">
        <v>7064.67</v>
      </c>
      <c r="J242" s="77">
        <v>0</v>
      </c>
      <c r="K242" s="77">
        <v>119.2387719006</v>
      </c>
      <c r="L242" s="78">
        <v>8.9999999999999998E-4</v>
      </c>
      <c r="M242" s="78">
        <v>0</v>
      </c>
      <c r="N242" s="78">
        <v>0</v>
      </c>
    </row>
    <row r="243" spans="2:14">
      <c r="B243" t="s">
        <v>4263</v>
      </c>
      <c r="C243" t="s">
        <v>4264</v>
      </c>
      <c r="D243" t="s">
        <v>1228</v>
      </c>
      <c r="E243" t="s">
        <v>4254</v>
      </c>
      <c r="F243" t="s">
        <v>3793</v>
      </c>
      <c r="G243" t="s">
        <v>104</v>
      </c>
      <c r="H243" s="77">
        <v>42729.49</v>
      </c>
      <c r="I243" s="77">
        <v>5166</v>
      </c>
      <c r="J243" s="77">
        <v>0</v>
      </c>
      <c r="K243" s="77">
        <v>7794.3486559554003</v>
      </c>
      <c r="L243" s="78">
        <v>1.2999999999999999E-3</v>
      </c>
      <c r="M243" s="78">
        <v>2.0999999999999999E-3</v>
      </c>
      <c r="N243" s="78">
        <v>2.9999999999999997E-4</v>
      </c>
    </row>
    <row r="244" spans="2:14">
      <c r="B244" t="s">
        <v>4265</v>
      </c>
      <c r="C244" t="s">
        <v>4266</v>
      </c>
      <c r="D244" t="s">
        <v>1228</v>
      </c>
      <c r="E244" t="s">
        <v>4254</v>
      </c>
      <c r="F244" t="s">
        <v>3793</v>
      </c>
      <c r="G244" t="s">
        <v>104</v>
      </c>
      <c r="H244" s="77">
        <v>5</v>
      </c>
      <c r="I244" s="77">
        <v>11254</v>
      </c>
      <c r="J244" s="77">
        <v>0</v>
      </c>
      <c r="K244" s="77">
        <v>1.9868937</v>
      </c>
      <c r="L244" s="78">
        <v>0</v>
      </c>
      <c r="M244" s="78">
        <v>0</v>
      </c>
      <c r="N244" s="78">
        <v>0</v>
      </c>
    </row>
    <row r="245" spans="2:14">
      <c r="B245" t="s">
        <v>4267</v>
      </c>
      <c r="C245" t="s">
        <v>4268</v>
      </c>
      <c r="D245" t="s">
        <v>1228</v>
      </c>
      <c r="E245" t="s">
        <v>4254</v>
      </c>
      <c r="F245" t="s">
        <v>3793</v>
      </c>
      <c r="G245" t="s">
        <v>104</v>
      </c>
      <c r="H245" s="77">
        <v>548</v>
      </c>
      <c r="I245" s="77">
        <v>26644</v>
      </c>
      <c r="J245" s="77">
        <v>0.90792603000000005</v>
      </c>
      <c r="K245" s="77">
        <v>516.46612875000005</v>
      </c>
      <c r="L245" s="78">
        <v>0</v>
      </c>
      <c r="M245" s="78">
        <v>1E-4</v>
      </c>
      <c r="N245" s="78">
        <v>0</v>
      </c>
    </row>
    <row r="246" spans="2:14">
      <c r="B246" t="s">
        <v>4269</v>
      </c>
      <c r="C246" t="s">
        <v>4270</v>
      </c>
      <c r="D246" t="s">
        <v>121</v>
      </c>
      <c r="E246" t="s">
        <v>4254</v>
      </c>
      <c r="F246" t="s">
        <v>3793</v>
      </c>
      <c r="G246" t="s">
        <v>100</v>
      </c>
      <c r="H246" s="77">
        <v>291</v>
      </c>
      <c r="I246" s="77">
        <v>258000</v>
      </c>
      <c r="J246" s="77">
        <v>0</v>
      </c>
      <c r="K246" s="77">
        <v>750.78</v>
      </c>
      <c r="L246" s="78">
        <v>0</v>
      </c>
      <c r="M246" s="78">
        <v>2.0000000000000001E-4</v>
      </c>
      <c r="N246" s="78">
        <v>0</v>
      </c>
    </row>
    <row r="247" spans="2:14">
      <c r="B247" t="s">
        <v>4271</v>
      </c>
      <c r="C247" t="s">
        <v>4272</v>
      </c>
      <c r="D247" t="s">
        <v>394</v>
      </c>
      <c r="E247" t="s">
        <v>4254</v>
      </c>
      <c r="F247" t="s">
        <v>3793</v>
      </c>
      <c r="G247" t="s">
        <v>104</v>
      </c>
      <c r="H247" s="77">
        <v>1</v>
      </c>
      <c r="I247" s="77">
        <v>4587</v>
      </c>
      <c r="J247" s="77">
        <v>0</v>
      </c>
      <c r="K247" s="77">
        <v>0.16196696999999999</v>
      </c>
      <c r="L247" s="78">
        <v>0</v>
      </c>
      <c r="M247" s="78">
        <v>0</v>
      </c>
      <c r="N247" s="78">
        <v>0</v>
      </c>
    </row>
    <row r="248" spans="2:14">
      <c r="B248" t="s">
        <v>4273</v>
      </c>
      <c r="C248" t="s">
        <v>4274</v>
      </c>
      <c r="D248" t="s">
        <v>394</v>
      </c>
      <c r="E248" t="s">
        <v>4254</v>
      </c>
      <c r="F248" t="s">
        <v>3793</v>
      </c>
      <c r="G248" t="s">
        <v>104</v>
      </c>
      <c r="H248" s="77">
        <v>27</v>
      </c>
      <c r="I248" s="77">
        <v>7308</v>
      </c>
      <c r="J248" s="77">
        <v>0</v>
      </c>
      <c r="K248" s="77">
        <v>6.9672279599999998</v>
      </c>
      <c r="L248" s="78">
        <v>0</v>
      </c>
      <c r="M248" s="78">
        <v>0</v>
      </c>
      <c r="N248" s="78">
        <v>0</v>
      </c>
    </row>
    <row r="249" spans="2:14">
      <c r="B249" t="s">
        <v>4275</v>
      </c>
      <c r="C249" t="s">
        <v>4276</v>
      </c>
      <c r="D249" t="s">
        <v>394</v>
      </c>
      <c r="E249" t="s">
        <v>4254</v>
      </c>
      <c r="F249" t="s">
        <v>3793</v>
      </c>
      <c r="G249" t="s">
        <v>104</v>
      </c>
      <c r="H249" s="77">
        <v>77</v>
      </c>
      <c r="I249" s="77">
        <v>3785</v>
      </c>
      <c r="J249" s="77">
        <v>0</v>
      </c>
      <c r="K249" s="77">
        <v>10.290922950000001</v>
      </c>
      <c r="L249" s="78">
        <v>0</v>
      </c>
      <c r="M249" s="78">
        <v>0</v>
      </c>
      <c r="N249" s="78">
        <v>0</v>
      </c>
    </row>
    <row r="250" spans="2:14">
      <c r="B250" t="s">
        <v>4277</v>
      </c>
      <c r="C250" t="s">
        <v>4278</v>
      </c>
      <c r="D250" t="s">
        <v>1359</v>
      </c>
      <c r="E250" t="s">
        <v>4254</v>
      </c>
      <c r="F250" t="s">
        <v>3793</v>
      </c>
      <c r="G250" t="s">
        <v>104</v>
      </c>
      <c r="H250" s="77">
        <v>1137</v>
      </c>
      <c r="I250" s="77">
        <v>3256</v>
      </c>
      <c r="J250" s="77">
        <v>0</v>
      </c>
      <c r="K250" s="77">
        <v>130.72016231999999</v>
      </c>
      <c r="L250" s="78">
        <v>5.0000000000000001E-4</v>
      </c>
      <c r="M250" s="78">
        <v>0</v>
      </c>
      <c r="N250" s="78">
        <v>0</v>
      </c>
    </row>
    <row r="251" spans="2:14">
      <c r="B251" t="s">
        <v>4279</v>
      </c>
      <c r="C251" t="s">
        <v>4270</v>
      </c>
      <c r="D251" t="s">
        <v>1359</v>
      </c>
      <c r="E251" t="s">
        <v>4254</v>
      </c>
      <c r="F251" t="s">
        <v>3793</v>
      </c>
      <c r="G251" t="s">
        <v>104</v>
      </c>
      <c r="H251" s="77">
        <v>10009</v>
      </c>
      <c r="I251" s="77">
        <v>73614</v>
      </c>
      <c r="J251" s="77">
        <v>0</v>
      </c>
      <c r="K251" s="77">
        <v>26016.49719306</v>
      </c>
      <c r="L251" s="78">
        <v>1.6000000000000001E-3</v>
      </c>
      <c r="M251" s="78">
        <v>7.0000000000000001E-3</v>
      </c>
      <c r="N251" s="78">
        <v>1.1000000000000001E-3</v>
      </c>
    </row>
    <row r="252" spans="2:14">
      <c r="B252" t="s">
        <v>4280</v>
      </c>
      <c r="C252" t="s">
        <v>4270</v>
      </c>
      <c r="D252" t="s">
        <v>1359</v>
      </c>
      <c r="E252" t="s">
        <v>4254</v>
      </c>
      <c r="F252" t="s">
        <v>3793</v>
      </c>
      <c r="G252" t="s">
        <v>104</v>
      </c>
      <c r="H252" s="77">
        <v>15820.17</v>
      </c>
      <c r="I252" s="77">
        <v>73614</v>
      </c>
      <c r="J252" s="77">
        <v>0</v>
      </c>
      <c r="K252" s="77">
        <v>41121.531461557803</v>
      </c>
      <c r="L252" s="78">
        <v>1E-3</v>
      </c>
      <c r="M252" s="78">
        <v>1.11E-2</v>
      </c>
      <c r="N252" s="78">
        <v>1.6999999999999999E-3</v>
      </c>
    </row>
    <row r="253" spans="2:14">
      <c r="B253" t="s">
        <v>4281</v>
      </c>
      <c r="C253" t="s">
        <v>4282</v>
      </c>
      <c r="D253" t="s">
        <v>394</v>
      </c>
      <c r="E253" t="s">
        <v>2538</v>
      </c>
      <c r="F253" t="s">
        <v>3793</v>
      </c>
      <c r="G253" t="s">
        <v>104</v>
      </c>
      <c r="H253" s="77">
        <v>735</v>
      </c>
      <c r="I253" s="77">
        <v>5473</v>
      </c>
      <c r="J253" s="77">
        <v>1.1151957299999999</v>
      </c>
      <c r="K253" s="77">
        <v>143.15514378</v>
      </c>
      <c r="L253" s="78">
        <v>0</v>
      </c>
      <c r="M253" s="78">
        <v>0</v>
      </c>
      <c r="N253" s="78">
        <v>0</v>
      </c>
    </row>
    <row r="254" spans="2:14">
      <c r="B254" t="s">
        <v>4283</v>
      </c>
      <c r="C254" t="s">
        <v>4284</v>
      </c>
      <c r="D254" t="s">
        <v>394</v>
      </c>
      <c r="E254" t="s">
        <v>4285</v>
      </c>
      <c r="F254" t="s">
        <v>3793</v>
      </c>
      <c r="G254" t="s">
        <v>104</v>
      </c>
      <c r="H254" s="77">
        <v>2456</v>
      </c>
      <c r="I254" s="77">
        <v>3094</v>
      </c>
      <c r="J254" s="77">
        <v>0</v>
      </c>
      <c r="K254" s="77">
        <v>268.31588784000002</v>
      </c>
      <c r="L254" s="78">
        <v>0</v>
      </c>
      <c r="M254" s="78">
        <v>1E-4</v>
      </c>
      <c r="N254" s="78">
        <v>0</v>
      </c>
    </row>
    <row r="255" spans="2:14">
      <c r="B255" t="s">
        <v>4286</v>
      </c>
      <c r="C255" t="s">
        <v>4287</v>
      </c>
      <c r="D255" t="s">
        <v>1359</v>
      </c>
      <c r="E255" t="s">
        <v>4288</v>
      </c>
      <c r="F255" t="s">
        <v>3793</v>
      </c>
      <c r="G255" t="s">
        <v>111</v>
      </c>
      <c r="H255" s="77">
        <v>1215</v>
      </c>
      <c r="I255" s="77">
        <v>1133.5999999999999</v>
      </c>
      <c r="J255" s="77">
        <v>0</v>
      </c>
      <c r="K255" s="77">
        <v>58.482554364000002</v>
      </c>
      <c r="L255" s="78">
        <v>1E-4</v>
      </c>
      <c r="M255" s="78">
        <v>0</v>
      </c>
      <c r="N255" s="78">
        <v>0</v>
      </c>
    </row>
    <row r="256" spans="2:14">
      <c r="B256" t="s">
        <v>4289</v>
      </c>
      <c r="C256" t="s">
        <v>4290</v>
      </c>
      <c r="D256" t="s">
        <v>394</v>
      </c>
      <c r="E256" t="s">
        <v>4291</v>
      </c>
      <c r="F256" t="s">
        <v>3793</v>
      </c>
      <c r="G256" t="s">
        <v>104</v>
      </c>
      <c r="H256" s="77">
        <v>802</v>
      </c>
      <c r="I256" s="77">
        <v>1180</v>
      </c>
      <c r="J256" s="77">
        <v>1.3732059000000001</v>
      </c>
      <c r="K256" s="77">
        <v>34.789177500000001</v>
      </c>
      <c r="L256" s="78">
        <v>1E-4</v>
      </c>
      <c r="M256" s="78">
        <v>0</v>
      </c>
      <c r="N256" s="78">
        <v>0</v>
      </c>
    </row>
    <row r="257" spans="2:14">
      <c r="B257" t="s">
        <v>4292</v>
      </c>
      <c r="C257" t="s">
        <v>4293</v>
      </c>
      <c r="D257" t="s">
        <v>1375</v>
      </c>
      <c r="E257" t="s">
        <v>4294</v>
      </c>
      <c r="F257" t="s">
        <v>3793</v>
      </c>
      <c r="G257" t="s">
        <v>108</v>
      </c>
      <c r="H257" s="77">
        <v>445557.61</v>
      </c>
      <c r="I257" s="77">
        <v>18974.999999999916</v>
      </c>
      <c r="J257" s="77">
        <v>0</v>
      </c>
      <c r="K257" s="77">
        <v>317608.53539416002</v>
      </c>
      <c r="L257" s="78">
        <v>1.7399999999999999E-2</v>
      </c>
      <c r="M257" s="78">
        <v>8.5800000000000001E-2</v>
      </c>
      <c r="N257" s="78">
        <v>1.35E-2</v>
      </c>
    </row>
    <row r="258" spans="2:14">
      <c r="B258" t="s">
        <v>4295</v>
      </c>
      <c r="C258" t="s">
        <v>4296</v>
      </c>
      <c r="D258" t="s">
        <v>1375</v>
      </c>
      <c r="E258" t="s">
        <v>4294</v>
      </c>
      <c r="F258" t="s">
        <v>3793</v>
      </c>
      <c r="G258" t="s">
        <v>108</v>
      </c>
      <c r="H258" s="77">
        <v>65434.93</v>
      </c>
      <c r="I258" s="77">
        <v>9439.4</v>
      </c>
      <c r="J258" s="77">
        <v>0</v>
      </c>
      <c r="K258" s="77">
        <v>23203.8765881172</v>
      </c>
      <c r="L258" s="78">
        <v>8.6E-3</v>
      </c>
      <c r="M258" s="78">
        <v>6.3E-3</v>
      </c>
      <c r="N258" s="78">
        <v>1E-3</v>
      </c>
    </row>
    <row r="259" spans="2:14">
      <c r="B259" t="s">
        <v>4297</v>
      </c>
      <c r="C259" t="s">
        <v>4298</v>
      </c>
      <c r="D259" t="s">
        <v>1375</v>
      </c>
      <c r="E259" t="s">
        <v>4294</v>
      </c>
      <c r="F259" t="s">
        <v>3793</v>
      </c>
      <c r="G259" t="s">
        <v>108</v>
      </c>
      <c r="H259" s="77">
        <v>54684.91</v>
      </c>
      <c r="I259" s="77">
        <v>6480</v>
      </c>
      <c r="J259" s="77">
        <v>0</v>
      </c>
      <c r="K259" s="77">
        <v>13312.1751305256</v>
      </c>
      <c r="L259" s="78">
        <v>1.1999999999999999E-3</v>
      </c>
      <c r="M259" s="78">
        <v>3.5999999999999999E-3</v>
      </c>
      <c r="N259" s="78">
        <v>5.9999999999999995E-4</v>
      </c>
    </row>
    <row r="260" spans="2:14">
      <c r="B260" t="s">
        <v>4299</v>
      </c>
      <c r="C260" t="s">
        <v>4300</v>
      </c>
      <c r="D260" t="s">
        <v>1375</v>
      </c>
      <c r="E260" t="s">
        <v>4294</v>
      </c>
      <c r="F260" t="s">
        <v>3793</v>
      </c>
      <c r="G260" t="s">
        <v>108</v>
      </c>
      <c r="H260" s="77">
        <v>1103195.46</v>
      </c>
      <c r="I260" s="77">
        <v>2035.6</v>
      </c>
      <c r="J260" s="77">
        <v>0</v>
      </c>
      <c r="K260" s="77">
        <v>84362.884972551197</v>
      </c>
      <c r="L260" s="78">
        <v>2.07E-2</v>
      </c>
      <c r="M260" s="78">
        <v>2.2800000000000001E-2</v>
      </c>
      <c r="N260" s="78">
        <v>3.5999999999999999E-3</v>
      </c>
    </row>
    <row r="261" spans="2:14">
      <c r="B261" t="s">
        <v>4301</v>
      </c>
      <c r="C261" t="s">
        <v>4302</v>
      </c>
      <c r="D261" t="s">
        <v>1359</v>
      </c>
      <c r="E261" t="s">
        <v>4294</v>
      </c>
      <c r="F261" t="s">
        <v>3793</v>
      </c>
      <c r="G261" t="s">
        <v>104</v>
      </c>
      <c r="H261" s="77">
        <v>348862.6</v>
      </c>
      <c r="I261" s="77">
        <v>3909.75</v>
      </c>
      <c r="J261" s="77">
        <v>0</v>
      </c>
      <c r="K261" s="77">
        <v>48161.623582858498</v>
      </c>
      <c r="L261" s="78">
        <v>7.4999999999999997E-3</v>
      </c>
      <c r="M261" s="78">
        <v>1.2999999999999999E-2</v>
      </c>
      <c r="N261" s="78">
        <v>2E-3</v>
      </c>
    </row>
    <row r="262" spans="2:14">
      <c r="B262" t="s">
        <v>4303</v>
      </c>
      <c r="C262" t="s">
        <v>4304</v>
      </c>
      <c r="D262" t="s">
        <v>1375</v>
      </c>
      <c r="E262" t="s">
        <v>4294</v>
      </c>
      <c r="F262" t="s">
        <v>3793</v>
      </c>
      <c r="G262" t="s">
        <v>108</v>
      </c>
      <c r="H262" s="77">
        <v>116881.55</v>
      </c>
      <c r="I262" s="77">
        <v>5574.8</v>
      </c>
      <c r="J262" s="77">
        <v>0</v>
      </c>
      <c r="K262" s="77">
        <v>24478.329050001001</v>
      </c>
      <c r="L262" s="78">
        <v>1.9400000000000001E-2</v>
      </c>
      <c r="M262" s="78">
        <v>6.6E-3</v>
      </c>
      <c r="N262" s="78">
        <v>1E-3</v>
      </c>
    </row>
    <row r="263" spans="2:14">
      <c r="B263" t="s">
        <v>4305</v>
      </c>
      <c r="C263" t="s">
        <v>4306</v>
      </c>
      <c r="D263" t="s">
        <v>121</v>
      </c>
      <c r="E263" t="s">
        <v>4307</v>
      </c>
      <c r="F263" t="s">
        <v>3793</v>
      </c>
      <c r="G263" t="s">
        <v>114</v>
      </c>
      <c r="H263" s="77">
        <v>26518</v>
      </c>
      <c r="I263" s="77">
        <v>4799</v>
      </c>
      <c r="J263" s="77">
        <v>0</v>
      </c>
      <c r="K263" s="77">
        <v>3307.8661128260001</v>
      </c>
      <c r="L263" s="78">
        <v>1E-4</v>
      </c>
      <c r="M263" s="78">
        <v>8.9999999999999998E-4</v>
      </c>
      <c r="N263" s="78">
        <v>1E-4</v>
      </c>
    </row>
    <row r="264" spans="2:14">
      <c r="B264" t="s">
        <v>4308</v>
      </c>
      <c r="C264" t="s">
        <v>4309</v>
      </c>
      <c r="D264" t="s">
        <v>394</v>
      </c>
      <c r="E264" t="s">
        <v>4310</v>
      </c>
      <c r="F264" t="s">
        <v>3793</v>
      </c>
      <c r="G264" t="s">
        <v>104</v>
      </c>
      <c r="H264" s="77">
        <v>389</v>
      </c>
      <c r="I264" s="77">
        <v>422</v>
      </c>
      <c r="J264" s="77">
        <v>9.0111120000000003E-2</v>
      </c>
      <c r="K264" s="77">
        <v>5.8865300999999999</v>
      </c>
      <c r="L264" s="78">
        <v>0</v>
      </c>
      <c r="M264" s="78">
        <v>0</v>
      </c>
      <c r="N264" s="78">
        <v>0</v>
      </c>
    </row>
    <row r="265" spans="2:14">
      <c r="B265" t="s">
        <v>4311</v>
      </c>
      <c r="C265" t="s">
        <v>4312</v>
      </c>
      <c r="D265" t="s">
        <v>1228</v>
      </c>
      <c r="E265" t="s">
        <v>4313</v>
      </c>
      <c r="F265" t="s">
        <v>3793</v>
      </c>
      <c r="G265" t="s">
        <v>104</v>
      </c>
      <c r="H265" s="77">
        <v>200</v>
      </c>
      <c r="I265" s="77">
        <v>2401</v>
      </c>
      <c r="J265" s="77">
        <v>0</v>
      </c>
      <c r="K265" s="77">
        <v>16.955862</v>
      </c>
      <c r="L265" s="78">
        <v>0</v>
      </c>
      <c r="M265" s="78">
        <v>0</v>
      </c>
      <c r="N265" s="78">
        <v>0</v>
      </c>
    </row>
    <row r="266" spans="2:14">
      <c r="B266" t="s">
        <v>4314</v>
      </c>
      <c r="C266" t="s">
        <v>4315</v>
      </c>
      <c r="D266" t="s">
        <v>4037</v>
      </c>
      <c r="E266" t="s">
        <v>4038</v>
      </c>
      <c r="F266" t="s">
        <v>3793</v>
      </c>
      <c r="G266" t="s">
        <v>199</v>
      </c>
      <c r="H266" s="77">
        <v>1459746.69</v>
      </c>
      <c r="I266" s="77">
        <v>197700</v>
      </c>
      <c r="J266" s="77">
        <v>0</v>
      </c>
      <c r="K266" s="77">
        <v>76194.038880244305</v>
      </c>
      <c r="L266" s="78">
        <v>2.0000000000000001E-4</v>
      </c>
      <c r="M266" s="78">
        <v>2.06E-2</v>
      </c>
      <c r="N266" s="78">
        <v>3.2000000000000002E-3</v>
      </c>
    </row>
    <row r="267" spans="2:14">
      <c r="B267" t="s">
        <v>4316</v>
      </c>
      <c r="C267" t="s">
        <v>4317</v>
      </c>
      <c r="D267" t="s">
        <v>1228</v>
      </c>
      <c r="E267" t="s">
        <v>4318</v>
      </c>
      <c r="F267" t="s">
        <v>3793</v>
      </c>
      <c r="G267" t="s">
        <v>104</v>
      </c>
      <c r="H267" s="77">
        <v>45337.06</v>
      </c>
      <c r="I267" s="77">
        <v>26644</v>
      </c>
      <c r="J267" s="77">
        <v>104.56482</v>
      </c>
      <c r="K267" s="77">
        <v>42757.654546658399</v>
      </c>
      <c r="L267" s="78">
        <v>1E-4</v>
      </c>
      <c r="M267" s="78">
        <v>1.1599999999999999E-2</v>
      </c>
      <c r="N267" s="78">
        <v>1.8E-3</v>
      </c>
    </row>
    <row r="268" spans="2:14">
      <c r="B268" t="s">
        <v>4319</v>
      </c>
      <c r="C268" t="s">
        <v>4320</v>
      </c>
      <c r="D268" t="s">
        <v>394</v>
      </c>
      <c r="E268" t="s">
        <v>4321</v>
      </c>
      <c r="F268" t="s">
        <v>3793</v>
      </c>
      <c r="G268" t="s">
        <v>104</v>
      </c>
      <c r="H268" s="77">
        <v>412</v>
      </c>
      <c r="I268" s="77">
        <v>7479</v>
      </c>
      <c r="J268" s="77">
        <v>0</v>
      </c>
      <c r="K268" s="77">
        <v>108.80239788</v>
      </c>
      <c r="L268" s="78">
        <v>0</v>
      </c>
      <c r="M268" s="78">
        <v>0</v>
      </c>
      <c r="N268" s="78">
        <v>0</v>
      </c>
    </row>
    <row r="269" spans="2:14">
      <c r="B269" t="s">
        <v>4322</v>
      </c>
      <c r="C269" t="s">
        <v>4323</v>
      </c>
      <c r="D269" t="s">
        <v>394</v>
      </c>
      <c r="E269" t="s">
        <v>4321</v>
      </c>
      <c r="F269" t="s">
        <v>3793</v>
      </c>
      <c r="G269" t="s">
        <v>104</v>
      </c>
      <c r="H269" s="77">
        <v>52</v>
      </c>
      <c r="I269" s="77">
        <v>4813</v>
      </c>
      <c r="J269" s="77">
        <v>4.0147469999999998E-2</v>
      </c>
      <c r="K269" s="77">
        <v>8.8773930300000004</v>
      </c>
      <c r="L269" s="78">
        <v>0</v>
      </c>
      <c r="M269" s="78">
        <v>0</v>
      </c>
      <c r="N269" s="78">
        <v>0</v>
      </c>
    </row>
    <row r="270" spans="2:14">
      <c r="B270" t="s">
        <v>4324</v>
      </c>
      <c r="C270" t="s">
        <v>4325</v>
      </c>
      <c r="D270" t="s">
        <v>1228</v>
      </c>
      <c r="E270" t="s">
        <v>4321</v>
      </c>
      <c r="F270" t="s">
        <v>3793</v>
      </c>
      <c r="G270" t="s">
        <v>104</v>
      </c>
      <c r="H270" s="77">
        <v>4220</v>
      </c>
      <c r="I270" s="77">
        <v>5386</v>
      </c>
      <c r="J270" s="77">
        <v>0</v>
      </c>
      <c r="K270" s="77">
        <v>802.55816519999996</v>
      </c>
      <c r="L270" s="78">
        <v>0</v>
      </c>
      <c r="M270" s="78">
        <v>2.0000000000000001E-4</v>
      </c>
      <c r="N270" s="78">
        <v>0</v>
      </c>
    </row>
    <row r="271" spans="2:14">
      <c r="B271" t="s">
        <v>4326</v>
      </c>
      <c r="C271" t="s">
        <v>4327</v>
      </c>
      <c r="D271" t="s">
        <v>394</v>
      </c>
      <c r="E271" t="s">
        <v>4321</v>
      </c>
      <c r="F271" t="s">
        <v>3793</v>
      </c>
      <c r="G271" t="s">
        <v>104</v>
      </c>
      <c r="H271" s="77">
        <v>204</v>
      </c>
      <c r="I271" s="77">
        <v>4469</v>
      </c>
      <c r="J271" s="77">
        <v>0.13071762000000001</v>
      </c>
      <c r="K271" s="77">
        <v>32.321997179999997</v>
      </c>
      <c r="L271" s="78">
        <v>0</v>
      </c>
      <c r="M271" s="78">
        <v>0</v>
      </c>
      <c r="N271" s="78">
        <v>0</v>
      </c>
    </row>
    <row r="272" spans="2:14">
      <c r="B272" t="s">
        <v>4328</v>
      </c>
      <c r="C272" t="s">
        <v>4329</v>
      </c>
      <c r="D272" t="s">
        <v>1228</v>
      </c>
      <c r="E272" t="s">
        <v>4321</v>
      </c>
      <c r="F272" t="s">
        <v>3793</v>
      </c>
      <c r="G272" t="s">
        <v>104</v>
      </c>
      <c r="H272" s="77">
        <v>13103</v>
      </c>
      <c r="I272" s="77">
        <v>1730</v>
      </c>
      <c r="J272" s="77">
        <v>1.1065447799999999</v>
      </c>
      <c r="K272" s="77">
        <v>801.52033368000002</v>
      </c>
      <c r="L272" s="78">
        <v>0</v>
      </c>
      <c r="M272" s="78">
        <v>2.0000000000000001E-4</v>
      </c>
      <c r="N272" s="78">
        <v>0</v>
      </c>
    </row>
    <row r="273" spans="2:14">
      <c r="B273" t="s">
        <v>4330</v>
      </c>
      <c r="C273" t="s">
        <v>4331</v>
      </c>
      <c r="D273" t="s">
        <v>394</v>
      </c>
      <c r="E273" t="s">
        <v>4321</v>
      </c>
      <c r="F273" t="s">
        <v>3793</v>
      </c>
      <c r="G273" t="s">
        <v>104</v>
      </c>
      <c r="H273" s="77">
        <v>1094</v>
      </c>
      <c r="I273" s="77">
        <v>3299</v>
      </c>
      <c r="J273" s="77">
        <v>0.52558934999999996</v>
      </c>
      <c r="K273" s="77">
        <v>127.96312220999999</v>
      </c>
      <c r="L273" s="78">
        <v>0</v>
      </c>
      <c r="M273" s="78">
        <v>0</v>
      </c>
      <c r="N273" s="78">
        <v>0</v>
      </c>
    </row>
    <row r="274" spans="2:14">
      <c r="B274" t="s">
        <v>4332</v>
      </c>
      <c r="C274" t="s">
        <v>4333</v>
      </c>
      <c r="D274" t="s">
        <v>394</v>
      </c>
      <c r="E274" t="s">
        <v>4321</v>
      </c>
      <c r="F274" t="s">
        <v>3793</v>
      </c>
      <c r="G274" t="s">
        <v>104</v>
      </c>
      <c r="H274" s="77">
        <v>1400</v>
      </c>
      <c r="I274" s="77">
        <v>1649</v>
      </c>
      <c r="J274" s="77">
        <v>0.14226399000000001</v>
      </c>
      <c r="K274" s="77">
        <v>81.658929990000004</v>
      </c>
      <c r="L274" s="78">
        <v>2.0000000000000001E-4</v>
      </c>
      <c r="M274" s="78">
        <v>0</v>
      </c>
      <c r="N274" s="78">
        <v>0</v>
      </c>
    </row>
    <row r="275" spans="2:14">
      <c r="B275" t="s">
        <v>4334</v>
      </c>
      <c r="C275" t="s">
        <v>4335</v>
      </c>
      <c r="D275" t="s">
        <v>394</v>
      </c>
      <c r="E275" t="s">
        <v>4321</v>
      </c>
      <c r="F275" t="s">
        <v>3793</v>
      </c>
      <c r="G275" t="s">
        <v>104</v>
      </c>
      <c r="H275" s="77">
        <v>125</v>
      </c>
      <c r="I275" s="77">
        <v>3507</v>
      </c>
      <c r="J275" s="77">
        <v>4.8162839999999998E-2</v>
      </c>
      <c r="K275" s="77">
        <v>15.52718409</v>
      </c>
      <c r="L275" s="78">
        <v>0</v>
      </c>
      <c r="M275" s="78">
        <v>0</v>
      </c>
      <c r="N275" s="78">
        <v>0</v>
      </c>
    </row>
    <row r="276" spans="2:14">
      <c r="B276" t="s">
        <v>4336</v>
      </c>
      <c r="C276" t="s">
        <v>4337</v>
      </c>
      <c r="D276" t="s">
        <v>394</v>
      </c>
      <c r="E276" t="s">
        <v>4338</v>
      </c>
      <c r="F276" t="s">
        <v>3793</v>
      </c>
      <c r="G276" t="s">
        <v>104</v>
      </c>
      <c r="H276" s="77">
        <v>545</v>
      </c>
      <c r="I276" s="77">
        <v>4652</v>
      </c>
      <c r="J276" s="77">
        <v>0</v>
      </c>
      <c r="K276" s="77">
        <v>89.522855399999997</v>
      </c>
      <c r="L276" s="78">
        <v>0</v>
      </c>
      <c r="M276" s="78">
        <v>0</v>
      </c>
      <c r="N276" s="78">
        <v>0</v>
      </c>
    </row>
    <row r="277" spans="2:14">
      <c r="B277" t="s">
        <v>4339</v>
      </c>
      <c r="C277" t="s">
        <v>4340</v>
      </c>
      <c r="D277" t="s">
        <v>394</v>
      </c>
      <c r="E277" t="s">
        <v>4338</v>
      </c>
      <c r="F277" t="s">
        <v>3793</v>
      </c>
      <c r="G277" t="s">
        <v>104</v>
      </c>
      <c r="H277" s="77">
        <v>1661</v>
      </c>
      <c r="I277" s="77">
        <v>2902.99</v>
      </c>
      <c r="J277" s="77">
        <v>0</v>
      </c>
      <c r="K277" s="77">
        <v>170.2601022309</v>
      </c>
      <c r="L277" s="78">
        <v>4.0000000000000002E-4</v>
      </c>
      <c r="M277" s="78">
        <v>0</v>
      </c>
      <c r="N277" s="78">
        <v>0</v>
      </c>
    </row>
    <row r="278" spans="2:14">
      <c r="B278" t="s">
        <v>4341</v>
      </c>
      <c r="C278" t="s">
        <v>4342</v>
      </c>
      <c r="D278" t="s">
        <v>394</v>
      </c>
      <c r="E278" t="s">
        <v>4343</v>
      </c>
      <c r="F278" t="s">
        <v>3793</v>
      </c>
      <c r="G278" t="s">
        <v>104</v>
      </c>
      <c r="H278" s="77">
        <v>24</v>
      </c>
      <c r="I278" s="77">
        <v>21495</v>
      </c>
      <c r="J278" s="77">
        <v>0</v>
      </c>
      <c r="K278" s="77">
        <v>18.215722800000002</v>
      </c>
      <c r="L278" s="78">
        <v>0</v>
      </c>
      <c r="M278" s="78">
        <v>0</v>
      </c>
      <c r="N278" s="78">
        <v>0</v>
      </c>
    </row>
    <row r="279" spans="2:14">
      <c r="B279" t="s">
        <v>4344</v>
      </c>
      <c r="C279" t="s">
        <v>4345</v>
      </c>
      <c r="D279" t="s">
        <v>394</v>
      </c>
      <c r="E279" t="s">
        <v>4346</v>
      </c>
      <c r="F279" t="s">
        <v>3793</v>
      </c>
      <c r="G279" t="s">
        <v>104</v>
      </c>
      <c r="H279" s="77">
        <v>85158.53</v>
      </c>
      <c r="I279" s="77">
        <v>7118</v>
      </c>
      <c r="J279" s="77">
        <v>0</v>
      </c>
      <c r="K279" s="77">
        <v>21403.453688027399</v>
      </c>
      <c r="L279" s="78">
        <v>4.0000000000000002E-4</v>
      </c>
      <c r="M279" s="78">
        <v>5.7999999999999996E-3</v>
      </c>
      <c r="N279" s="78">
        <v>8.9999999999999998E-4</v>
      </c>
    </row>
    <row r="280" spans="2:14">
      <c r="B280" t="s">
        <v>4347</v>
      </c>
      <c r="C280" t="s">
        <v>4348</v>
      </c>
      <c r="D280" t="s">
        <v>1228</v>
      </c>
      <c r="E280" t="s">
        <v>4349</v>
      </c>
      <c r="F280" t="s">
        <v>3793</v>
      </c>
      <c r="G280" t="s">
        <v>104</v>
      </c>
      <c r="H280" s="77">
        <v>800</v>
      </c>
      <c r="I280" s="77">
        <v>2060</v>
      </c>
      <c r="J280" s="77">
        <v>0</v>
      </c>
      <c r="K280" s="77">
        <v>58.19088</v>
      </c>
      <c r="L280" s="78">
        <v>2.0000000000000001E-4</v>
      </c>
      <c r="M280" s="78">
        <v>0</v>
      </c>
      <c r="N280" s="78">
        <v>0</v>
      </c>
    </row>
    <row r="281" spans="2:14">
      <c r="B281" t="s">
        <v>4060</v>
      </c>
      <c r="C281" t="s">
        <v>4350</v>
      </c>
      <c r="D281" t="s">
        <v>394</v>
      </c>
      <c r="E281" t="s">
        <v>4044</v>
      </c>
      <c r="F281" t="s">
        <v>3793</v>
      </c>
      <c r="G281" t="s">
        <v>104</v>
      </c>
      <c r="H281" s="77">
        <v>806</v>
      </c>
      <c r="I281" s="77">
        <v>12461</v>
      </c>
      <c r="J281" s="77">
        <v>0</v>
      </c>
      <c r="K281" s="77">
        <v>354.63831546</v>
      </c>
      <c r="L281" s="78">
        <v>0</v>
      </c>
      <c r="M281" s="78">
        <v>1E-4</v>
      </c>
      <c r="N281" s="78">
        <v>0</v>
      </c>
    </row>
    <row r="282" spans="2:14">
      <c r="B282" t="s">
        <v>4351</v>
      </c>
      <c r="C282" t="s">
        <v>4352</v>
      </c>
      <c r="D282" t="s">
        <v>394</v>
      </c>
      <c r="E282" t="s">
        <v>4044</v>
      </c>
      <c r="F282" t="s">
        <v>3793</v>
      </c>
      <c r="G282" t="s">
        <v>104</v>
      </c>
      <c r="H282" s="77">
        <v>21959.4</v>
      </c>
      <c r="I282" s="77">
        <v>12951</v>
      </c>
      <c r="J282" s="77">
        <v>0</v>
      </c>
      <c r="K282" s="77">
        <v>10042.029447714</v>
      </c>
      <c r="L282" s="78">
        <v>2.0000000000000001E-4</v>
      </c>
      <c r="M282" s="78">
        <v>2.7000000000000001E-3</v>
      </c>
      <c r="N282" s="78">
        <v>4.0000000000000002E-4</v>
      </c>
    </row>
    <row r="283" spans="2:14">
      <c r="B283" t="s">
        <v>4353</v>
      </c>
      <c r="C283" t="s">
        <v>4354</v>
      </c>
      <c r="D283" t="s">
        <v>394</v>
      </c>
      <c r="E283" t="s">
        <v>4044</v>
      </c>
      <c r="F283" t="s">
        <v>3793</v>
      </c>
      <c r="G283" t="s">
        <v>104</v>
      </c>
      <c r="H283" s="77">
        <v>4</v>
      </c>
      <c r="I283" s="77">
        <v>33206</v>
      </c>
      <c r="J283" s="77">
        <v>7.9447500000000004E-3</v>
      </c>
      <c r="K283" s="77">
        <v>4.6979601899999999</v>
      </c>
      <c r="L283" s="78">
        <v>0</v>
      </c>
      <c r="M283" s="78">
        <v>0</v>
      </c>
      <c r="N283" s="78">
        <v>0</v>
      </c>
    </row>
    <row r="284" spans="2:14">
      <c r="B284" t="s">
        <v>4355</v>
      </c>
      <c r="C284" t="s">
        <v>4356</v>
      </c>
      <c r="D284" t="s">
        <v>394</v>
      </c>
      <c r="E284" t="s">
        <v>4044</v>
      </c>
      <c r="F284" t="s">
        <v>3793</v>
      </c>
      <c r="G284" t="s">
        <v>104</v>
      </c>
      <c r="H284" s="77">
        <v>225409.7</v>
      </c>
      <c r="I284" s="77">
        <v>8692</v>
      </c>
      <c r="J284" s="77">
        <v>0</v>
      </c>
      <c r="K284" s="77">
        <v>69181.509878843994</v>
      </c>
      <c r="L284" s="78">
        <v>5.0000000000000001E-4</v>
      </c>
      <c r="M284" s="78">
        <v>1.8700000000000001E-2</v>
      </c>
      <c r="N284" s="78">
        <v>2.8999999999999998E-3</v>
      </c>
    </row>
    <row r="285" spans="2:14">
      <c r="B285" t="s">
        <v>4357</v>
      </c>
      <c r="C285" t="s">
        <v>4358</v>
      </c>
      <c r="D285" t="s">
        <v>394</v>
      </c>
      <c r="E285" t="s">
        <v>4044</v>
      </c>
      <c r="F285" t="s">
        <v>3793</v>
      </c>
      <c r="G285" t="s">
        <v>104</v>
      </c>
      <c r="H285" s="77">
        <v>619533.66</v>
      </c>
      <c r="I285" s="77">
        <v>3429</v>
      </c>
      <c r="J285" s="77">
        <v>0</v>
      </c>
      <c r="K285" s="77">
        <v>75011.890290143405</v>
      </c>
      <c r="L285" s="78">
        <v>6.9999999999999999E-4</v>
      </c>
      <c r="M285" s="78">
        <v>2.0299999999999999E-2</v>
      </c>
      <c r="N285" s="78">
        <v>3.2000000000000002E-3</v>
      </c>
    </row>
    <row r="286" spans="2:14">
      <c r="B286" t="s">
        <v>4359</v>
      </c>
      <c r="C286" t="s">
        <v>4360</v>
      </c>
      <c r="D286" t="s">
        <v>394</v>
      </c>
      <c r="E286" t="s">
        <v>4044</v>
      </c>
      <c r="F286" t="s">
        <v>3793</v>
      </c>
      <c r="G286" t="s">
        <v>104</v>
      </c>
      <c r="H286" s="77">
        <v>20</v>
      </c>
      <c r="I286" s="77">
        <v>13634</v>
      </c>
      <c r="J286" s="77">
        <v>0</v>
      </c>
      <c r="K286" s="77">
        <v>9.6283308000000005</v>
      </c>
      <c r="L286" s="78">
        <v>0</v>
      </c>
      <c r="M286" s="78">
        <v>0</v>
      </c>
      <c r="N286" s="78">
        <v>0</v>
      </c>
    </row>
    <row r="287" spans="2:14">
      <c r="B287" t="s">
        <v>4361</v>
      </c>
      <c r="C287" t="s">
        <v>4362</v>
      </c>
      <c r="D287" t="s">
        <v>394</v>
      </c>
      <c r="E287" t="s">
        <v>4044</v>
      </c>
      <c r="F287" t="s">
        <v>3793</v>
      </c>
      <c r="G287" t="s">
        <v>104</v>
      </c>
      <c r="H287" s="77">
        <v>243044.04</v>
      </c>
      <c r="I287" s="77">
        <v>9860</v>
      </c>
      <c r="J287" s="77">
        <v>0</v>
      </c>
      <c r="K287" s="77">
        <v>84617.386616663993</v>
      </c>
      <c r="L287" s="78">
        <v>1.8E-3</v>
      </c>
      <c r="M287" s="78">
        <v>2.29E-2</v>
      </c>
      <c r="N287" s="78">
        <v>3.5999999999999999E-3</v>
      </c>
    </row>
    <row r="288" spans="2:14">
      <c r="B288" t="s">
        <v>4363</v>
      </c>
      <c r="C288" t="s">
        <v>4364</v>
      </c>
      <c r="D288" t="s">
        <v>394</v>
      </c>
      <c r="E288" t="s">
        <v>4044</v>
      </c>
      <c r="F288" t="s">
        <v>3793</v>
      </c>
      <c r="G288" t="s">
        <v>104</v>
      </c>
      <c r="H288" s="77">
        <v>47</v>
      </c>
      <c r="I288" s="77">
        <v>3727</v>
      </c>
      <c r="J288" s="77">
        <v>0</v>
      </c>
      <c r="K288" s="77">
        <v>6.18521739</v>
      </c>
      <c r="L288" s="78">
        <v>0</v>
      </c>
      <c r="M288" s="78">
        <v>0</v>
      </c>
      <c r="N288" s="78">
        <v>0</v>
      </c>
    </row>
    <row r="289" spans="2:14">
      <c r="B289" t="s">
        <v>4365</v>
      </c>
      <c r="C289" t="s">
        <v>4366</v>
      </c>
      <c r="D289" t="s">
        <v>394</v>
      </c>
      <c r="E289" t="s">
        <v>4044</v>
      </c>
      <c r="F289" t="s">
        <v>3793</v>
      </c>
      <c r="G289" t="s">
        <v>104</v>
      </c>
      <c r="H289" s="77">
        <v>5</v>
      </c>
      <c r="I289" s="77">
        <v>8181</v>
      </c>
      <c r="J289" s="77">
        <v>0</v>
      </c>
      <c r="K289" s="77">
        <v>1.44435555</v>
      </c>
      <c r="L289" s="78">
        <v>0</v>
      </c>
      <c r="M289" s="78">
        <v>0</v>
      </c>
      <c r="N289" s="78">
        <v>0</v>
      </c>
    </row>
    <row r="290" spans="2:14">
      <c r="B290" t="s">
        <v>4367</v>
      </c>
      <c r="C290" t="s">
        <v>4368</v>
      </c>
      <c r="D290" t="s">
        <v>1269</v>
      </c>
      <c r="E290" t="s">
        <v>4044</v>
      </c>
      <c r="F290" t="s">
        <v>3793</v>
      </c>
      <c r="G290" t="s">
        <v>108</v>
      </c>
      <c r="H290" s="77">
        <v>14200</v>
      </c>
      <c r="I290" s="77">
        <v>4078.5</v>
      </c>
      <c r="J290" s="77">
        <v>0</v>
      </c>
      <c r="K290" s="77">
        <v>2175.6815348999999</v>
      </c>
      <c r="L290" s="78">
        <v>5.3E-3</v>
      </c>
      <c r="M290" s="78">
        <v>5.9999999999999995E-4</v>
      </c>
      <c r="N290" s="78">
        <v>1E-4</v>
      </c>
    </row>
    <row r="291" spans="2:14">
      <c r="B291" t="s">
        <v>4369</v>
      </c>
      <c r="C291" t="s">
        <v>4370</v>
      </c>
      <c r="D291" t="s">
        <v>121</v>
      </c>
      <c r="E291" t="s">
        <v>4044</v>
      </c>
      <c r="F291" t="s">
        <v>3793</v>
      </c>
      <c r="G291" t="s">
        <v>108</v>
      </c>
      <c r="H291" s="77">
        <v>29172.77</v>
      </c>
      <c r="I291" s="77">
        <v>21660</v>
      </c>
      <c r="J291" s="77">
        <v>0</v>
      </c>
      <c r="K291" s="77">
        <v>23737.918539779399</v>
      </c>
      <c r="L291" s="78">
        <v>1.2500000000000001E-2</v>
      </c>
      <c r="M291" s="78">
        <v>6.4000000000000003E-3</v>
      </c>
      <c r="N291" s="78">
        <v>1E-3</v>
      </c>
    </row>
    <row r="292" spans="2:14">
      <c r="B292" t="s">
        <v>4371</v>
      </c>
      <c r="C292" t="s">
        <v>4372</v>
      </c>
      <c r="D292" t="s">
        <v>394</v>
      </c>
      <c r="E292" t="s">
        <v>4044</v>
      </c>
      <c r="F292" t="s">
        <v>3793</v>
      </c>
      <c r="G292" t="s">
        <v>104</v>
      </c>
      <c r="H292" s="77">
        <v>1036</v>
      </c>
      <c r="I292" s="77">
        <v>38344</v>
      </c>
      <c r="J292" s="77">
        <v>4.6374035400000002</v>
      </c>
      <c r="K292" s="77">
        <v>1407.30540258</v>
      </c>
      <c r="L292" s="78">
        <v>0</v>
      </c>
      <c r="M292" s="78">
        <v>4.0000000000000002E-4</v>
      </c>
      <c r="N292" s="78">
        <v>1E-4</v>
      </c>
    </row>
    <row r="293" spans="2:14">
      <c r="B293" t="s">
        <v>4373</v>
      </c>
      <c r="C293" t="s">
        <v>4374</v>
      </c>
      <c r="D293" t="s">
        <v>394</v>
      </c>
      <c r="E293" t="s">
        <v>4044</v>
      </c>
      <c r="F293" t="s">
        <v>3793</v>
      </c>
      <c r="G293" t="s">
        <v>104</v>
      </c>
      <c r="H293" s="77">
        <v>250</v>
      </c>
      <c r="I293" s="77">
        <v>10944</v>
      </c>
      <c r="J293" s="77">
        <v>0</v>
      </c>
      <c r="K293" s="77">
        <v>96.608159999999998</v>
      </c>
      <c r="L293" s="78">
        <v>0</v>
      </c>
      <c r="M293" s="78">
        <v>0</v>
      </c>
      <c r="N293" s="78">
        <v>0</v>
      </c>
    </row>
    <row r="294" spans="2:14">
      <c r="B294" t="s">
        <v>4375</v>
      </c>
      <c r="C294" t="s">
        <v>4376</v>
      </c>
      <c r="D294" t="s">
        <v>394</v>
      </c>
      <c r="E294" t="s">
        <v>4044</v>
      </c>
      <c r="F294" t="s">
        <v>3793</v>
      </c>
      <c r="G294" t="s">
        <v>104</v>
      </c>
      <c r="H294" s="77">
        <v>102826.32</v>
      </c>
      <c r="I294" s="77">
        <v>8227</v>
      </c>
      <c r="J294" s="77">
        <v>0</v>
      </c>
      <c r="K294" s="77">
        <v>29870.5698741384</v>
      </c>
      <c r="L294" s="78">
        <v>1.1000000000000001E-3</v>
      </c>
      <c r="M294" s="78">
        <v>8.0999999999999996E-3</v>
      </c>
      <c r="N294" s="78">
        <v>1.2999999999999999E-3</v>
      </c>
    </row>
    <row r="295" spans="2:14">
      <c r="B295" t="s">
        <v>4375</v>
      </c>
      <c r="C295" t="s">
        <v>4376</v>
      </c>
      <c r="D295" t="s">
        <v>394</v>
      </c>
      <c r="E295" t="s">
        <v>4044</v>
      </c>
      <c r="F295" t="s">
        <v>3793</v>
      </c>
      <c r="G295" t="s">
        <v>104</v>
      </c>
      <c r="H295" s="77">
        <v>378</v>
      </c>
      <c r="I295" s="77">
        <v>8227</v>
      </c>
      <c r="J295" s="77">
        <v>0</v>
      </c>
      <c r="K295" s="77">
        <v>109.80724986</v>
      </c>
      <c r="L295" s="78">
        <v>0</v>
      </c>
      <c r="M295" s="78">
        <v>0</v>
      </c>
      <c r="N295" s="78">
        <v>0</v>
      </c>
    </row>
    <row r="296" spans="2:14">
      <c r="B296" t="s">
        <v>4377</v>
      </c>
      <c r="C296" t="s">
        <v>4378</v>
      </c>
      <c r="D296" t="s">
        <v>394</v>
      </c>
      <c r="E296" t="s">
        <v>4044</v>
      </c>
      <c r="F296" t="s">
        <v>3793</v>
      </c>
      <c r="G296" t="s">
        <v>104</v>
      </c>
      <c r="H296" s="77">
        <v>50</v>
      </c>
      <c r="I296" s="77">
        <v>7950</v>
      </c>
      <c r="J296" s="77">
        <v>0</v>
      </c>
      <c r="K296" s="77">
        <v>14.035724999999999</v>
      </c>
      <c r="L296" s="78">
        <v>0</v>
      </c>
      <c r="M296" s="78">
        <v>0</v>
      </c>
      <c r="N296" s="78">
        <v>0</v>
      </c>
    </row>
    <row r="297" spans="2:14">
      <c r="B297" t="s">
        <v>4379</v>
      </c>
      <c r="C297" t="s">
        <v>4380</v>
      </c>
      <c r="D297" t="s">
        <v>1269</v>
      </c>
      <c r="E297" t="s">
        <v>4044</v>
      </c>
      <c r="F297" t="s">
        <v>3793</v>
      </c>
      <c r="G297" t="s">
        <v>108</v>
      </c>
      <c r="H297" s="77">
        <v>22083</v>
      </c>
      <c r="I297" s="77">
        <v>4835.5</v>
      </c>
      <c r="J297" s="77">
        <v>0</v>
      </c>
      <c r="K297" s="77">
        <v>4011.4924109654999</v>
      </c>
      <c r="L297" s="78">
        <v>1E-4</v>
      </c>
      <c r="M297" s="78">
        <v>1.1000000000000001E-3</v>
      </c>
      <c r="N297" s="78">
        <v>2.0000000000000001E-4</v>
      </c>
    </row>
    <row r="298" spans="2:14">
      <c r="B298" t="s">
        <v>4381</v>
      </c>
      <c r="C298" t="s">
        <v>4380</v>
      </c>
      <c r="D298" t="s">
        <v>1269</v>
      </c>
      <c r="E298" t="s">
        <v>4044</v>
      </c>
      <c r="F298" t="s">
        <v>3793</v>
      </c>
      <c r="G298" t="s">
        <v>104</v>
      </c>
      <c r="H298" s="77">
        <v>5651</v>
      </c>
      <c r="I298" s="77">
        <v>5154</v>
      </c>
      <c r="J298" s="77">
        <v>0</v>
      </c>
      <c r="K298" s="77">
        <v>1028.4127187399999</v>
      </c>
      <c r="L298" s="78">
        <v>2.0999999999999999E-3</v>
      </c>
      <c r="M298" s="78">
        <v>2.9999999999999997E-4</v>
      </c>
      <c r="N298" s="78">
        <v>0</v>
      </c>
    </row>
    <row r="299" spans="2:14">
      <c r="B299" t="s">
        <v>4382</v>
      </c>
      <c r="C299" t="s">
        <v>4383</v>
      </c>
      <c r="D299" t="s">
        <v>394</v>
      </c>
      <c r="E299" t="s">
        <v>4384</v>
      </c>
      <c r="F299" t="s">
        <v>3793</v>
      </c>
      <c r="G299" t="s">
        <v>104</v>
      </c>
      <c r="H299" s="77">
        <v>3881</v>
      </c>
      <c r="I299" s="77">
        <v>1704</v>
      </c>
      <c r="J299" s="77">
        <v>0</v>
      </c>
      <c r="K299" s="77">
        <v>233.51293944</v>
      </c>
      <c r="L299" s="78">
        <v>0</v>
      </c>
      <c r="M299" s="78">
        <v>1E-4</v>
      </c>
      <c r="N299" s="78">
        <v>0</v>
      </c>
    </row>
    <row r="300" spans="2:14">
      <c r="B300" t="s">
        <v>4385</v>
      </c>
      <c r="C300" t="s">
        <v>4386</v>
      </c>
      <c r="D300" t="s">
        <v>1228</v>
      </c>
      <c r="E300" t="s">
        <v>4387</v>
      </c>
      <c r="F300" t="s">
        <v>3793</v>
      </c>
      <c r="G300" t="s">
        <v>104</v>
      </c>
      <c r="H300" s="77">
        <v>2704</v>
      </c>
      <c r="I300" s="77">
        <v>719</v>
      </c>
      <c r="J300" s="77">
        <v>0</v>
      </c>
      <c r="K300" s="77">
        <v>68.648854560000004</v>
      </c>
      <c r="L300" s="78">
        <v>0</v>
      </c>
      <c r="M300" s="78">
        <v>0</v>
      </c>
      <c r="N300" s="78">
        <v>0</v>
      </c>
    </row>
    <row r="301" spans="2:14">
      <c r="B301" t="s">
        <v>4388</v>
      </c>
      <c r="C301" t="s">
        <v>4389</v>
      </c>
      <c r="D301" t="s">
        <v>394</v>
      </c>
      <c r="E301" t="s">
        <v>4390</v>
      </c>
      <c r="F301" t="s">
        <v>3793</v>
      </c>
      <c r="G301" t="s">
        <v>104</v>
      </c>
      <c r="H301" s="77">
        <v>490</v>
      </c>
      <c r="I301" s="77">
        <v>565</v>
      </c>
      <c r="J301" s="77">
        <v>0</v>
      </c>
      <c r="K301" s="77">
        <v>9.7755735000000001</v>
      </c>
      <c r="L301" s="78">
        <v>0</v>
      </c>
      <c r="M301" s="78">
        <v>0</v>
      </c>
      <c r="N301" s="78">
        <v>0</v>
      </c>
    </row>
    <row r="302" spans="2:14">
      <c r="B302" t="s">
        <v>4391</v>
      </c>
      <c r="C302" t="s">
        <v>4392</v>
      </c>
      <c r="D302" t="s">
        <v>1228</v>
      </c>
      <c r="E302" t="s">
        <v>4390</v>
      </c>
      <c r="F302" t="s">
        <v>3793</v>
      </c>
      <c r="G302" t="s">
        <v>104</v>
      </c>
      <c r="H302" s="77">
        <v>40382.71</v>
      </c>
      <c r="I302" s="77">
        <v>20374</v>
      </c>
      <c r="J302" s="77">
        <v>0</v>
      </c>
      <c r="K302" s="77">
        <v>29051.561447297401</v>
      </c>
      <c r="L302" s="78">
        <v>1.2999999999999999E-3</v>
      </c>
      <c r="M302" s="78">
        <v>7.9000000000000008E-3</v>
      </c>
      <c r="N302" s="78">
        <v>1.1999999999999999E-3</v>
      </c>
    </row>
    <row r="303" spans="2:14">
      <c r="B303" t="s">
        <v>4393</v>
      </c>
      <c r="C303" t="s">
        <v>4394</v>
      </c>
      <c r="D303" t="s">
        <v>1359</v>
      </c>
      <c r="E303" t="s">
        <v>4390</v>
      </c>
      <c r="F303" t="s">
        <v>3793</v>
      </c>
      <c r="G303" t="s">
        <v>104</v>
      </c>
      <c r="H303" s="77">
        <v>345</v>
      </c>
      <c r="I303" s="77">
        <v>1932.7</v>
      </c>
      <c r="J303" s="77">
        <v>0</v>
      </c>
      <c r="K303" s="77">
        <v>23.544054764999998</v>
      </c>
      <c r="L303" s="78">
        <v>0</v>
      </c>
      <c r="M303" s="78">
        <v>0</v>
      </c>
      <c r="N303" s="78">
        <v>0</v>
      </c>
    </row>
    <row r="304" spans="2:14">
      <c r="B304" t="s">
        <v>4395</v>
      </c>
      <c r="C304" t="s">
        <v>4396</v>
      </c>
      <c r="D304" t="s">
        <v>1228</v>
      </c>
      <c r="E304" t="s">
        <v>4390</v>
      </c>
      <c r="F304" t="s">
        <v>3793</v>
      </c>
      <c r="G304" t="s">
        <v>104</v>
      </c>
      <c r="H304" s="77">
        <v>320</v>
      </c>
      <c r="I304" s="77">
        <v>20374</v>
      </c>
      <c r="J304" s="77">
        <v>0</v>
      </c>
      <c r="K304" s="77">
        <v>230.20990080000001</v>
      </c>
      <c r="L304" s="78">
        <v>0</v>
      </c>
      <c r="M304" s="78">
        <v>1E-4</v>
      </c>
      <c r="N304" s="78">
        <v>0</v>
      </c>
    </row>
    <row r="305" spans="2:14">
      <c r="B305" t="s">
        <v>4397</v>
      </c>
      <c r="C305" t="s">
        <v>4398</v>
      </c>
      <c r="D305" t="s">
        <v>394</v>
      </c>
      <c r="E305" t="s">
        <v>4390</v>
      </c>
      <c r="F305" t="s">
        <v>3793</v>
      </c>
      <c r="G305" t="s">
        <v>104</v>
      </c>
      <c r="H305" s="77">
        <v>131</v>
      </c>
      <c r="I305" s="77">
        <v>1189</v>
      </c>
      <c r="J305" s="77">
        <v>0</v>
      </c>
      <c r="K305" s="77">
        <v>5.4998502900000004</v>
      </c>
      <c r="L305" s="78">
        <v>0</v>
      </c>
      <c r="M305" s="78">
        <v>0</v>
      </c>
      <c r="N305" s="78">
        <v>0</v>
      </c>
    </row>
    <row r="306" spans="2:14">
      <c r="B306" t="s">
        <v>4399</v>
      </c>
      <c r="C306" t="s">
        <v>4400</v>
      </c>
      <c r="D306" t="s">
        <v>1359</v>
      </c>
      <c r="E306" t="s">
        <v>4050</v>
      </c>
      <c r="F306" t="s">
        <v>3793</v>
      </c>
      <c r="G306" t="s">
        <v>104</v>
      </c>
      <c r="H306" s="77">
        <v>3288</v>
      </c>
      <c r="I306" s="77">
        <v>2457</v>
      </c>
      <c r="J306" s="77">
        <v>0</v>
      </c>
      <c r="K306" s="77">
        <v>285.25593096</v>
      </c>
      <c r="L306" s="78">
        <v>0</v>
      </c>
      <c r="M306" s="78">
        <v>1E-4</v>
      </c>
      <c r="N306" s="78">
        <v>0</v>
      </c>
    </row>
    <row r="307" spans="2:14">
      <c r="B307" t="s">
        <v>4401</v>
      </c>
      <c r="C307" t="s">
        <v>4402</v>
      </c>
      <c r="D307" t="s">
        <v>394</v>
      </c>
      <c r="E307" t="s">
        <v>4050</v>
      </c>
      <c r="F307" t="s">
        <v>3793</v>
      </c>
      <c r="G307" t="s">
        <v>104</v>
      </c>
      <c r="H307" s="77">
        <v>60</v>
      </c>
      <c r="I307" s="77">
        <v>18402</v>
      </c>
      <c r="J307" s="77">
        <v>0</v>
      </c>
      <c r="K307" s="77">
        <v>38.986477200000003</v>
      </c>
      <c r="L307" s="78">
        <v>0</v>
      </c>
      <c r="M307" s="78">
        <v>0</v>
      </c>
      <c r="N307" s="78">
        <v>0</v>
      </c>
    </row>
    <row r="308" spans="2:14">
      <c r="B308" t="s">
        <v>4403</v>
      </c>
      <c r="C308" t="s">
        <v>4404</v>
      </c>
      <c r="D308" t="s">
        <v>394</v>
      </c>
      <c r="E308" t="s">
        <v>4050</v>
      </c>
      <c r="F308" t="s">
        <v>3793</v>
      </c>
      <c r="G308" t="s">
        <v>104</v>
      </c>
      <c r="H308" s="77">
        <v>555</v>
      </c>
      <c r="I308" s="77">
        <v>10357</v>
      </c>
      <c r="J308" s="77">
        <v>0</v>
      </c>
      <c r="K308" s="77">
        <v>202.96664684999999</v>
      </c>
      <c r="L308" s="78">
        <v>0</v>
      </c>
      <c r="M308" s="78">
        <v>1E-4</v>
      </c>
      <c r="N308" s="78">
        <v>0</v>
      </c>
    </row>
    <row r="309" spans="2:14">
      <c r="B309" t="s">
        <v>4405</v>
      </c>
      <c r="C309" t="s">
        <v>4406</v>
      </c>
      <c r="D309" t="s">
        <v>394</v>
      </c>
      <c r="E309" t="s">
        <v>4407</v>
      </c>
      <c r="F309" t="s">
        <v>3793</v>
      </c>
      <c r="G309" t="s">
        <v>104</v>
      </c>
      <c r="H309" s="77">
        <v>3623</v>
      </c>
      <c r="I309" s="77">
        <v>7561</v>
      </c>
      <c r="J309" s="77">
        <v>0</v>
      </c>
      <c r="K309" s="77">
        <v>967.26459093000005</v>
      </c>
      <c r="L309" s="78">
        <v>0</v>
      </c>
      <c r="M309" s="78">
        <v>2.9999999999999997E-4</v>
      </c>
      <c r="N309" s="78">
        <v>0</v>
      </c>
    </row>
    <row r="310" spans="2:14">
      <c r="B310" t="s">
        <v>4408</v>
      </c>
      <c r="C310" t="s">
        <v>4409</v>
      </c>
      <c r="D310" t="s">
        <v>1359</v>
      </c>
      <c r="E310" t="s">
        <v>4407</v>
      </c>
      <c r="F310" t="s">
        <v>3793</v>
      </c>
      <c r="G310" t="s">
        <v>104</v>
      </c>
      <c r="H310" s="77">
        <v>3302</v>
      </c>
      <c r="I310" s="77">
        <v>9736</v>
      </c>
      <c r="J310" s="77">
        <v>0</v>
      </c>
      <c r="K310" s="77">
        <v>1135.1554843199999</v>
      </c>
      <c r="L310" s="78">
        <v>0</v>
      </c>
      <c r="M310" s="78">
        <v>2.9999999999999997E-4</v>
      </c>
      <c r="N310" s="78">
        <v>0</v>
      </c>
    </row>
    <row r="311" spans="2:14">
      <c r="B311" t="s">
        <v>4410</v>
      </c>
      <c r="C311" t="s">
        <v>4411</v>
      </c>
      <c r="D311" t="s">
        <v>1359</v>
      </c>
      <c r="E311" t="s">
        <v>4407</v>
      </c>
      <c r="F311" t="s">
        <v>3793</v>
      </c>
      <c r="G311" t="s">
        <v>111</v>
      </c>
      <c r="H311" s="77">
        <v>581</v>
      </c>
      <c r="I311" s="77">
        <v>2936.5</v>
      </c>
      <c r="J311" s="77">
        <v>0</v>
      </c>
      <c r="K311" s="77">
        <v>72.442988096500002</v>
      </c>
      <c r="L311" s="78">
        <v>0</v>
      </c>
      <c r="M311" s="78">
        <v>0</v>
      </c>
      <c r="N311" s="78">
        <v>0</v>
      </c>
    </row>
    <row r="312" spans="2:14">
      <c r="B312" t="s">
        <v>4412</v>
      </c>
      <c r="C312" t="s">
        <v>4413</v>
      </c>
      <c r="D312" t="s">
        <v>105</v>
      </c>
      <c r="E312" t="s">
        <v>4407</v>
      </c>
      <c r="F312" t="s">
        <v>3793</v>
      </c>
      <c r="G312" t="s">
        <v>118</v>
      </c>
      <c r="H312" s="77">
        <v>493273.67</v>
      </c>
      <c r="I312" s="77">
        <v>8744</v>
      </c>
      <c r="J312" s="77">
        <v>0</v>
      </c>
      <c r="K312" s="77">
        <v>102300.12112984501</v>
      </c>
      <c r="L312" s="78">
        <v>3.7000000000000002E-3</v>
      </c>
      <c r="M312" s="78">
        <v>2.76E-2</v>
      </c>
      <c r="N312" s="78">
        <v>4.3E-3</v>
      </c>
    </row>
    <row r="313" spans="2:14">
      <c r="B313" t="s">
        <v>4412</v>
      </c>
      <c r="C313" t="s">
        <v>4413</v>
      </c>
      <c r="D313" t="s">
        <v>105</v>
      </c>
      <c r="E313" t="s">
        <v>4407</v>
      </c>
      <c r="F313" t="s">
        <v>3793</v>
      </c>
      <c r="G313" t="s">
        <v>118</v>
      </c>
      <c r="H313" s="77">
        <v>9659</v>
      </c>
      <c r="I313" s="77">
        <v>8744</v>
      </c>
      <c r="J313" s="77">
        <v>0</v>
      </c>
      <c r="K313" s="77">
        <v>2003.181864528</v>
      </c>
      <c r="L313" s="78">
        <v>2.9999999999999997E-4</v>
      </c>
      <c r="M313" s="78">
        <v>5.0000000000000001E-4</v>
      </c>
      <c r="N313" s="78">
        <v>1E-4</v>
      </c>
    </row>
    <row r="314" spans="2:14">
      <c r="B314" t="s">
        <v>4414</v>
      </c>
      <c r="C314" t="s">
        <v>4415</v>
      </c>
      <c r="D314" t="s">
        <v>394</v>
      </c>
      <c r="E314" t="s">
        <v>4407</v>
      </c>
      <c r="F314" t="s">
        <v>3793</v>
      </c>
      <c r="G314" t="s">
        <v>104</v>
      </c>
      <c r="H314" s="77">
        <v>500</v>
      </c>
      <c r="I314" s="77">
        <v>15257</v>
      </c>
      <c r="J314" s="77">
        <v>0</v>
      </c>
      <c r="K314" s="77">
        <v>269.36233499999997</v>
      </c>
      <c r="L314" s="78">
        <v>0</v>
      </c>
      <c r="M314" s="78">
        <v>1E-4</v>
      </c>
      <c r="N314" s="78">
        <v>0</v>
      </c>
    </row>
    <row r="315" spans="2:14">
      <c r="B315" t="s">
        <v>4416</v>
      </c>
      <c r="C315" t="s">
        <v>4417</v>
      </c>
      <c r="D315" t="s">
        <v>394</v>
      </c>
      <c r="E315" t="s">
        <v>4407</v>
      </c>
      <c r="F315" t="s">
        <v>3793</v>
      </c>
      <c r="G315" t="s">
        <v>104</v>
      </c>
      <c r="H315" s="77">
        <v>246</v>
      </c>
      <c r="I315" s="77">
        <v>3946</v>
      </c>
      <c r="J315" s="77">
        <v>0</v>
      </c>
      <c r="K315" s="77">
        <v>34.275981960000003</v>
      </c>
      <c r="L315" s="78">
        <v>0</v>
      </c>
      <c r="M315" s="78">
        <v>0</v>
      </c>
      <c r="N315" s="78">
        <v>0</v>
      </c>
    </row>
    <row r="316" spans="2:14">
      <c r="B316" t="s">
        <v>4418</v>
      </c>
      <c r="C316" t="s">
        <v>4419</v>
      </c>
      <c r="D316" t="s">
        <v>394</v>
      </c>
      <c r="E316" t="s">
        <v>4407</v>
      </c>
      <c r="F316" t="s">
        <v>3793</v>
      </c>
      <c r="G316" t="s">
        <v>104</v>
      </c>
      <c r="H316" s="77">
        <v>400</v>
      </c>
      <c r="I316" s="77">
        <v>8302</v>
      </c>
      <c r="J316" s="77">
        <v>0</v>
      </c>
      <c r="K316" s="77">
        <v>117.257448</v>
      </c>
      <c r="L316" s="78">
        <v>0</v>
      </c>
      <c r="M316" s="78">
        <v>0</v>
      </c>
      <c r="N316" s="78">
        <v>0</v>
      </c>
    </row>
    <row r="317" spans="2:14">
      <c r="B317" t="s">
        <v>4420</v>
      </c>
      <c r="C317" t="s">
        <v>4421</v>
      </c>
      <c r="D317" t="s">
        <v>1359</v>
      </c>
      <c r="E317" t="s">
        <v>4407</v>
      </c>
      <c r="F317" t="s">
        <v>3793</v>
      </c>
      <c r="G317" t="s">
        <v>104</v>
      </c>
      <c r="H317" s="77">
        <v>348</v>
      </c>
      <c r="I317" s="77">
        <v>9991</v>
      </c>
      <c r="J317" s="77">
        <v>0</v>
      </c>
      <c r="K317" s="77">
        <v>122.76820908000001</v>
      </c>
      <c r="L317" s="78">
        <v>0</v>
      </c>
      <c r="M317" s="78">
        <v>0</v>
      </c>
      <c r="N317" s="78">
        <v>0</v>
      </c>
    </row>
    <row r="318" spans="2:14">
      <c r="B318" t="s">
        <v>4422</v>
      </c>
      <c r="C318" t="s">
        <v>4423</v>
      </c>
      <c r="D318" t="s">
        <v>394</v>
      </c>
      <c r="E318" t="s">
        <v>4407</v>
      </c>
      <c r="F318" t="s">
        <v>3793</v>
      </c>
      <c r="G318" t="s">
        <v>104</v>
      </c>
      <c r="H318" s="77">
        <v>1300</v>
      </c>
      <c r="I318" s="77">
        <v>4238</v>
      </c>
      <c r="J318" s="77">
        <v>0</v>
      </c>
      <c r="K318" s="77">
        <v>194.536914</v>
      </c>
      <c r="L318" s="78">
        <v>0</v>
      </c>
      <c r="M318" s="78">
        <v>1E-4</v>
      </c>
      <c r="N318" s="78">
        <v>0</v>
      </c>
    </row>
    <row r="319" spans="2:14">
      <c r="B319" t="s">
        <v>4424</v>
      </c>
      <c r="C319" t="s">
        <v>4425</v>
      </c>
      <c r="D319" t="s">
        <v>394</v>
      </c>
      <c r="E319" t="s">
        <v>4407</v>
      </c>
      <c r="F319" t="s">
        <v>3793</v>
      </c>
      <c r="G319" t="s">
        <v>104</v>
      </c>
      <c r="H319" s="77">
        <v>200</v>
      </c>
      <c r="I319" s="77">
        <v>10848</v>
      </c>
      <c r="J319" s="77">
        <v>0</v>
      </c>
      <c r="K319" s="77">
        <v>76.608575999999999</v>
      </c>
      <c r="L319" s="78">
        <v>0</v>
      </c>
      <c r="M319" s="78">
        <v>0</v>
      </c>
      <c r="N319" s="78">
        <v>0</v>
      </c>
    </row>
    <row r="320" spans="2:14">
      <c r="B320" t="s">
        <v>4426</v>
      </c>
      <c r="C320" t="s">
        <v>4427</v>
      </c>
      <c r="D320" t="s">
        <v>394</v>
      </c>
      <c r="E320" t="s">
        <v>4407</v>
      </c>
      <c r="F320" t="s">
        <v>3793</v>
      </c>
      <c r="G320" t="s">
        <v>104</v>
      </c>
      <c r="H320" s="77">
        <v>60</v>
      </c>
      <c r="I320" s="77">
        <v>20484</v>
      </c>
      <c r="J320" s="77">
        <v>0</v>
      </c>
      <c r="K320" s="77">
        <v>43.397402399999997</v>
      </c>
      <c r="L320" s="78">
        <v>0</v>
      </c>
      <c r="M320" s="78">
        <v>0</v>
      </c>
      <c r="N320" s="78">
        <v>0</v>
      </c>
    </row>
    <row r="321" spans="2:14">
      <c r="B321" t="s">
        <v>4428</v>
      </c>
      <c r="C321" t="s">
        <v>4429</v>
      </c>
      <c r="D321" t="s">
        <v>394</v>
      </c>
      <c r="E321" t="s">
        <v>4407</v>
      </c>
      <c r="F321" t="s">
        <v>3793</v>
      </c>
      <c r="G321" t="s">
        <v>104</v>
      </c>
      <c r="H321" s="77">
        <v>2</v>
      </c>
      <c r="I321" s="77">
        <v>18039</v>
      </c>
      <c r="J321" s="77">
        <v>0</v>
      </c>
      <c r="K321" s="77">
        <v>1.27391418</v>
      </c>
      <c r="L321" s="78">
        <v>0</v>
      </c>
      <c r="M321" s="78">
        <v>0</v>
      </c>
      <c r="N321" s="78">
        <v>0</v>
      </c>
    </row>
    <row r="322" spans="2:14">
      <c r="B322" t="s">
        <v>4430</v>
      </c>
      <c r="C322" t="s">
        <v>4431</v>
      </c>
      <c r="D322" t="s">
        <v>394</v>
      </c>
      <c r="E322" t="s">
        <v>4407</v>
      </c>
      <c r="F322" t="s">
        <v>3793</v>
      </c>
      <c r="G322" t="s">
        <v>104</v>
      </c>
      <c r="H322" s="77">
        <v>7982</v>
      </c>
      <c r="I322" s="77">
        <v>13597</v>
      </c>
      <c r="J322" s="77">
        <v>0</v>
      </c>
      <c r="K322" s="77">
        <v>3832.2385787399999</v>
      </c>
      <c r="L322" s="78">
        <v>1E-4</v>
      </c>
      <c r="M322" s="78">
        <v>1E-3</v>
      </c>
      <c r="N322" s="78">
        <v>2.0000000000000001E-4</v>
      </c>
    </row>
    <row r="323" spans="2:14">
      <c r="B323" t="s">
        <v>4432</v>
      </c>
      <c r="C323" t="s">
        <v>4433</v>
      </c>
      <c r="D323" t="s">
        <v>394</v>
      </c>
      <c r="E323" t="s">
        <v>4407</v>
      </c>
      <c r="F323" t="s">
        <v>3793</v>
      </c>
      <c r="G323" t="s">
        <v>104</v>
      </c>
      <c r="H323" s="77">
        <v>51</v>
      </c>
      <c r="I323" s="77">
        <v>8308</v>
      </c>
      <c r="J323" s="77">
        <v>0</v>
      </c>
      <c r="K323" s="77">
        <v>14.96112948</v>
      </c>
      <c r="L323" s="78">
        <v>0</v>
      </c>
      <c r="M323" s="78">
        <v>0</v>
      </c>
      <c r="N323" s="78">
        <v>0</v>
      </c>
    </row>
    <row r="324" spans="2:14">
      <c r="B324" t="s">
        <v>4434</v>
      </c>
      <c r="C324" t="s">
        <v>4435</v>
      </c>
      <c r="D324" t="s">
        <v>394</v>
      </c>
      <c r="E324" t="s">
        <v>4407</v>
      </c>
      <c r="F324" t="s">
        <v>3793</v>
      </c>
      <c r="G324" t="s">
        <v>104</v>
      </c>
      <c r="H324" s="77">
        <v>1135</v>
      </c>
      <c r="I324" s="77">
        <v>35231</v>
      </c>
      <c r="J324" s="77">
        <v>0</v>
      </c>
      <c r="K324" s="77">
        <v>1411.9475023499999</v>
      </c>
      <c r="L324" s="78">
        <v>0</v>
      </c>
      <c r="M324" s="78">
        <v>4.0000000000000002E-4</v>
      </c>
      <c r="N324" s="78">
        <v>1E-4</v>
      </c>
    </row>
    <row r="325" spans="2:14">
      <c r="B325" t="s">
        <v>4436</v>
      </c>
      <c r="C325" t="s">
        <v>4437</v>
      </c>
      <c r="D325" t="s">
        <v>394</v>
      </c>
      <c r="E325" t="s">
        <v>4407</v>
      </c>
      <c r="F325" t="s">
        <v>3793</v>
      </c>
      <c r="G325" t="s">
        <v>104</v>
      </c>
      <c r="H325" s="77">
        <v>4759</v>
      </c>
      <c r="I325" s="77">
        <v>15955</v>
      </c>
      <c r="J325" s="77">
        <v>0</v>
      </c>
      <c r="K325" s="77">
        <v>2681.0828269499998</v>
      </c>
      <c r="L325" s="78">
        <v>0</v>
      </c>
      <c r="M325" s="78">
        <v>6.9999999999999999E-4</v>
      </c>
      <c r="N325" s="78">
        <v>1E-4</v>
      </c>
    </row>
    <row r="326" spans="2:14">
      <c r="B326" t="s">
        <v>4438</v>
      </c>
      <c r="C326" t="s">
        <v>4439</v>
      </c>
      <c r="D326" t="s">
        <v>394</v>
      </c>
      <c r="E326" t="s">
        <v>4407</v>
      </c>
      <c r="F326" t="s">
        <v>3793</v>
      </c>
      <c r="G326" t="s">
        <v>104</v>
      </c>
      <c r="H326" s="77">
        <v>7534</v>
      </c>
      <c r="I326" s="77">
        <v>8669</v>
      </c>
      <c r="J326" s="77">
        <v>0</v>
      </c>
      <c r="K326" s="77">
        <v>2306.1754062599998</v>
      </c>
      <c r="L326" s="78">
        <v>0</v>
      </c>
      <c r="M326" s="78">
        <v>5.9999999999999995E-4</v>
      </c>
      <c r="N326" s="78">
        <v>1E-4</v>
      </c>
    </row>
    <row r="327" spans="2:14">
      <c r="B327" t="s">
        <v>4440</v>
      </c>
      <c r="C327" t="s">
        <v>4441</v>
      </c>
      <c r="D327" t="s">
        <v>394</v>
      </c>
      <c r="E327" t="s">
        <v>4407</v>
      </c>
      <c r="F327" t="s">
        <v>3793</v>
      </c>
      <c r="G327" t="s">
        <v>104</v>
      </c>
      <c r="H327" s="77">
        <v>295</v>
      </c>
      <c r="I327" s="77">
        <v>15506</v>
      </c>
      <c r="J327" s="77">
        <v>0</v>
      </c>
      <c r="K327" s="77">
        <v>161.51747370000001</v>
      </c>
      <c r="L327" s="78">
        <v>0</v>
      </c>
      <c r="M327" s="78">
        <v>0</v>
      </c>
      <c r="N327" s="78">
        <v>0</v>
      </c>
    </row>
    <row r="328" spans="2:14">
      <c r="B328" t="s">
        <v>4442</v>
      </c>
      <c r="C328" t="s">
        <v>4443</v>
      </c>
      <c r="D328" t="s">
        <v>394</v>
      </c>
      <c r="E328" t="s">
        <v>4407</v>
      </c>
      <c r="F328" t="s">
        <v>3793</v>
      </c>
      <c r="G328" t="s">
        <v>104</v>
      </c>
      <c r="H328" s="77">
        <v>162</v>
      </c>
      <c r="I328" s="77">
        <v>31958</v>
      </c>
      <c r="J328" s="77">
        <v>0</v>
      </c>
      <c r="K328" s="77">
        <v>182.80679076000001</v>
      </c>
      <c r="L328" s="78">
        <v>0</v>
      </c>
      <c r="M328" s="78">
        <v>0</v>
      </c>
      <c r="N328" s="78">
        <v>0</v>
      </c>
    </row>
    <row r="329" spans="2:14">
      <c r="B329" t="s">
        <v>4444</v>
      </c>
      <c r="C329" t="s">
        <v>4445</v>
      </c>
      <c r="D329" t="s">
        <v>1228</v>
      </c>
      <c r="E329" t="s">
        <v>4407</v>
      </c>
      <c r="F329" t="s">
        <v>3793</v>
      </c>
      <c r="G329" t="s">
        <v>104</v>
      </c>
      <c r="H329" s="77">
        <v>125</v>
      </c>
      <c r="I329" s="77">
        <v>4150</v>
      </c>
      <c r="J329" s="77">
        <v>0</v>
      </c>
      <c r="K329" s="77">
        <v>18.317062499999999</v>
      </c>
      <c r="L329" s="78">
        <v>0</v>
      </c>
      <c r="M329" s="78">
        <v>0</v>
      </c>
      <c r="N329" s="78">
        <v>0</v>
      </c>
    </row>
    <row r="330" spans="2:14">
      <c r="B330" s="79" t="s">
        <v>4446</v>
      </c>
      <c r="H330" s="81">
        <v>600890.61</v>
      </c>
      <c r="J330" s="81">
        <v>566.15417201000002</v>
      </c>
      <c r="K330" s="81">
        <v>121344.12062153622</v>
      </c>
      <c r="M330" s="80">
        <v>3.2800000000000003E-2</v>
      </c>
      <c r="N330" s="80">
        <v>5.1000000000000004E-3</v>
      </c>
    </row>
    <row r="331" spans="2:14">
      <c r="B331" t="s">
        <v>4447</v>
      </c>
      <c r="C331" t="s">
        <v>4448</v>
      </c>
      <c r="D331" t="s">
        <v>1269</v>
      </c>
      <c r="E331" t="s">
        <v>4449</v>
      </c>
      <c r="F331" t="s">
        <v>1271</v>
      </c>
      <c r="G331" t="s">
        <v>108</v>
      </c>
      <c r="H331" s="77">
        <v>152</v>
      </c>
      <c r="I331" s="77">
        <v>444.2</v>
      </c>
      <c r="J331" s="77">
        <v>0</v>
      </c>
      <c r="K331" s="77">
        <v>2.5364637328000001</v>
      </c>
      <c r="L331" s="78">
        <v>0</v>
      </c>
      <c r="M331" s="78">
        <v>0</v>
      </c>
      <c r="N331" s="78">
        <v>0</v>
      </c>
    </row>
    <row r="332" spans="2:14">
      <c r="B332" t="s">
        <v>4447</v>
      </c>
      <c r="C332" t="s">
        <v>4448</v>
      </c>
      <c r="D332" t="s">
        <v>1269</v>
      </c>
      <c r="E332" t="s">
        <v>4449</v>
      </c>
      <c r="F332" t="s">
        <v>1271</v>
      </c>
      <c r="G332" t="s">
        <v>104</v>
      </c>
      <c r="H332" s="77">
        <v>391</v>
      </c>
      <c r="I332" s="77">
        <v>481</v>
      </c>
      <c r="J332" s="77">
        <v>0</v>
      </c>
      <c r="K332" s="77">
        <v>6.6407870100000004</v>
      </c>
      <c r="L332" s="78">
        <v>1E-4</v>
      </c>
      <c r="M332" s="78">
        <v>0</v>
      </c>
      <c r="N332" s="78">
        <v>0</v>
      </c>
    </row>
    <row r="333" spans="2:14">
      <c r="B333" t="s">
        <v>4450</v>
      </c>
      <c r="C333" t="s">
        <v>4451</v>
      </c>
      <c r="D333" t="s">
        <v>1228</v>
      </c>
      <c r="E333" t="s">
        <v>4452</v>
      </c>
      <c r="F333" t="s">
        <v>1271</v>
      </c>
      <c r="G333" t="s">
        <v>104</v>
      </c>
      <c r="H333" s="77">
        <v>601</v>
      </c>
      <c r="I333" s="77">
        <v>4986.5</v>
      </c>
      <c r="J333" s="77">
        <v>0</v>
      </c>
      <c r="K333" s="77">
        <v>105.820062315</v>
      </c>
      <c r="L333" s="78">
        <v>0</v>
      </c>
      <c r="M333" s="78">
        <v>0</v>
      </c>
      <c r="N333" s="78">
        <v>0</v>
      </c>
    </row>
    <row r="334" spans="2:14">
      <c r="B334" t="s">
        <v>4453</v>
      </c>
      <c r="C334" t="s">
        <v>4454</v>
      </c>
      <c r="D334" t="s">
        <v>3026</v>
      </c>
      <c r="E334" t="s">
        <v>4449</v>
      </c>
      <c r="F334" t="s">
        <v>1277</v>
      </c>
      <c r="G334" t="s">
        <v>104</v>
      </c>
      <c r="H334" s="77">
        <v>538</v>
      </c>
      <c r="I334" s="77">
        <v>219.1</v>
      </c>
      <c r="J334" s="77">
        <v>0</v>
      </c>
      <c r="K334" s="77">
        <v>4.1621944979999999</v>
      </c>
      <c r="L334" s="78">
        <v>2.9999999999999997E-4</v>
      </c>
      <c r="M334" s="78">
        <v>0</v>
      </c>
      <c r="N334" s="78">
        <v>0</v>
      </c>
    </row>
    <row r="335" spans="2:14">
      <c r="B335" t="s">
        <v>4455</v>
      </c>
      <c r="C335" t="s">
        <v>4456</v>
      </c>
      <c r="D335" t="s">
        <v>3026</v>
      </c>
      <c r="E335" t="s">
        <v>4449</v>
      </c>
      <c r="F335" t="s">
        <v>1277</v>
      </c>
      <c r="G335" t="s">
        <v>104</v>
      </c>
      <c r="H335" s="77">
        <v>129</v>
      </c>
      <c r="I335" s="77">
        <v>578</v>
      </c>
      <c r="J335" s="77">
        <v>0</v>
      </c>
      <c r="K335" s="77">
        <v>2.63278422</v>
      </c>
      <c r="L335" s="78">
        <v>1E-4</v>
      </c>
      <c r="M335" s="78">
        <v>0</v>
      </c>
      <c r="N335" s="78">
        <v>0</v>
      </c>
    </row>
    <row r="336" spans="2:14">
      <c r="B336" t="s">
        <v>4457</v>
      </c>
      <c r="C336" t="s">
        <v>4458</v>
      </c>
      <c r="D336" t="s">
        <v>3026</v>
      </c>
      <c r="E336" t="s">
        <v>4449</v>
      </c>
      <c r="F336" t="s">
        <v>1277</v>
      </c>
      <c r="G336" t="s">
        <v>104</v>
      </c>
      <c r="H336" s="77">
        <v>350</v>
      </c>
      <c r="I336" s="77">
        <v>727.8</v>
      </c>
      <c r="J336" s="77">
        <v>0</v>
      </c>
      <c r="K336" s="77">
        <v>8.9945163000000008</v>
      </c>
      <c r="L336" s="78">
        <v>2.0000000000000001E-4</v>
      </c>
      <c r="M336" s="78">
        <v>0</v>
      </c>
      <c r="N336" s="78">
        <v>0</v>
      </c>
    </row>
    <row r="337" spans="2:14">
      <c r="B337" t="s">
        <v>4459</v>
      </c>
      <c r="C337" t="s">
        <v>4460</v>
      </c>
      <c r="D337" t="s">
        <v>1228</v>
      </c>
      <c r="E337" t="s">
        <v>4461</v>
      </c>
      <c r="F337" t="s">
        <v>1277</v>
      </c>
      <c r="G337" t="s">
        <v>104</v>
      </c>
      <c r="H337" s="77">
        <v>20</v>
      </c>
      <c r="I337" s="77">
        <v>9810</v>
      </c>
      <c r="J337" s="77">
        <v>0</v>
      </c>
      <c r="K337" s="77">
        <v>6.9278219999999999</v>
      </c>
      <c r="L337" s="78">
        <v>0</v>
      </c>
      <c r="M337" s="78">
        <v>0</v>
      </c>
      <c r="N337" s="78">
        <v>0</v>
      </c>
    </row>
    <row r="338" spans="2:14">
      <c r="B338" t="s">
        <v>4462</v>
      </c>
      <c r="C338" t="s">
        <v>4463</v>
      </c>
      <c r="D338" t="s">
        <v>121</v>
      </c>
      <c r="E338" t="s">
        <v>4464</v>
      </c>
      <c r="F338" t="s">
        <v>1277</v>
      </c>
      <c r="G338" t="s">
        <v>104</v>
      </c>
      <c r="H338" s="77">
        <v>930</v>
      </c>
      <c r="I338" s="77">
        <v>313</v>
      </c>
      <c r="J338" s="77">
        <v>0</v>
      </c>
      <c r="K338" s="77">
        <v>10.2783879</v>
      </c>
      <c r="L338" s="78">
        <v>0</v>
      </c>
      <c r="M338" s="78">
        <v>0</v>
      </c>
      <c r="N338" s="78">
        <v>0</v>
      </c>
    </row>
    <row r="339" spans="2:14">
      <c r="B339" t="s">
        <v>4465</v>
      </c>
      <c r="C339" t="s">
        <v>4466</v>
      </c>
      <c r="D339" t="s">
        <v>3026</v>
      </c>
      <c r="E339" t="s">
        <v>4464</v>
      </c>
      <c r="F339" t="s">
        <v>1277</v>
      </c>
      <c r="G339" t="s">
        <v>104</v>
      </c>
      <c r="H339" s="77">
        <v>9331</v>
      </c>
      <c r="I339" s="77">
        <v>404.15</v>
      </c>
      <c r="J339" s="77">
        <v>0</v>
      </c>
      <c r="K339" s="77">
        <v>133.15837608149999</v>
      </c>
      <c r="L339" s="78">
        <v>2.9999999999999997E-4</v>
      </c>
      <c r="M339" s="78">
        <v>0</v>
      </c>
      <c r="N339" s="78">
        <v>0</v>
      </c>
    </row>
    <row r="340" spans="2:14">
      <c r="B340" t="s">
        <v>4467</v>
      </c>
      <c r="C340" t="s">
        <v>4468</v>
      </c>
      <c r="D340" t="s">
        <v>3026</v>
      </c>
      <c r="E340" t="s">
        <v>2752</v>
      </c>
      <c r="F340" t="s">
        <v>1277</v>
      </c>
      <c r="G340" t="s">
        <v>104</v>
      </c>
      <c r="H340" s="77">
        <v>150</v>
      </c>
      <c r="I340" s="77">
        <v>577.6</v>
      </c>
      <c r="J340" s="77">
        <v>0</v>
      </c>
      <c r="K340" s="77">
        <v>3.0592584</v>
      </c>
      <c r="L340" s="78">
        <v>0</v>
      </c>
      <c r="M340" s="78">
        <v>0</v>
      </c>
      <c r="N340" s="78">
        <v>0</v>
      </c>
    </row>
    <row r="341" spans="2:14">
      <c r="B341" t="s">
        <v>4469</v>
      </c>
      <c r="C341" t="s">
        <v>4470</v>
      </c>
      <c r="D341" t="s">
        <v>3026</v>
      </c>
      <c r="E341" t="s">
        <v>2752</v>
      </c>
      <c r="F341" t="s">
        <v>1277</v>
      </c>
      <c r="G341" t="s">
        <v>104</v>
      </c>
      <c r="H341" s="77">
        <v>100</v>
      </c>
      <c r="I341" s="77">
        <v>1771.6</v>
      </c>
      <c r="J341" s="77">
        <v>0</v>
      </c>
      <c r="K341" s="77">
        <v>6.2555196000000004</v>
      </c>
      <c r="L341" s="78">
        <v>0</v>
      </c>
      <c r="M341" s="78">
        <v>0</v>
      </c>
      <c r="N341" s="78">
        <v>0</v>
      </c>
    </row>
    <row r="342" spans="2:14">
      <c r="B342" t="s">
        <v>4471</v>
      </c>
      <c r="C342" t="s">
        <v>4472</v>
      </c>
      <c r="D342" t="s">
        <v>3026</v>
      </c>
      <c r="E342" t="s">
        <v>2752</v>
      </c>
      <c r="F342" t="s">
        <v>1277</v>
      </c>
      <c r="G342" t="s">
        <v>104</v>
      </c>
      <c r="H342" s="77">
        <v>200</v>
      </c>
      <c r="I342" s="77">
        <v>1333.4</v>
      </c>
      <c r="J342" s="77">
        <v>0</v>
      </c>
      <c r="K342" s="77">
        <v>9.4164708000000008</v>
      </c>
      <c r="L342" s="78">
        <v>0</v>
      </c>
      <c r="M342" s="78">
        <v>0</v>
      </c>
      <c r="N342" s="78">
        <v>0</v>
      </c>
    </row>
    <row r="343" spans="2:14">
      <c r="B343" t="s">
        <v>4473</v>
      </c>
      <c r="C343" t="s">
        <v>4474</v>
      </c>
      <c r="D343" t="s">
        <v>394</v>
      </c>
      <c r="E343" t="s">
        <v>2752</v>
      </c>
      <c r="F343" t="s">
        <v>1277</v>
      </c>
      <c r="G343" t="s">
        <v>104</v>
      </c>
      <c r="H343" s="77">
        <v>2200</v>
      </c>
      <c r="I343" s="77">
        <v>3444</v>
      </c>
      <c r="J343" s="77">
        <v>0</v>
      </c>
      <c r="K343" s="77">
        <v>267.53680800000001</v>
      </c>
      <c r="L343" s="78">
        <v>0</v>
      </c>
      <c r="M343" s="78">
        <v>1E-4</v>
      </c>
      <c r="N343" s="78">
        <v>0</v>
      </c>
    </row>
    <row r="344" spans="2:14">
      <c r="B344" t="s">
        <v>4475</v>
      </c>
      <c r="C344" t="s">
        <v>4476</v>
      </c>
      <c r="D344" t="s">
        <v>394</v>
      </c>
      <c r="E344" t="s">
        <v>2752</v>
      </c>
      <c r="F344" t="s">
        <v>1277</v>
      </c>
      <c r="G344" t="s">
        <v>104</v>
      </c>
      <c r="H344" s="77">
        <v>437</v>
      </c>
      <c r="I344" s="77">
        <v>2197</v>
      </c>
      <c r="J344" s="77">
        <v>0</v>
      </c>
      <c r="K344" s="77">
        <v>33.90074259</v>
      </c>
      <c r="L344" s="78">
        <v>0</v>
      </c>
      <c r="M344" s="78">
        <v>0</v>
      </c>
      <c r="N344" s="78">
        <v>0</v>
      </c>
    </row>
    <row r="345" spans="2:14">
      <c r="B345" t="s">
        <v>4477</v>
      </c>
      <c r="C345" t="s">
        <v>4478</v>
      </c>
      <c r="D345" t="s">
        <v>1228</v>
      </c>
      <c r="E345" t="s">
        <v>4227</v>
      </c>
      <c r="F345" t="s">
        <v>1277</v>
      </c>
      <c r="G345" t="s">
        <v>104</v>
      </c>
      <c r="H345" s="77">
        <v>300</v>
      </c>
      <c r="I345" s="77">
        <v>1272</v>
      </c>
      <c r="J345" s="77">
        <v>2.231592E-2</v>
      </c>
      <c r="K345" s="77">
        <v>13.496611919999999</v>
      </c>
      <c r="L345" s="78">
        <v>0</v>
      </c>
      <c r="M345" s="78">
        <v>0</v>
      </c>
      <c r="N345" s="78">
        <v>0</v>
      </c>
    </row>
    <row r="346" spans="2:14">
      <c r="B346" t="s">
        <v>4479</v>
      </c>
      <c r="C346" t="s">
        <v>4480</v>
      </c>
      <c r="D346" t="s">
        <v>121</v>
      </c>
      <c r="E346" t="s">
        <v>4481</v>
      </c>
      <c r="F346" t="s">
        <v>1277</v>
      </c>
      <c r="G346" t="s">
        <v>104</v>
      </c>
      <c r="H346" s="77">
        <v>92</v>
      </c>
      <c r="I346" s="77">
        <v>393</v>
      </c>
      <c r="J346" s="77">
        <v>0</v>
      </c>
      <c r="K346" s="77">
        <v>1.2766683599999999</v>
      </c>
      <c r="L346" s="78">
        <v>0</v>
      </c>
      <c r="M346" s="78">
        <v>0</v>
      </c>
      <c r="N346" s="78">
        <v>0</v>
      </c>
    </row>
    <row r="347" spans="2:14">
      <c r="B347" t="s">
        <v>4482</v>
      </c>
      <c r="C347" t="s">
        <v>4483</v>
      </c>
      <c r="D347" t="s">
        <v>394</v>
      </c>
      <c r="E347" t="s">
        <v>4321</v>
      </c>
      <c r="F347" t="s">
        <v>1277</v>
      </c>
      <c r="G347" t="s">
        <v>104</v>
      </c>
      <c r="H347" s="77">
        <v>820</v>
      </c>
      <c r="I347" s="77">
        <v>1035</v>
      </c>
      <c r="J347" s="77">
        <v>0</v>
      </c>
      <c r="K347" s="77">
        <v>29.967597000000001</v>
      </c>
      <c r="L347" s="78">
        <v>0</v>
      </c>
      <c r="M347" s="78">
        <v>0</v>
      </c>
      <c r="N347" s="78">
        <v>0</v>
      </c>
    </row>
    <row r="348" spans="2:14">
      <c r="B348" t="s">
        <v>4484</v>
      </c>
      <c r="C348" t="s">
        <v>4485</v>
      </c>
      <c r="D348" t="s">
        <v>121</v>
      </c>
      <c r="E348" t="s">
        <v>4486</v>
      </c>
      <c r="F348" t="s">
        <v>1277</v>
      </c>
      <c r="G348" t="s">
        <v>114</v>
      </c>
      <c r="H348" s="77">
        <v>1103</v>
      </c>
      <c r="I348" s="77">
        <v>324</v>
      </c>
      <c r="J348" s="77">
        <v>0</v>
      </c>
      <c r="K348" s="77">
        <v>9.2891703959999994</v>
      </c>
      <c r="L348" s="78">
        <v>0</v>
      </c>
      <c r="M348" s="78">
        <v>0</v>
      </c>
      <c r="N348" s="78">
        <v>0</v>
      </c>
    </row>
    <row r="349" spans="2:14">
      <c r="B349" t="s">
        <v>4487</v>
      </c>
      <c r="C349" t="s">
        <v>4485</v>
      </c>
      <c r="D349" t="s">
        <v>121</v>
      </c>
      <c r="E349" t="s">
        <v>4486</v>
      </c>
      <c r="F349" t="s">
        <v>1277</v>
      </c>
      <c r="G349" t="s">
        <v>114</v>
      </c>
      <c r="H349" s="77">
        <v>110</v>
      </c>
      <c r="I349" s="77">
        <v>326</v>
      </c>
      <c r="J349" s="77">
        <v>0</v>
      </c>
      <c r="K349" s="77">
        <v>0.93210897999999998</v>
      </c>
      <c r="L349" s="78">
        <v>0</v>
      </c>
      <c r="M349" s="78">
        <v>0</v>
      </c>
      <c r="N349" s="78">
        <v>0</v>
      </c>
    </row>
    <row r="350" spans="2:14">
      <c r="B350" t="s">
        <v>4488</v>
      </c>
      <c r="C350" t="s">
        <v>4485</v>
      </c>
      <c r="D350" t="s">
        <v>121</v>
      </c>
      <c r="E350" t="s">
        <v>4486</v>
      </c>
      <c r="F350" t="s">
        <v>1277</v>
      </c>
      <c r="G350" t="s">
        <v>104</v>
      </c>
      <c r="H350" s="77">
        <v>35097</v>
      </c>
      <c r="I350" s="77">
        <v>307</v>
      </c>
      <c r="J350" s="77">
        <v>0</v>
      </c>
      <c r="K350" s="77">
        <v>380.45744649</v>
      </c>
      <c r="L350" s="78">
        <v>6.9999999999999999E-4</v>
      </c>
      <c r="M350" s="78">
        <v>1E-4</v>
      </c>
      <c r="N350" s="78">
        <v>0</v>
      </c>
    </row>
    <row r="351" spans="2:14">
      <c r="B351" t="s">
        <v>4489</v>
      </c>
      <c r="C351" t="s">
        <v>4490</v>
      </c>
      <c r="D351" t="s">
        <v>121</v>
      </c>
      <c r="E351" t="s">
        <v>4486</v>
      </c>
      <c r="F351" t="s">
        <v>1277</v>
      </c>
      <c r="G351" t="s">
        <v>104</v>
      </c>
      <c r="H351" s="77">
        <v>2</v>
      </c>
      <c r="I351" s="77">
        <v>527</v>
      </c>
      <c r="J351" s="77">
        <v>0</v>
      </c>
      <c r="K351" s="77">
        <v>3.7216739999999998E-2</v>
      </c>
      <c r="L351" s="78">
        <v>0</v>
      </c>
      <c r="M351" s="78">
        <v>0</v>
      </c>
      <c r="N351" s="78">
        <v>0</v>
      </c>
    </row>
    <row r="352" spans="2:14">
      <c r="B352" t="s">
        <v>4491</v>
      </c>
      <c r="C352" t="s">
        <v>4492</v>
      </c>
      <c r="D352" t="s">
        <v>394</v>
      </c>
      <c r="E352" t="s">
        <v>4044</v>
      </c>
      <c r="F352" t="s">
        <v>1277</v>
      </c>
      <c r="G352" t="s">
        <v>104</v>
      </c>
      <c r="H352" s="77">
        <v>347</v>
      </c>
      <c r="I352" s="77">
        <v>16885</v>
      </c>
      <c r="J352" s="77">
        <v>0</v>
      </c>
      <c r="K352" s="77">
        <v>206.88464445</v>
      </c>
      <c r="L352" s="78">
        <v>0</v>
      </c>
      <c r="M352" s="78">
        <v>1E-4</v>
      </c>
      <c r="N352" s="78">
        <v>0</v>
      </c>
    </row>
    <row r="353" spans="2:14">
      <c r="B353" t="s">
        <v>4493</v>
      </c>
      <c r="C353" t="s">
        <v>4494</v>
      </c>
      <c r="D353" t="s">
        <v>394</v>
      </c>
      <c r="E353" t="s">
        <v>4495</v>
      </c>
      <c r="F353" t="s">
        <v>1277</v>
      </c>
      <c r="G353" t="s">
        <v>104</v>
      </c>
      <c r="H353" s="77">
        <v>80</v>
      </c>
      <c r="I353" s="77">
        <v>1254</v>
      </c>
      <c r="J353" s="77">
        <v>9.9221099999999996E-3</v>
      </c>
      <c r="K353" s="77">
        <v>3.5522213100000002</v>
      </c>
      <c r="L353" s="78">
        <v>0</v>
      </c>
      <c r="M353" s="78">
        <v>0</v>
      </c>
      <c r="N353" s="78">
        <v>0</v>
      </c>
    </row>
    <row r="354" spans="2:14">
      <c r="B354" t="s">
        <v>4496</v>
      </c>
      <c r="C354" t="s">
        <v>4497</v>
      </c>
      <c r="D354" t="s">
        <v>1228</v>
      </c>
      <c r="E354" t="s">
        <v>4498</v>
      </c>
      <c r="F354" t="s">
        <v>1277</v>
      </c>
      <c r="G354" t="s">
        <v>104</v>
      </c>
      <c r="H354" s="77">
        <v>36</v>
      </c>
      <c r="I354" s="77">
        <v>1179.8</v>
      </c>
      <c r="J354" s="77">
        <v>0</v>
      </c>
      <c r="K354" s="77">
        <v>1.4997145679999999</v>
      </c>
      <c r="L354" s="78">
        <v>0</v>
      </c>
      <c r="M354" s="78">
        <v>0</v>
      </c>
      <c r="N354" s="78">
        <v>0</v>
      </c>
    </row>
    <row r="355" spans="2:14">
      <c r="B355" t="s">
        <v>4499</v>
      </c>
      <c r="C355" t="s">
        <v>4500</v>
      </c>
      <c r="D355" t="s">
        <v>1375</v>
      </c>
      <c r="E355" t="s">
        <v>4501</v>
      </c>
      <c r="F355" t="s">
        <v>3928</v>
      </c>
      <c r="G355" t="s">
        <v>108</v>
      </c>
      <c r="H355" s="77">
        <v>2576</v>
      </c>
      <c r="I355" s="77">
        <v>19779.759999999998</v>
      </c>
      <c r="J355" s="77">
        <v>0</v>
      </c>
      <c r="K355" s="77">
        <v>1914.1386443379199</v>
      </c>
      <c r="L355" s="78">
        <v>1.4E-3</v>
      </c>
      <c r="M355" s="78">
        <v>5.0000000000000001E-4</v>
      </c>
      <c r="N355" s="78">
        <v>1E-4</v>
      </c>
    </row>
    <row r="356" spans="2:14">
      <c r="B356" t="s">
        <v>4502</v>
      </c>
      <c r="C356" t="s">
        <v>4503</v>
      </c>
      <c r="D356" t="s">
        <v>1359</v>
      </c>
      <c r="E356" t="s">
        <v>2752</v>
      </c>
      <c r="F356" t="s">
        <v>3928</v>
      </c>
      <c r="G356" t="s">
        <v>104</v>
      </c>
      <c r="H356" s="77">
        <v>1700</v>
      </c>
      <c r="I356" s="77">
        <v>537.1</v>
      </c>
      <c r="J356" s="77">
        <v>0</v>
      </c>
      <c r="K356" s="77">
        <v>32.240501700000003</v>
      </c>
      <c r="L356" s="78">
        <v>0</v>
      </c>
      <c r="M356" s="78">
        <v>0</v>
      </c>
      <c r="N356" s="78">
        <v>0</v>
      </c>
    </row>
    <row r="357" spans="2:14">
      <c r="B357" t="s">
        <v>4504</v>
      </c>
      <c r="C357" t="s">
        <v>4505</v>
      </c>
      <c r="D357" t="s">
        <v>1228</v>
      </c>
      <c r="E357" t="s">
        <v>2752</v>
      </c>
      <c r="F357" t="s">
        <v>3928</v>
      </c>
      <c r="G357" t="s">
        <v>104</v>
      </c>
      <c r="H357" s="77">
        <v>2793</v>
      </c>
      <c r="I357" s="77">
        <v>8127</v>
      </c>
      <c r="J357" s="77">
        <v>0</v>
      </c>
      <c r="K357" s="77">
        <v>801.49148541</v>
      </c>
      <c r="L357" s="78">
        <v>0</v>
      </c>
      <c r="M357" s="78">
        <v>2.0000000000000001E-4</v>
      </c>
      <c r="N357" s="78">
        <v>0</v>
      </c>
    </row>
    <row r="358" spans="2:14">
      <c r="B358" t="s">
        <v>4506</v>
      </c>
      <c r="C358" t="s">
        <v>4507</v>
      </c>
      <c r="D358" t="s">
        <v>1228</v>
      </c>
      <c r="E358" t="s">
        <v>2752</v>
      </c>
      <c r="F358" t="s">
        <v>3928</v>
      </c>
      <c r="G358" t="s">
        <v>104</v>
      </c>
      <c r="H358" s="77">
        <v>212</v>
      </c>
      <c r="I358" s="77">
        <v>10068</v>
      </c>
      <c r="J358" s="77">
        <v>0</v>
      </c>
      <c r="K358" s="77">
        <v>75.366228960000001</v>
      </c>
      <c r="L358" s="78">
        <v>0</v>
      </c>
      <c r="M358" s="78">
        <v>0</v>
      </c>
      <c r="N358" s="78">
        <v>0</v>
      </c>
    </row>
    <row r="359" spans="2:14">
      <c r="B359" t="s">
        <v>4508</v>
      </c>
      <c r="C359" t="s">
        <v>4509</v>
      </c>
      <c r="D359" t="s">
        <v>1228</v>
      </c>
      <c r="E359" t="s">
        <v>2752</v>
      </c>
      <c r="F359" t="s">
        <v>3928</v>
      </c>
      <c r="G359" t="s">
        <v>104</v>
      </c>
      <c r="H359" s="77">
        <v>118</v>
      </c>
      <c r="I359" s="77">
        <v>11515</v>
      </c>
      <c r="J359" s="77">
        <v>0</v>
      </c>
      <c r="K359" s="77">
        <v>47.978168699999998</v>
      </c>
      <c r="L359" s="78">
        <v>0</v>
      </c>
      <c r="M359" s="78">
        <v>0</v>
      </c>
      <c r="N359" s="78">
        <v>0</v>
      </c>
    </row>
    <row r="360" spans="2:14">
      <c r="B360" t="s">
        <v>4510</v>
      </c>
      <c r="C360" t="s">
        <v>4511</v>
      </c>
      <c r="D360" t="s">
        <v>1228</v>
      </c>
      <c r="E360" t="s">
        <v>2752</v>
      </c>
      <c r="F360" t="s">
        <v>3928</v>
      </c>
      <c r="G360" t="s">
        <v>104</v>
      </c>
      <c r="H360" s="77">
        <v>1215</v>
      </c>
      <c r="I360" s="77">
        <v>9618</v>
      </c>
      <c r="J360" s="77">
        <v>0</v>
      </c>
      <c r="K360" s="77">
        <v>412.62806970000003</v>
      </c>
      <c r="L360" s="78">
        <v>0</v>
      </c>
      <c r="M360" s="78">
        <v>1E-4</v>
      </c>
      <c r="N360" s="78">
        <v>0</v>
      </c>
    </row>
    <row r="361" spans="2:14">
      <c r="B361" t="s">
        <v>4512</v>
      </c>
      <c r="C361" t="s">
        <v>4513</v>
      </c>
      <c r="D361" t="s">
        <v>1359</v>
      </c>
      <c r="E361" t="s">
        <v>2752</v>
      </c>
      <c r="F361" t="s">
        <v>3928</v>
      </c>
      <c r="G361" t="s">
        <v>104</v>
      </c>
      <c r="H361" s="77">
        <v>11618</v>
      </c>
      <c r="I361" s="77">
        <v>8556</v>
      </c>
      <c r="J361" s="77">
        <v>129.63762833999999</v>
      </c>
      <c r="K361" s="77">
        <v>3639.5790268199999</v>
      </c>
      <c r="L361" s="78">
        <v>4.4999999999999997E-3</v>
      </c>
      <c r="M361" s="78">
        <v>1E-3</v>
      </c>
      <c r="N361" s="78">
        <v>2.0000000000000001E-4</v>
      </c>
    </row>
    <row r="362" spans="2:14">
      <c r="B362" t="s">
        <v>4514</v>
      </c>
      <c r="C362" t="s">
        <v>4515</v>
      </c>
      <c r="D362" t="s">
        <v>1359</v>
      </c>
      <c r="E362" t="s">
        <v>2752</v>
      </c>
      <c r="F362" t="s">
        <v>3928</v>
      </c>
      <c r="G362" t="s">
        <v>104</v>
      </c>
      <c r="H362" s="77">
        <v>90886.1</v>
      </c>
      <c r="I362" s="77">
        <v>10040</v>
      </c>
      <c r="J362" s="77">
        <v>341.03276</v>
      </c>
      <c r="K362" s="77">
        <v>32561.282197640001</v>
      </c>
      <c r="L362" s="78">
        <v>2.0999999999999999E-3</v>
      </c>
      <c r="M362" s="78">
        <v>8.8000000000000005E-3</v>
      </c>
      <c r="N362" s="78">
        <v>1.4E-3</v>
      </c>
    </row>
    <row r="363" spans="2:14">
      <c r="B363" t="s">
        <v>4516</v>
      </c>
      <c r="C363" t="s">
        <v>4517</v>
      </c>
      <c r="D363" t="s">
        <v>1359</v>
      </c>
      <c r="E363" t="s">
        <v>2752</v>
      </c>
      <c r="F363" t="s">
        <v>3928</v>
      </c>
      <c r="G363" t="s">
        <v>104</v>
      </c>
      <c r="H363" s="77">
        <v>52292.41</v>
      </c>
      <c r="I363" s="77">
        <v>8905</v>
      </c>
      <c r="J363" s="77">
        <v>0</v>
      </c>
      <c r="K363" s="77">
        <v>16442.5926991755</v>
      </c>
      <c r="L363" s="78">
        <v>1.6000000000000001E-3</v>
      </c>
      <c r="M363" s="78">
        <v>4.4000000000000003E-3</v>
      </c>
      <c r="N363" s="78">
        <v>6.9999999999999999E-4</v>
      </c>
    </row>
    <row r="364" spans="2:14">
      <c r="B364" t="s">
        <v>4516</v>
      </c>
      <c r="C364" t="s">
        <v>4517</v>
      </c>
      <c r="D364" t="s">
        <v>1359</v>
      </c>
      <c r="E364" t="s">
        <v>2752</v>
      </c>
      <c r="F364" t="s">
        <v>3928</v>
      </c>
      <c r="G364" t="s">
        <v>104</v>
      </c>
      <c r="H364" s="77">
        <v>19368</v>
      </c>
      <c r="I364" s="77">
        <v>8905</v>
      </c>
      <c r="J364" s="77">
        <v>0</v>
      </c>
      <c r="K364" s="77">
        <v>6089.9877323999999</v>
      </c>
      <c r="L364" s="78">
        <v>5.0000000000000001E-4</v>
      </c>
      <c r="M364" s="78">
        <v>1.6000000000000001E-3</v>
      </c>
      <c r="N364" s="78">
        <v>2.9999999999999997E-4</v>
      </c>
    </row>
    <row r="365" spans="2:14">
      <c r="B365" t="s">
        <v>4518</v>
      </c>
      <c r="C365" t="s">
        <v>4515</v>
      </c>
      <c r="D365" t="s">
        <v>1359</v>
      </c>
      <c r="E365" t="s">
        <v>2752</v>
      </c>
      <c r="F365" t="s">
        <v>3928</v>
      </c>
      <c r="G365" t="s">
        <v>104</v>
      </c>
      <c r="H365" s="77">
        <v>23667</v>
      </c>
      <c r="I365" s="77">
        <v>10040</v>
      </c>
      <c r="J365" s="77">
        <v>77.900039250000006</v>
      </c>
      <c r="K365" s="77">
        <v>8468.1450100500006</v>
      </c>
      <c r="L365" s="78">
        <v>5.0000000000000001E-4</v>
      </c>
      <c r="M365" s="78">
        <v>2.3E-3</v>
      </c>
      <c r="N365" s="78">
        <v>4.0000000000000002E-4</v>
      </c>
    </row>
    <row r="366" spans="2:14">
      <c r="B366" t="s">
        <v>4519</v>
      </c>
      <c r="C366" t="s">
        <v>4520</v>
      </c>
      <c r="D366" t="s">
        <v>1359</v>
      </c>
      <c r="E366" t="s">
        <v>2752</v>
      </c>
      <c r="F366" t="s">
        <v>3928</v>
      </c>
      <c r="G366" t="s">
        <v>108</v>
      </c>
      <c r="H366" s="77">
        <v>1769</v>
      </c>
      <c r="I366" s="77">
        <v>8976</v>
      </c>
      <c r="J366" s="77">
        <v>0</v>
      </c>
      <c r="K366" s="77">
        <v>596.50926244799996</v>
      </c>
      <c r="L366" s="78">
        <v>0</v>
      </c>
      <c r="M366" s="78">
        <v>2.0000000000000001E-4</v>
      </c>
      <c r="N366" s="78">
        <v>0</v>
      </c>
    </row>
    <row r="367" spans="2:14">
      <c r="B367" t="s">
        <v>4521</v>
      </c>
      <c r="C367" t="s">
        <v>4522</v>
      </c>
      <c r="D367" t="s">
        <v>1359</v>
      </c>
      <c r="E367" t="s">
        <v>2752</v>
      </c>
      <c r="F367" t="s">
        <v>3928</v>
      </c>
      <c r="G367" t="s">
        <v>104</v>
      </c>
      <c r="H367" s="77">
        <v>71</v>
      </c>
      <c r="I367" s="77">
        <v>12555</v>
      </c>
      <c r="J367" s="77">
        <v>0</v>
      </c>
      <c r="K367" s="77">
        <v>31.475510549999999</v>
      </c>
      <c r="L367" s="78">
        <v>0</v>
      </c>
      <c r="M367" s="78">
        <v>0</v>
      </c>
      <c r="N367" s="78">
        <v>0</v>
      </c>
    </row>
    <row r="368" spans="2:14">
      <c r="B368" t="s">
        <v>4523</v>
      </c>
      <c r="C368" t="s">
        <v>4524</v>
      </c>
      <c r="D368" t="s">
        <v>1359</v>
      </c>
      <c r="E368" t="s">
        <v>2752</v>
      </c>
      <c r="F368" t="s">
        <v>3928</v>
      </c>
      <c r="G368" t="s">
        <v>104</v>
      </c>
      <c r="H368" s="77">
        <v>141</v>
      </c>
      <c r="I368" s="77">
        <v>13861.5</v>
      </c>
      <c r="J368" s="77">
        <v>0</v>
      </c>
      <c r="K368" s="77">
        <v>69.012388665000003</v>
      </c>
      <c r="L368" s="78">
        <v>0</v>
      </c>
      <c r="M368" s="78">
        <v>0</v>
      </c>
      <c r="N368" s="78">
        <v>0</v>
      </c>
    </row>
    <row r="369" spans="2:14">
      <c r="B369" t="s">
        <v>4525</v>
      </c>
      <c r="C369" t="s">
        <v>4526</v>
      </c>
      <c r="D369" t="s">
        <v>1269</v>
      </c>
      <c r="E369" t="s">
        <v>4172</v>
      </c>
      <c r="F369" t="s">
        <v>3928</v>
      </c>
      <c r="G369" t="s">
        <v>108</v>
      </c>
      <c r="H369" s="77">
        <v>3600</v>
      </c>
      <c r="I369" s="77">
        <v>14070</v>
      </c>
      <c r="J369" s="77">
        <v>0</v>
      </c>
      <c r="K369" s="77">
        <v>1902.8436839999999</v>
      </c>
      <c r="L369" s="78">
        <v>2E-3</v>
      </c>
      <c r="M369" s="78">
        <v>5.0000000000000001E-4</v>
      </c>
      <c r="N369" s="78">
        <v>1E-4</v>
      </c>
    </row>
    <row r="370" spans="2:14">
      <c r="B370" t="s">
        <v>4527</v>
      </c>
      <c r="C370" t="s">
        <v>4528</v>
      </c>
      <c r="D370" t="s">
        <v>1269</v>
      </c>
      <c r="E370" t="s">
        <v>4172</v>
      </c>
      <c r="F370" t="s">
        <v>3928</v>
      </c>
      <c r="G370" t="s">
        <v>108</v>
      </c>
      <c r="H370" s="77">
        <v>5750</v>
      </c>
      <c r="I370" s="77">
        <v>19365</v>
      </c>
      <c r="J370" s="77">
        <v>0</v>
      </c>
      <c r="K370" s="77">
        <v>4183.0384912500003</v>
      </c>
      <c r="L370" s="78">
        <v>6.1999999999999998E-3</v>
      </c>
      <c r="M370" s="78">
        <v>1.1000000000000001E-3</v>
      </c>
      <c r="N370" s="78">
        <v>2.0000000000000001E-4</v>
      </c>
    </row>
    <row r="371" spans="2:14">
      <c r="B371" t="s">
        <v>4529</v>
      </c>
      <c r="C371" t="s">
        <v>4530</v>
      </c>
      <c r="D371" t="s">
        <v>1359</v>
      </c>
      <c r="E371" t="s">
        <v>4172</v>
      </c>
      <c r="F371" t="s">
        <v>3928</v>
      </c>
      <c r="G371" t="s">
        <v>104</v>
      </c>
      <c r="H371" s="77">
        <v>1456</v>
      </c>
      <c r="I371" s="77">
        <v>15956</v>
      </c>
      <c r="J371" s="77">
        <v>0</v>
      </c>
      <c r="K371" s="77">
        <v>820.31966016000001</v>
      </c>
      <c r="L371" s="78">
        <v>3.3999999999999998E-3</v>
      </c>
      <c r="M371" s="78">
        <v>2.0000000000000001E-4</v>
      </c>
      <c r="N371" s="78">
        <v>0</v>
      </c>
    </row>
    <row r="372" spans="2:14">
      <c r="B372" t="s">
        <v>4531</v>
      </c>
      <c r="C372" t="s">
        <v>4532</v>
      </c>
      <c r="D372" t="s">
        <v>394</v>
      </c>
      <c r="E372" t="s">
        <v>4533</v>
      </c>
      <c r="F372" t="s">
        <v>3928</v>
      </c>
      <c r="G372" t="s">
        <v>104</v>
      </c>
      <c r="H372" s="77">
        <v>2045</v>
      </c>
      <c r="I372" s="77">
        <v>788</v>
      </c>
      <c r="J372" s="77">
        <v>0</v>
      </c>
      <c r="K372" s="77">
        <v>56.900652600000001</v>
      </c>
      <c r="L372" s="78">
        <v>1E-4</v>
      </c>
      <c r="M372" s="78">
        <v>0</v>
      </c>
      <c r="N372" s="78">
        <v>0</v>
      </c>
    </row>
    <row r="373" spans="2:14">
      <c r="B373" t="s">
        <v>4534</v>
      </c>
      <c r="C373" t="s">
        <v>4535</v>
      </c>
      <c r="D373" t="s">
        <v>1228</v>
      </c>
      <c r="E373" t="s">
        <v>4210</v>
      </c>
      <c r="F373" t="s">
        <v>3928</v>
      </c>
      <c r="G373" t="s">
        <v>104</v>
      </c>
      <c r="H373" s="77">
        <v>340</v>
      </c>
      <c r="I373" s="77">
        <v>4744</v>
      </c>
      <c r="J373" s="77">
        <v>0.15607019999999999</v>
      </c>
      <c r="K373" s="77">
        <v>57.109687800000003</v>
      </c>
      <c r="L373" s="78">
        <v>0</v>
      </c>
      <c r="M373" s="78">
        <v>0</v>
      </c>
      <c r="N373" s="78">
        <v>0</v>
      </c>
    </row>
    <row r="374" spans="2:14">
      <c r="B374" t="s">
        <v>4536</v>
      </c>
      <c r="C374" t="s">
        <v>4537</v>
      </c>
      <c r="D374" t="s">
        <v>1228</v>
      </c>
      <c r="E374" t="s">
        <v>4254</v>
      </c>
      <c r="F374" t="s">
        <v>3928</v>
      </c>
      <c r="G374" t="s">
        <v>104</v>
      </c>
      <c r="H374" s="77">
        <v>15090</v>
      </c>
      <c r="I374" s="77">
        <v>1715</v>
      </c>
      <c r="J374" s="77">
        <v>0</v>
      </c>
      <c r="K374" s="77">
        <v>913.79984850000005</v>
      </c>
      <c r="L374" s="78">
        <v>2.9999999999999997E-4</v>
      </c>
      <c r="M374" s="78">
        <v>2.0000000000000001E-4</v>
      </c>
      <c r="N374" s="78">
        <v>0</v>
      </c>
    </row>
    <row r="375" spans="2:14">
      <c r="B375" t="s">
        <v>4538</v>
      </c>
      <c r="C375" t="s">
        <v>4539</v>
      </c>
      <c r="D375" t="s">
        <v>394</v>
      </c>
      <c r="E375" t="s">
        <v>4540</v>
      </c>
      <c r="F375" t="s">
        <v>3928</v>
      </c>
      <c r="G375" t="s">
        <v>104</v>
      </c>
      <c r="H375" s="77">
        <v>19905</v>
      </c>
      <c r="I375" s="77">
        <v>9348</v>
      </c>
      <c r="J375" s="77">
        <v>17.395436190000002</v>
      </c>
      <c r="K375" s="77">
        <v>6587.5956375899996</v>
      </c>
      <c r="L375" s="78">
        <v>2.8999999999999998E-3</v>
      </c>
      <c r="M375" s="78">
        <v>1.8E-3</v>
      </c>
      <c r="N375" s="78">
        <v>2.9999999999999997E-4</v>
      </c>
    </row>
    <row r="376" spans="2:14">
      <c r="B376" t="s">
        <v>4541</v>
      </c>
      <c r="C376" t="s">
        <v>4542</v>
      </c>
      <c r="D376" t="s">
        <v>394</v>
      </c>
      <c r="E376" t="s">
        <v>4044</v>
      </c>
      <c r="F376" t="s">
        <v>3928</v>
      </c>
      <c r="G376" t="s">
        <v>104</v>
      </c>
      <c r="H376" s="77">
        <v>21175</v>
      </c>
      <c r="I376" s="77">
        <v>2831</v>
      </c>
      <c r="J376" s="77">
        <v>0</v>
      </c>
      <c r="K376" s="77">
        <v>2116.7082667499999</v>
      </c>
      <c r="L376" s="78">
        <v>2.5000000000000001E-3</v>
      </c>
      <c r="M376" s="78">
        <v>5.9999999999999995E-4</v>
      </c>
      <c r="N376" s="78">
        <v>1E-4</v>
      </c>
    </row>
    <row r="377" spans="2:14">
      <c r="B377" t="s">
        <v>4543</v>
      </c>
      <c r="C377" t="s">
        <v>4544</v>
      </c>
      <c r="D377" t="s">
        <v>394</v>
      </c>
      <c r="E377" t="s">
        <v>4044</v>
      </c>
      <c r="F377" t="s">
        <v>3928</v>
      </c>
      <c r="G377" t="s">
        <v>104</v>
      </c>
      <c r="H377" s="77">
        <v>20577</v>
      </c>
      <c r="I377" s="77">
        <v>8994</v>
      </c>
      <c r="J377" s="77">
        <v>0</v>
      </c>
      <c r="K377" s="77">
        <v>6534.8053867799999</v>
      </c>
      <c r="L377" s="78">
        <v>2.0000000000000001E-4</v>
      </c>
      <c r="M377" s="78">
        <v>1.8E-3</v>
      </c>
      <c r="N377" s="78">
        <v>2.9999999999999997E-4</v>
      </c>
    </row>
    <row r="378" spans="2:14">
      <c r="B378" t="s">
        <v>4545</v>
      </c>
      <c r="C378" t="s">
        <v>4546</v>
      </c>
      <c r="D378" t="s">
        <v>394</v>
      </c>
      <c r="E378" t="s">
        <v>4044</v>
      </c>
      <c r="F378" t="s">
        <v>3928</v>
      </c>
      <c r="G378" t="s">
        <v>104</v>
      </c>
      <c r="H378" s="77">
        <v>45253</v>
      </c>
      <c r="I378" s="77">
        <v>3192</v>
      </c>
      <c r="J378" s="77">
        <v>0</v>
      </c>
      <c r="K378" s="77">
        <v>5100.4439085599997</v>
      </c>
      <c r="L378" s="78">
        <v>8.0000000000000004E-4</v>
      </c>
      <c r="M378" s="78">
        <v>1.4E-3</v>
      </c>
      <c r="N378" s="78">
        <v>2.0000000000000001E-4</v>
      </c>
    </row>
    <row r="379" spans="2:14">
      <c r="B379" t="s">
        <v>4547</v>
      </c>
      <c r="C379" t="s">
        <v>4548</v>
      </c>
      <c r="D379" t="s">
        <v>1359</v>
      </c>
      <c r="E379" t="s">
        <v>4044</v>
      </c>
      <c r="F379" t="s">
        <v>3928</v>
      </c>
      <c r="G379" t="s">
        <v>104</v>
      </c>
      <c r="H379" s="77">
        <v>2442</v>
      </c>
      <c r="I379" s="77">
        <v>5538.5</v>
      </c>
      <c r="J379" s="77">
        <v>0</v>
      </c>
      <c r="K379" s="77">
        <v>477.56835027</v>
      </c>
      <c r="L379" s="78">
        <v>1E-4</v>
      </c>
      <c r="M379" s="78">
        <v>1E-4</v>
      </c>
      <c r="N379" s="78">
        <v>0</v>
      </c>
    </row>
    <row r="380" spans="2:14">
      <c r="B380" t="s">
        <v>4549</v>
      </c>
      <c r="C380" t="s">
        <v>4550</v>
      </c>
      <c r="D380" t="s">
        <v>1228</v>
      </c>
      <c r="E380" t="s">
        <v>4407</v>
      </c>
      <c r="F380" t="s">
        <v>3928</v>
      </c>
      <c r="G380" t="s">
        <v>104</v>
      </c>
      <c r="H380" s="77">
        <v>7989</v>
      </c>
      <c r="I380" s="77">
        <v>5789</v>
      </c>
      <c r="J380" s="77">
        <v>0</v>
      </c>
      <c r="K380" s="77">
        <v>1633.02821451</v>
      </c>
      <c r="L380" s="78">
        <v>2.9999999999999997E-4</v>
      </c>
      <c r="M380" s="78">
        <v>4.0000000000000002E-4</v>
      </c>
      <c r="N380" s="78">
        <v>1E-4</v>
      </c>
    </row>
    <row r="381" spans="2:14">
      <c r="B381" t="s">
        <v>4551</v>
      </c>
      <c r="C381" t="s">
        <v>4552</v>
      </c>
      <c r="D381" t="s">
        <v>1228</v>
      </c>
      <c r="E381" t="s">
        <v>4407</v>
      </c>
      <c r="F381" t="s">
        <v>3928</v>
      </c>
      <c r="G381" t="s">
        <v>104</v>
      </c>
      <c r="H381" s="77">
        <v>102</v>
      </c>
      <c r="I381" s="77">
        <v>7780</v>
      </c>
      <c r="J381" s="77">
        <v>0</v>
      </c>
      <c r="K381" s="77">
        <v>28.020603600000001</v>
      </c>
      <c r="L381" s="78">
        <v>0</v>
      </c>
      <c r="M381" s="78">
        <v>0</v>
      </c>
      <c r="N381" s="78">
        <v>0</v>
      </c>
    </row>
    <row r="382" spans="2:14">
      <c r="B382" t="s">
        <v>4553</v>
      </c>
      <c r="C382" t="s">
        <v>4554</v>
      </c>
      <c r="D382" t="s">
        <v>1228</v>
      </c>
      <c r="E382" t="s">
        <v>4407</v>
      </c>
      <c r="F382" t="s">
        <v>3928</v>
      </c>
      <c r="G382" t="s">
        <v>104</v>
      </c>
      <c r="H382" s="77">
        <v>9</v>
      </c>
      <c r="I382" s="77">
        <v>7214</v>
      </c>
      <c r="J382" s="77">
        <v>0</v>
      </c>
      <c r="K382" s="77">
        <v>2.2925370599999999</v>
      </c>
      <c r="L382" s="78">
        <v>0</v>
      </c>
      <c r="M382" s="78">
        <v>0</v>
      </c>
      <c r="N382" s="78">
        <v>0</v>
      </c>
    </row>
    <row r="383" spans="2:14">
      <c r="B383" t="s">
        <v>4555</v>
      </c>
      <c r="C383" t="s">
        <v>4556</v>
      </c>
      <c r="D383" t="s">
        <v>394</v>
      </c>
      <c r="E383" t="s">
        <v>4498</v>
      </c>
      <c r="F383" t="s">
        <v>3928</v>
      </c>
      <c r="G383" t="s">
        <v>104</v>
      </c>
      <c r="H383" s="77">
        <v>192860.1</v>
      </c>
      <c r="I383" s="77">
        <v>2716</v>
      </c>
      <c r="J383" s="77">
        <v>0</v>
      </c>
      <c r="K383" s="77">
        <v>18495.661595795998</v>
      </c>
      <c r="L383" s="78">
        <v>2.5000000000000001E-3</v>
      </c>
      <c r="M383" s="78">
        <v>5.0000000000000001E-3</v>
      </c>
      <c r="N383" s="78">
        <v>8.0000000000000004E-4</v>
      </c>
    </row>
    <row r="384" spans="2:14">
      <c r="B384" t="s">
        <v>4557</v>
      </c>
      <c r="C384" t="s">
        <v>4558</v>
      </c>
      <c r="D384" t="s">
        <v>3026</v>
      </c>
      <c r="E384" t="s">
        <v>4449</v>
      </c>
      <c r="F384" t="s">
        <v>3793</v>
      </c>
      <c r="G384" t="s">
        <v>104</v>
      </c>
      <c r="H384" s="77">
        <v>355</v>
      </c>
      <c r="I384" s="77">
        <v>226.85</v>
      </c>
      <c r="J384" s="77">
        <v>0</v>
      </c>
      <c r="K384" s="77">
        <v>2.8435760925000002</v>
      </c>
      <c r="L384" s="78">
        <v>1E-4</v>
      </c>
      <c r="M384" s="78">
        <v>0</v>
      </c>
      <c r="N384" s="78">
        <v>0</v>
      </c>
    </row>
    <row r="385" spans="2:14">
      <c r="B385" s="79" t="s">
        <v>1195</v>
      </c>
      <c r="H385" s="81">
        <v>0</v>
      </c>
      <c r="J385" s="81">
        <v>0</v>
      </c>
      <c r="K385" s="81">
        <v>0</v>
      </c>
      <c r="M385" s="80">
        <v>0</v>
      </c>
      <c r="N385" s="80">
        <v>0</v>
      </c>
    </row>
    <row r="386" spans="2:14">
      <c r="B386" t="s">
        <v>215</v>
      </c>
      <c r="C386" t="s">
        <v>215</v>
      </c>
      <c r="F386" t="s">
        <v>215</v>
      </c>
      <c r="G386" t="s">
        <v>215</v>
      </c>
      <c r="H386" s="77">
        <v>0</v>
      </c>
      <c r="I386" s="77">
        <v>0</v>
      </c>
      <c r="K386" s="77">
        <v>0</v>
      </c>
      <c r="L386" s="78">
        <v>0</v>
      </c>
      <c r="M386" s="78">
        <v>0</v>
      </c>
      <c r="N386" s="78">
        <v>0</v>
      </c>
    </row>
    <row r="387" spans="2:14">
      <c r="B387" s="79" t="s">
        <v>4011</v>
      </c>
      <c r="H387" s="81">
        <v>1200</v>
      </c>
      <c r="J387" s="81">
        <v>0</v>
      </c>
      <c r="K387" s="81">
        <v>558.08161199999995</v>
      </c>
      <c r="M387" s="80">
        <v>2.0000000000000001E-4</v>
      </c>
      <c r="N387" s="80">
        <v>0</v>
      </c>
    </row>
    <row r="388" spans="2:14">
      <c r="B388" t="s">
        <v>4559</v>
      </c>
      <c r="C388" t="s">
        <v>4560</v>
      </c>
      <c r="D388" t="s">
        <v>394</v>
      </c>
      <c r="E388" t="s">
        <v>4185</v>
      </c>
      <c r="F388" t="s">
        <v>3928</v>
      </c>
      <c r="G388" t="s">
        <v>104</v>
      </c>
      <c r="H388" s="77">
        <v>1200</v>
      </c>
      <c r="I388" s="77">
        <v>13171</v>
      </c>
      <c r="J388" s="77">
        <v>0</v>
      </c>
      <c r="K388" s="77">
        <v>558.08161199999995</v>
      </c>
      <c r="L388" s="78">
        <v>2.9999999999999997E-4</v>
      </c>
      <c r="M388" s="78">
        <v>2.0000000000000001E-4</v>
      </c>
      <c r="N388" s="78">
        <v>0</v>
      </c>
    </row>
    <row r="389" spans="2:14">
      <c r="B389" t="s">
        <v>254</v>
      </c>
    </row>
    <row r="390" spans="2:14">
      <c r="B390" t="s">
        <v>396</v>
      </c>
    </row>
    <row r="391" spans="2:14">
      <c r="B391" t="s">
        <v>397</v>
      </c>
    </row>
    <row r="392" spans="2:14">
      <c r="B392" t="s">
        <v>398</v>
      </c>
    </row>
    <row r="393" spans="2:14">
      <c r="B393" t="s">
        <v>399</v>
      </c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3">
        <v>44926</v>
      </c>
    </row>
    <row r="2" spans="2:65" s="1" customFormat="1">
      <c r="B2" s="2" t="s">
        <v>1</v>
      </c>
      <c r="C2" s="12" t="s">
        <v>196</v>
      </c>
    </row>
    <row r="3" spans="2:65" s="1" customFormat="1">
      <c r="B3" s="2" t="s">
        <v>2</v>
      </c>
      <c r="C3" s="26" t="s">
        <v>195</v>
      </c>
    </row>
    <row r="4" spans="2:65" s="1" customFormat="1">
      <c r="B4" s="2" t="s">
        <v>3</v>
      </c>
    </row>
    <row r="6" spans="2:65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46</v>
      </c>
      <c r="C8" s="28" t="s">
        <v>47</v>
      </c>
      <c r="D8" s="28" t="s">
        <v>68</v>
      </c>
      <c r="E8" s="28" t="s">
        <v>48</v>
      </c>
      <c r="F8" s="28" t="s">
        <v>82</v>
      </c>
      <c r="G8" s="28" t="s">
        <v>49</v>
      </c>
      <c r="H8" s="28" t="s">
        <v>50</v>
      </c>
      <c r="I8" s="28" t="s">
        <v>51</v>
      </c>
      <c r="J8" s="28" t="s">
        <v>185</v>
      </c>
      <c r="K8" s="28" t="s">
        <v>186</v>
      </c>
      <c r="L8" s="28" t="s">
        <v>54</v>
      </c>
      <c r="M8" s="28" t="s">
        <v>71</v>
      </c>
      <c r="N8" s="28" t="s">
        <v>55</v>
      </c>
      <c r="O8" s="34" t="s">
        <v>181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182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34" t="s">
        <v>75</v>
      </c>
      <c r="O10" s="34" t="s">
        <v>76</v>
      </c>
      <c r="P10" s="35"/>
      <c r="BG10" s="16"/>
      <c r="BH10" s="19"/>
      <c r="BI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5">
        <v>13505792.07</v>
      </c>
      <c r="K11" s="7"/>
      <c r="L11" s="75">
        <v>381768.15135793062</v>
      </c>
      <c r="M11" s="7"/>
      <c r="N11" s="76">
        <v>1</v>
      </c>
      <c r="O11" s="76">
        <v>1.6199999999999999E-2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9911163.7200000007</v>
      </c>
      <c r="L12" s="81">
        <v>14046.6465728476</v>
      </c>
      <c r="N12" s="80">
        <v>3.6799999999999999E-2</v>
      </c>
      <c r="O12" s="80">
        <v>5.9999999999999995E-4</v>
      </c>
    </row>
    <row r="13" spans="2:65">
      <c r="B13" s="79" t="s">
        <v>4561</v>
      </c>
      <c r="C13" s="16"/>
      <c r="D13" s="16"/>
      <c r="E13" s="16"/>
      <c r="J13" s="81">
        <v>420228</v>
      </c>
      <c r="L13" s="81">
        <v>443.1021384</v>
      </c>
      <c r="N13" s="80">
        <v>1.1999999999999999E-3</v>
      </c>
      <c r="O13" s="80">
        <v>0</v>
      </c>
    </row>
    <row r="14" spans="2:65">
      <c r="B14" t="s">
        <v>4562</v>
      </c>
      <c r="C14" t="s">
        <v>4563</v>
      </c>
      <c r="D14" t="s">
        <v>98</v>
      </c>
      <c r="E14" t="s">
        <v>3834</v>
      </c>
      <c r="F14" t="s">
        <v>3928</v>
      </c>
      <c r="G14" t="s">
        <v>215</v>
      </c>
      <c r="H14" t="s">
        <v>216</v>
      </c>
      <c r="I14" t="s">
        <v>100</v>
      </c>
      <c r="J14" s="77">
        <v>404</v>
      </c>
      <c r="K14" s="77">
        <v>233.54</v>
      </c>
      <c r="L14" s="77">
        <v>0.94350160000000005</v>
      </c>
      <c r="M14" s="78">
        <v>0</v>
      </c>
      <c r="N14" s="78">
        <v>0</v>
      </c>
      <c r="O14" s="78">
        <v>0</v>
      </c>
    </row>
    <row r="15" spans="2:65">
      <c r="B15" t="s">
        <v>4564</v>
      </c>
      <c r="C15" t="s">
        <v>4565</v>
      </c>
      <c r="D15" t="s">
        <v>98</v>
      </c>
      <c r="E15" t="s">
        <v>3855</v>
      </c>
      <c r="F15" t="s">
        <v>3928</v>
      </c>
      <c r="G15" t="s">
        <v>215</v>
      </c>
      <c r="H15" t="s">
        <v>216</v>
      </c>
      <c r="I15" t="s">
        <v>100</v>
      </c>
      <c r="J15" s="77">
        <v>419824</v>
      </c>
      <c r="K15" s="77">
        <v>105.32</v>
      </c>
      <c r="L15" s="77">
        <v>442.15863680000001</v>
      </c>
      <c r="M15" s="78">
        <v>0</v>
      </c>
      <c r="N15" s="78">
        <v>1.1999999999999999E-3</v>
      </c>
      <c r="O15" s="78">
        <v>0</v>
      </c>
    </row>
    <row r="16" spans="2:65">
      <c r="B16" s="79" t="s">
        <v>4566</v>
      </c>
      <c r="C16" s="16"/>
      <c r="D16" s="16"/>
      <c r="E16" s="16"/>
      <c r="J16" s="81">
        <v>1244246</v>
      </c>
      <c r="L16" s="81">
        <v>1392.8413717999999</v>
      </c>
      <c r="N16" s="80">
        <v>3.5999999999999999E-3</v>
      </c>
      <c r="O16" s="80">
        <v>1E-4</v>
      </c>
    </row>
    <row r="17" spans="2:15">
      <c r="B17" t="s">
        <v>4567</v>
      </c>
      <c r="C17" t="s">
        <v>4568</v>
      </c>
      <c r="D17" t="s">
        <v>98</v>
      </c>
      <c r="E17" t="s">
        <v>3834</v>
      </c>
      <c r="F17" t="s">
        <v>121</v>
      </c>
      <c r="G17" t="s">
        <v>215</v>
      </c>
      <c r="H17" t="s">
        <v>216</v>
      </c>
      <c r="I17" t="s">
        <v>100</v>
      </c>
      <c r="J17" s="77">
        <v>6</v>
      </c>
      <c r="K17" s="77">
        <v>36705.980000000003</v>
      </c>
      <c r="L17" s="77">
        <v>2.2023587999999998</v>
      </c>
      <c r="M17" s="78">
        <v>0</v>
      </c>
      <c r="N17" s="78">
        <v>0</v>
      </c>
      <c r="O17" s="78">
        <v>0</v>
      </c>
    </row>
    <row r="18" spans="2:15">
      <c r="B18" t="s">
        <v>4569</v>
      </c>
      <c r="C18" t="s">
        <v>4570</v>
      </c>
      <c r="D18" t="s">
        <v>98</v>
      </c>
      <c r="E18" t="s">
        <v>3792</v>
      </c>
      <c r="F18" t="s">
        <v>3928</v>
      </c>
      <c r="G18" t="s">
        <v>215</v>
      </c>
      <c r="H18" t="s">
        <v>216</v>
      </c>
      <c r="I18" t="s">
        <v>100</v>
      </c>
      <c r="J18" s="77">
        <v>65254</v>
      </c>
      <c r="K18" s="77">
        <v>111.69</v>
      </c>
      <c r="L18" s="77">
        <v>72.882192599999996</v>
      </c>
      <c r="M18" s="78">
        <v>0</v>
      </c>
      <c r="N18" s="78">
        <v>2.0000000000000001E-4</v>
      </c>
      <c r="O18" s="78">
        <v>0</v>
      </c>
    </row>
    <row r="19" spans="2:15">
      <c r="B19" t="s">
        <v>4571</v>
      </c>
      <c r="C19" t="s">
        <v>4572</v>
      </c>
      <c r="D19" t="s">
        <v>98</v>
      </c>
      <c r="E19" t="s">
        <v>3834</v>
      </c>
      <c r="F19" t="s">
        <v>3928</v>
      </c>
      <c r="G19" t="s">
        <v>215</v>
      </c>
      <c r="H19" t="s">
        <v>216</v>
      </c>
      <c r="I19" t="s">
        <v>100</v>
      </c>
      <c r="J19" s="77">
        <v>60762</v>
      </c>
      <c r="K19" s="77">
        <v>97.36</v>
      </c>
      <c r="L19" s="77">
        <v>59.157883200000001</v>
      </c>
      <c r="M19" s="78">
        <v>0</v>
      </c>
      <c r="N19" s="78">
        <v>2.0000000000000001E-4</v>
      </c>
      <c r="O19" s="78">
        <v>0</v>
      </c>
    </row>
    <row r="20" spans="2:15">
      <c r="B20" t="s">
        <v>4573</v>
      </c>
      <c r="C20" t="s">
        <v>4574</v>
      </c>
      <c r="D20" t="s">
        <v>98</v>
      </c>
      <c r="E20" t="s">
        <v>3806</v>
      </c>
      <c r="F20" t="s">
        <v>3928</v>
      </c>
      <c r="G20" t="s">
        <v>215</v>
      </c>
      <c r="H20" t="s">
        <v>216</v>
      </c>
      <c r="I20" t="s">
        <v>100</v>
      </c>
      <c r="J20" s="77">
        <v>20000</v>
      </c>
      <c r="K20" s="77">
        <v>98.22</v>
      </c>
      <c r="L20" s="77">
        <v>19.643999999999998</v>
      </c>
      <c r="M20" s="78">
        <v>0</v>
      </c>
      <c r="N20" s="78">
        <v>1E-4</v>
      </c>
      <c r="O20" s="78">
        <v>0</v>
      </c>
    </row>
    <row r="21" spans="2:15">
      <c r="B21" t="s">
        <v>4575</v>
      </c>
      <c r="C21" t="s">
        <v>4576</v>
      </c>
      <c r="D21" t="s">
        <v>98</v>
      </c>
      <c r="E21" t="s">
        <v>3806</v>
      </c>
      <c r="F21" t="s">
        <v>3928</v>
      </c>
      <c r="G21" t="s">
        <v>215</v>
      </c>
      <c r="H21" t="s">
        <v>216</v>
      </c>
      <c r="I21" t="s">
        <v>100</v>
      </c>
      <c r="J21" s="77">
        <v>10000</v>
      </c>
      <c r="K21" s="77">
        <v>100.49</v>
      </c>
      <c r="L21" s="77">
        <v>10.048999999999999</v>
      </c>
      <c r="M21" s="78">
        <v>0</v>
      </c>
      <c r="N21" s="78">
        <v>0</v>
      </c>
      <c r="O21" s="78">
        <v>0</v>
      </c>
    </row>
    <row r="22" spans="2:15">
      <c r="B22" t="s">
        <v>4577</v>
      </c>
      <c r="C22" t="s">
        <v>4578</v>
      </c>
      <c r="D22" t="s">
        <v>98</v>
      </c>
      <c r="E22" t="s">
        <v>3806</v>
      </c>
      <c r="F22" t="s">
        <v>3928</v>
      </c>
      <c r="G22" t="s">
        <v>215</v>
      </c>
      <c r="H22" t="s">
        <v>216</v>
      </c>
      <c r="I22" t="s">
        <v>100</v>
      </c>
      <c r="J22" s="77">
        <v>47490</v>
      </c>
      <c r="K22" s="77">
        <v>98.09</v>
      </c>
      <c r="L22" s="77">
        <v>46.582940999999998</v>
      </c>
      <c r="M22" s="78">
        <v>1.1000000000000001E-3</v>
      </c>
      <c r="N22" s="78">
        <v>1E-4</v>
      </c>
      <c r="O22" s="78">
        <v>0</v>
      </c>
    </row>
    <row r="23" spans="2:15">
      <c r="B23" t="s">
        <v>4579</v>
      </c>
      <c r="C23" t="s">
        <v>4580</v>
      </c>
      <c r="D23" t="s">
        <v>98</v>
      </c>
      <c r="E23" t="s">
        <v>3806</v>
      </c>
      <c r="F23" t="s">
        <v>3928</v>
      </c>
      <c r="G23" t="s">
        <v>215</v>
      </c>
      <c r="H23" t="s">
        <v>216</v>
      </c>
      <c r="I23" t="s">
        <v>100</v>
      </c>
      <c r="J23" s="77">
        <v>20000</v>
      </c>
      <c r="K23" s="77">
        <v>107.54</v>
      </c>
      <c r="L23" s="77">
        <v>21.507999999999999</v>
      </c>
      <c r="M23" s="78">
        <v>0</v>
      </c>
      <c r="N23" s="78">
        <v>1E-4</v>
      </c>
      <c r="O23" s="78">
        <v>0</v>
      </c>
    </row>
    <row r="24" spans="2:15">
      <c r="B24" t="s">
        <v>4581</v>
      </c>
      <c r="C24" t="s">
        <v>4582</v>
      </c>
      <c r="D24" t="s">
        <v>98</v>
      </c>
      <c r="E24" t="s">
        <v>4583</v>
      </c>
      <c r="F24" t="s">
        <v>3928</v>
      </c>
      <c r="G24" t="s">
        <v>215</v>
      </c>
      <c r="H24" t="s">
        <v>216</v>
      </c>
      <c r="I24" t="s">
        <v>100</v>
      </c>
      <c r="J24" s="77">
        <v>82304</v>
      </c>
      <c r="K24" s="77">
        <v>98.12</v>
      </c>
      <c r="L24" s="77">
        <v>80.756684800000002</v>
      </c>
      <c r="M24" s="78">
        <v>0</v>
      </c>
      <c r="N24" s="78">
        <v>2.0000000000000001E-4</v>
      </c>
      <c r="O24" s="78">
        <v>0</v>
      </c>
    </row>
    <row r="25" spans="2:15">
      <c r="B25" t="s">
        <v>4584</v>
      </c>
      <c r="C25" t="s">
        <v>4585</v>
      </c>
      <c r="D25" t="s">
        <v>98</v>
      </c>
      <c r="E25" t="s">
        <v>3834</v>
      </c>
      <c r="F25" t="s">
        <v>3928</v>
      </c>
      <c r="G25" t="s">
        <v>215</v>
      </c>
      <c r="H25" t="s">
        <v>216</v>
      </c>
      <c r="I25" t="s">
        <v>100</v>
      </c>
      <c r="J25" s="77">
        <v>20000</v>
      </c>
      <c r="K25" s="77">
        <v>101.86</v>
      </c>
      <c r="L25" s="77">
        <v>20.372</v>
      </c>
      <c r="M25" s="78">
        <v>0</v>
      </c>
      <c r="N25" s="78">
        <v>1E-4</v>
      </c>
      <c r="O25" s="78">
        <v>0</v>
      </c>
    </row>
    <row r="26" spans="2:15">
      <c r="B26" t="s">
        <v>4586</v>
      </c>
      <c r="C26" t="s">
        <v>4587</v>
      </c>
      <c r="D26" t="s">
        <v>98</v>
      </c>
      <c r="E26" t="s">
        <v>4588</v>
      </c>
      <c r="F26" t="s">
        <v>3928</v>
      </c>
      <c r="G26" t="s">
        <v>215</v>
      </c>
      <c r="H26" t="s">
        <v>216</v>
      </c>
      <c r="I26" t="s">
        <v>100</v>
      </c>
      <c r="J26" s="77">
        <v>8968</v>
      </c>
      <c r="K26" s="77">
        <v>143.97999999999999</v>
      </c>
      <c r="L26" s="77">
        <v>12.9121264</v>
      </c>
      <c r="M26" s="78">
        <v>0</v>
      </c>
      <c r="N26" s="78">
        <v>0</v>
      </c>
      <c r="O26" s="78">
        <v>0</v>
      </c>
    </row>
    <row r="27" spans="2:15">
      <c r="B27" t="s">
        <v>4589</v>
      </c>
      <c r="C27" t="s">
        <v>4590</v>
      </c>
      <c r="D27" t="s">
        <v>98</v>
      </c>
      <c r="E27" t="s">
        <v>4588</v>
      </c>
      <c r="F27" t="s">
        <v>3928</v>
      </c>
      <c r="G27" t="s">
        <v>215</v>
      </c>
      <c r="H27" t="s">
        <v>216</v>
      </c>
      <c r="I27" t="s">
        <v>100</v>
      </c>
      <c r="J27" s="77">
        <v>86505</v>
      </c>
      <c r="K27" s="77">
        <v>112.01</v>
      </c>
      <c r="L27" s="77">
        <v>96.894250499999998</v>
      </c>
      <c r="M27" s="78">
        <v>0</v>
      </c>
      <c r="N27" s="78">
        <v>2.9999999999999997E-4</v>
      </c>
      <c r="O27" s="78">
        <v>0</v>
      </c>
    </row>
    <row r="28" spans="2:15">
      <c r="B28" t="s">
        <v>4591</v>
      </c>
      <c r="C28" t="s">
        <v>4592</v>
      </c>
      <c r="D28" t="s">
        <v>98</v>
      </c>
      <c r="E28" t="s">
        <v>3855</v>
      </c>
      <c r="F28" t="s">
        <v>3928</v>
      </c>
      <c r="G28" t="s">
        <v>215</v>
      </c>
      <c r="H28" t="s">
        <v>216</v>
      </c>
      <c r="I28" t="s">
        <v>100</v>
      </c>
      <c r="J28" s="77">
        <v>20000</v>
      </c>
      <c r="K28" s="77">
        <v>115.38</v>
      </c>
      <c r="L28" s="77">
        <v>23.076000000000001</v>
      </c>
      <c r="M28" s="78">
        <v>0</v>
      </c>
      <c r="N28" s="78">
        <v>1E-4</v>
      </c>
      <c r="O28" s="78">
        <v>0</v>
      </c>
    </row>
    <row r="29" spans="2:15">
      <c r="B29" t="s">
        <v>4593</v>
      </c>
      <c r="C29" t="s">
        <v>4594</v>
      </c>
      <c r="D29" t="s">
        <v>98</v>
      </c>
      <c r="E29" t="s">
        <v>4583</v>
      </c>
      <c r="F29" t="s">
        <v>3928</v>
      </c>
      <c r="G29" t="s">
        <v>215</v>
      </c>
      <c r="H29" t="s">
        <v>216</v>
      </c>
      <c r="I29" t="s">
        <v>100</v>
      </c>
      <c r="J29" s="77">
        <v>46645</v>
      </c>
      <c r="K29" s="77">
        <v>100.31</v>
      </c>
      <c r="L29" s="77">
        <v>46.789599500000001</v>
      </c>
      <c r="M29" s="78">
        <v>0</v>
      </c>
      <c r="N29" s="78">
        <v>1E-4</v>
      </c>
      <c r="O29" s="78">
        <v>0</v>
      </c>
    </row>
    <row r="30" spans="2:15">
      <c r="B30" t="s">
        <v>4595</v>
      </c>
      <c r="C30" t="s">
        <v>4596</v>
      </c>
      <c r="D30" t="s">
        <v>98</v>
      </c>
      <c r="E30" t="s">
        <v>3792</v>
      </c>
      <c r="F30" t="s">
        <v>3928</v>
      </c>
      <c r="G30" t="s">
        <v>215</v>
      </c>
      <c r="H30" t="s">
        <v>216</v>
      </c>
      <c r="I30" t="s">
        <v>100</v>
      </c>
      <c r="J30" s="77">
        <v>70000</v>
      </c>
      <c r="K30" s="77">
        <v>108.27</v>
      </c>
      <c r="L30" s="77">
        <v>75.789000000000001</v>
      </c>
      <c r="M30" s="78">
        <v>0</v>
      </c>
      <c r="N30" s="78">
        <v>2.0000000000000001E-4</v>
      </c>
      <c r="O30" s="78">
        <v>0</v>
      </c>
    </row>
    <row r="31" spans="2:15">
      <c r="B31" t="s">
        <v>4597</v>
      </c>
      <c r="C31" t="s">
        <v>4598</v>
      </c>
      <c r="D31" t="s">
        <v>98</v>
      </c>
      <c r="E31" t="s">
        <v>3792</v>
      </c>
      <c r="F31" t="s">
        <v>3928</v>
      </c>
      <c r="G31" t="s">
        <v>215</v>
      </c>
      <c r="H31" t="s">
        <v>216</v>
      </c>
      <c r="I31" t="s">
        <v>100</v>
      </c>
      <c r="J31" s="77">
        <v>9566</v>
      </c>
      <c r="K31" s="77">
        <v>351.4</v>
      </c>
      <c r="L31" s="77">
        <v>33.614924000000002</v>
      </c>
      <c r="M31" s="78">
        <v>0</v>
      </c>
      <c r="N31" s="78">
        <v>1E-4</v>
      </c>
      <c r="O31" s="78">
        <v>0</v>
      </c>
    </row>
    <row r="32" spans="2:15">
      <c r="B32" t="s">
        <v>4599</v>
      </c>
      <c r="C32" t="s">
        <v>4600</v>
      </c>
      <c r="D32" t="s">
        <v>98</v>
      </c>
      <c r="E32" t="s">
        <v>3834</v>
      </c>
      <c r="F32" t="s">
        <v>3928</v>
      </c>
      <c r="G32" t="s">
        <v>215</v>
      </c>
      <c r="H32" t="s">
        <v>216</v>
      </c>
      <c r="I32" t="s">
        <v>100</v>
      </c>
      <c r="J32" s="77">
        <v>38646</v>
      </c>
      <c r="K32" s="77">
        <v>117</v>
      </c>
      <c r="L32" s="77">
        <v>45.215820000000001</v>
      </c>
      <c r="M32" s="78">
        <v>0</v>
      </c>
      <c r="N32" s="78">
        <v>1E-4</v>
      </c>
      <c r="O32" s="78">
        <v>0</v>
      </c>
    </row>
    <row r="33" spans="2:15">
      <c r="B33" t="s">
        <v>4601</v>
      </c>
      <c r="C33" t="s">
        <v>4602</v>
      </c>
      <c r="D33" t="s">
        <v>98</v>
      </c>
      <c r="E33" t="s">
        <v>3834</v>
      </c>
      <c r="F33" t="s">
        <v>3928</v>
      </c>
      <c r="G33" t="s">
        <v>215</v>
      </c>
      <c r="H33" t="s">
        <v>216</v>
      </c>
      <c r="I33" t="s">
        <v>100</v>
      </c>
      <c r="J33" s="77">
        <v>193917</v>
      </c>
      <c r="K33" s="77">
        <v>129.22</v>
      </c>
      <c r="L33" s="77">
        <v>250.5795474</v>
      </c>
      <c r="M33" s="78">
        <v>0</v>
      </c>
      <c r="N33" s="78">
        <v>6.9999999999999999E-4</v>
      </c>
      <c r="O33" s="78">
        <v>0</v>
      </c>
    </row>
    <row r="34" spans="2:15">
      <c r="B34" t="s">
        <v>4603</v>
      </c>
      <c r="C34" t="s">
        <v>4604</v>
      </c>
      <c r="D34" t="s">
        <v>98</v>
      </c>
      <c r="E34" t="s">
        <v>3855</v>
      </c>
      <c r="F34" t="s">
        <v>3928</v>
      </c>
      <c r="G34" t="s">
        <v>215</v>
      </c>
      <c r="H34" t="s">
        <v>216</v>
      </c>
      <c r="I34" t="s">
        <v>100</v>
      </c>
      <c r="J34" s="77">
        <v>10000</v>
      </c>
      <c r="K34" s="77">
        <v>100.28</v>
      </c>
      <c r="L34" s="77">
        <v>10.028</v>
      </c>
      <c r="M34" s="78">
        <v>0</v>
      </c>
      <c r="N34" s="78">
        <v>0</v>
      </c>
      <c r="O34" s="78">
        <v>0</v>
      </c>
    </row>
    <row r="35" spans="2:15">
      <c r="B35" t="s">
        <v>4605</v>
      </c>
      <c r="C35" t="s">
        <v>4606</v>
      </c>
      <c r="D35" t="s">
        <v>98</v>
      </c>
      <c r="E35" t="s">
        <v>3855</v>
      </c>
      <c r="F35" t="s">
        <v>3928</v>
      </c>
      <c r="G35" t="s">
        <v>215</v>
      </c>
      <c r="H35" t="s">
        <v>216</v>
      </c>
      <c r="I35" t="s">
        <v>100</v>
      </c>
      <c r="J35" s="77">
        <v>20000</v>
      </c>
      <c r="K35" s="77">
        <v>92.13</v>
      </c>
      <c r="L35" s="77">
        <v>18.425999999999998</v>
      </c>
      <c r="M35" s="78">
        <v>0</v>
      </c>
      <c r="N35" s="78">
        <v>0</v>
      </c>
      <c r="O35" s="78">
        <v>0</v>
      </c>
    </row>
    <row r="36" spans="2:15">
      <c r="B36" t="s">
        <v>4607</v>
      </c>
      <c r="C36" t="s">
        <v>4608</v>
      </c>
      <c r="D36" t="s">
        <v>98</v>
      </c>
      <c r="E36" t="s">
        <v>3855</v>
      </c>
      <c r="F36" t="s">
        <v>3928</v>
      </c>
      <c r="G36" t="s">
        <v>215</v>
      </c>
      <c r="H36" t="s">
        <v>216</v>
      </c>
      <c r="I36" t="s">
        <v>100</v>
      </c>
      <c r="J36" s="77">
        <v>942</v>
      </c>
      <c r="K36" s="77">
        <v>191.12</v>
      </c>
      <c r="L36" s="77">
        <v>1.8003503999999999</v>
      </c>
      <c r="M36" s="78">
        <v>0</v>
      </c>
      <c r="N36" s="78">
        <v>0</v>
      </c>
      <c r="O36" s="78">
        <v>0</v>
      </c>
    </row>
    <row r="37" spans="2:15">
      <c r="B37" t="s">
        <v>4609</v>
      </c>
      <c r="C37" t="s">
        <v>4610</v>
      </c>
      <c r="D37" t="s">
        <v>98</v>
      </c>
      <c r="E37" t="s">
        <v>3855</v>
      </c>
      <c r="F37" t="s">
        <v>3928</v>
      </c>
      <c r="G37" t="s">
        <v>215</v>
      </c>
      <c r="H37" t="s">
        <v>216</v>
      </c>
      <c r="I37" t="s">
        <v>100</v>
      </c>
      <c r="J37" s="77">
        <v>52634</v>
      </c>
      <c r="K37" s="77">
        <v>127.81</v>
      </c>
      <c r="L37" s="77">
        <v>67.271515399999998</v>
      </c>
      <c r="M37" s="78">
        <v>0</v>
      </c>
      <c r="N37" s="78">
        <v>2.0000000000000001E-4</v>
      </c>
      <c r="O37" s="78">
        <v>0</v>
      </c>
    </row>
    <row r="38" spans="2:15">
      <c r="B38" t="s">
        <v>4611</v>
      </c>
      <c r="C38" t="s">
        <v>4612</v>
      </c>
      <c r="D38" t="s">
        <v>98</v>
      </c>
      <c r="E38" t="s">
        <v>3817</v>
      </c>
      <c r="F38" t="s">
        <v>3928</v>
      </c>
      <c r="G38" t="s">
        <v>215</v>
      </c>
      <c r="H38" t="s">
        <v>216</v>
      </c>
      <c r="I38" t="s">
        <v>100</v>
      </c>
      <c r="J38" s="77">
        <v>23742</v>
      </c>
      <c r="K38" s="77">
        <v>97.78</v>
      </c>
      <c r="L38" s="77">
        <v>23.214927599999999</v>
      </c>
      <c r="M38" s="78">
        <v>0</v>
      </c>
      <c r="N38" s="78">
        <v>1E-4</v>
      </c>
      <c r="O38" s="78">
        <v>0</v>
      </c>
    </row>
    <row r="39" spans="2:15">
      <c r="B39" t="s">
        <v>4613</v>
      </c>
      <c r="C39" t="s">
        <v>4614</v>
      </c>
      <c r="D39" t="s">
        <v>98</v>
      </c>
      <c r="E39" t="s">
        <v>3817</v>
      </c>
      <c r="F39" t="s">
        <v>3928</v>
      </c>
      <c r="G39" t="s">
        <v>215</v>
      </c>
      <c r="H39" t="s">
        <v>216</v>
      </c>
      <c r="I39" t="s">
        <v>100</v>
      </c>
      <c r="J39" s="77">
        <v>13401</v>
      </c>
      <c r="K39" s="77">
        <v>110.62</v>
      </c>
      <c r="L39" s="77">
        <v>14.8241862</v>
      </c>
      <c r="M39" s="78">
        <v>0</v>
      </c>
      <c r="N39" s="78">
        <v>0</v>
      </c>
      <c r="O39" s="78">
        <v>0</v>
      </c>
    </row>
    <row r="40" spans="2:15">
      <c r="B40" t="s">
        <v>4615</v>
      </c>
      <c r="C40" t="s">
        <v>4616</v>
      </c>
      <c r="D40" t="s">
        <v>98</v>
      </c>
      <c r="E40" t="s">
        <v>3817</v>
      </c>
      <c r="F40" t="s">
        <v>3928</v>
      </c>
      <c r="G40" t="s">
        <v>215</v>
      </c>
      <c r="H40" t="s">
        <v>216</v>
      </c>
      <c r="I40" t="s">
        <v>100</v>
      </c>
      <c r="J40" s="77">
        <v>25000</v>
      </c>
      <c r="K40" s="77">
        <v>93.65</v>
      </c>
      <c r="L40" s="77">
        <v>23.412500000000001</v>
      </c>
      <c r="M40" s="78">
        <v>0</v>
      </c>
      <c r="N40" s="78">
        <v>1E-4</v>
      </c>
      <c r="O40" s="78">
        <v>0</v>
      </c>
    </row>
    <row r="41" spans="2:15">
      <c r="B41" t="s">
        <v>4617</v>
      </c>
      <c r="C41" t="s">
        <v>4618</v>
      </c>
      <c r="D41" t="s">
        <v>98</v>
      </c>
      <c r="E41" t="s">
        <v>3817</v>
      </c>
      <c r="F41" t="s">
        <v>3928</v>
      </c>
      <c r="G41" t="s">
        <v>215</v>
      </c>
      <c r="H41" t="s">
        <v>216</v>
      </c>
      <c r="I41" t="s">
        <v>100</v>
      </c>
      <c r="J41" s="77">
        <v>275956</v>
      </c>
      <c r="K41" s="77">
        <v>102.26</v>
      </c>
      <c r="L41" s="77">
        <v>282.19260559999998</v>
      </c>
      <c r="M41" s="78">
        <v>0</v>
      </c>
      <c r="N41" s="78">
        <v>6.9999999999999999E-4</v>
      </c>
      <c r="O41" s="78">
        <v>0</v>
      </c>
    </row>
    <row r="42" spans="2:15">
      <c r="B42" t="s">
        <v>4619</v>
      </c>
      <c r="C42" t="s">
        <v>4620</v>
      </c>
      <c r="D42" t="s">
        <v>98</v>
      </c>
      <c r="E42" t="s">
        <v>3834</v>
      </c>
      <c r="F42" t="s">
        <v>3928</v>
      </c>
      <c r="G42" t="s">
        <v>215</v>
      </c>
      <c r="H42" t="s">
        <v>216</v>
      </c>
      <c r="I42" t="s">
        <v>100</v>
      </c>
      <c r="J42" s="77">
        <v>22508</v>
      </c>
      <c r="K42" s="77">
        <v>149.47999999999999</v>
      </c>
      <c r="L42" s="77">
        <v>33.6449584</v>
      </c>
      <c r="M42" s="78">
        <v>0</v>
      </c>
      <c r="N42" s="78">
        <v>1E-4</v>
      </c>
      <c r="O42" s="78">
        <v>0</v>
      </c>
    </row>
    <row r="43" spans="2:15">
      <c r="B43" s="79" t="s">
        <v>90</v>
      </c>
      <c r="C43" s="16"/>
      <c r="D43" s="16"/>
      <c r="E43" s="16"/>
      <c r="J43" s="81">
        <v>4969130.72</v>
      </c>
      <c r="L43" s="81">
        <v>6953.6466178199998</v>
      </c>
      <c r="N43" s="80">
        <v>1.8200000000000001E-2</v>
      </c>
      <c r="O43" s="80">
        <v>2.9999999999999997E-4</v>
      </c>
    </row>
    <row r="44" spans="2:15">
      <c r="B44" t="s">
        <v>4621</v>
      </c>
      <c r="C44" t="s">
        <v>4622</v>
      </c>
      <c r="D44" t="s">
        <v>98</v>
      </c>
      <c r="E44" t="s">
        <v>4623</v>
      </c>
      <c r="F44" t="s">
        <v>3793</v>
      </c>
      <c r="G44" t="s">
        <v>381</v>
      </c>
      <c r="H44" t="s">
        <v>382</v>
      </c>
      <c r="I44" t="s">
        <v>100</v>
      </c>
      <c r="J44" s="77">
        <v>453361</v>
      </c>
      <c r="K44" s="77">
        <v>158.37</v>
      </c>
      <c r="L44" s="77">
        <v>717.98781570000006</v>
      </c>
      <c r="M44" s="78">
        <v>0</v>
      </c>
      <c r="N44" s="78">
        <v>1.9E-3</v>
      </c>
      <c r="O44" s="78">
        <v>0</v>
      </c>
    </row>
    <row r="45" spans="2:15">
      <c r="B45" t="s">
        <v>4624</v>
      </c>
      <c r="C45" t="s">
        <v>4625</v>
      </c>
      <c r="D45" t="s">
        <v>98</v>
      </c>
      <c r="E45" t="s">
        <v>3855</v>
      </c>
      <c r="F45" t="s">
        <v>3793</v>
      </c>
      <c r="G45" t="s">
        <v>381</v>
      </c>
      <c r="H45" t="s">
        <v>382</v>
      </c>
      <c r="I45" t="s">
        <v>100</v>
      </c>
      <c r="J45" s="77">
        <v>90000</v>
      </c>
      <c r="K45" s="77">
        <v>108.84</v>
      </c>
      <c r="L45" s="77">
        <v>97.956000000000003</v>
      </c>
      <c r="M45" s="78">
        <v>0</v>
      </c>
      <c r="N45" s="78">
        <v>2.9999999999999997E-4</v>
      </c>
      <c r="O45" s="78">
        <v>0</v>
      </c>
    </row>
    <row r="46" spans="2:15">
      <c r="B46" t="s">
        <v>4626</v>
      </c>
      <c r="C46" t="s">
        <v>4627</v>
      </c>
      <c r="D46" t="s">
        <v>98</v>
      </c>
      <c r="E46" t="s">
        <v>4628</v>
      </c>
      <c r="F46" t="s">
        <v>3793</v>
      </c>
      <c r="G46" t="s">
        <v>381</v>
      </c>
      <c r="H46" t="s">
        <v>382</v>
      </c>
      <c r="I46" t="s">
        <v>100</v>
      </c>
      <c r="J46" s="77">
        <v>112272</v>
      </c>
      <c r="K46" s="77">
        <v>114.46</v>
      </c>
      <c r="L46" s="77">
        <v>128.50653120000001</v>
      </c>
      <c r="M46" s="78">
        <v>0</v>
      </c>
      <c r="N46" s="78">
        <v>2.9999999999999997E-4</v>
      </c>
      <c r="O46" s="78">
        <v>0</v>
      </c>
    </row>
    <row r="47" spans="2:15">
      <c r="B47" t="s">
        <v>4629</v>
      </c>
      <c r="C47" t="s">
        <v>4630</v>
      </c>
      <c r="D47" t="s">
        <v>98</v>
      </c>
      <c r="E47" t="s">
        <v>4628</v>
      </c>
      <c r="F47" t="s">
        <v>126</v>
      </c>
      <c r="G47" t="s">
        <v>381</v>
      </c>
      <c r="H47" t="s">
        <v>382</v>
      </c>
      <c r="I47" t="s">
        <v>100</v>
      </c>
      <c r="J47" s="77">
        <v>1545</v>
      </c>
      <c r="K47" s="77">
        <v>107.92</v>
      </c>
      <c r="L47" s="77">
        <v>1.6673640000000001</v>
      </c>
      <c r="M47" s="78">
        <v>0</v>
      </c>
      <c r="N47" s="78">
        <v>0</v>
      </c>
      <c r="O47" s="78">
        <v>0</v>
      </c>
    </row>
    <row r="48" spans="2:15">
      <c r="B48" t="s">
        <v>4631</v>
      </c>
      <c r="C48" t="s">
        <v>4632</v>
      </c>
      <c r="D48" t="s">
        <v>98</v>
      </c>
      <c r="E48" t="s">
        <v>4628</v>
      </c>
      <c r="F48" t="s">
        <v>3793</v>
      </c>
      <c r="G48" t="s">
        <v>381</v>
      </c>
      <c r="H48" t="s">
        <v>382</v>
      </c>
      <c r="I48" t="s">
        <v>100</v>
      </c>
      <c r="J48" s="77">
        <v>5035</v>
      </c>
      <c r="K48" s="77">
        <v>91.73</v>
      </c>
      <c r="L48" s="77">
        <v>4.6186055000000001</v>
      </c>
      <c r="M48" s="78">
        <v>0</v>
      </c>
      <c r="N48" s="78">
        <v>0</v>
      </c>
      <c r="O48" s="78">
        <v>0</v>
      </c>
    </row>
    <row r="49" spans="2:15">
      <c r="B49" t="s">
        <v>4633</v>
      </c>
      <c r="C49" t="s">
        <v>4634</v>
      </c>
      <c r="D49" t="s">
        <v>98</v>
      </c>
      <c r="E49" t="s">
        <v>3924</v>
      </c>
      <c r="F49" t="s">
        <v>703</v>
      </c>
      <c r="G49" t="s">
        <v>381</v>
      </c>
      <c r="H49" t="s">
        <v>382</v>
      </c>
      <c r="I49" t="s">
        <v>100</v>
      </c>
      <c r="J49" s="77">
        <v>7286</v>
      </c>
      <c r="K49" s="77">
        <v>90.61</v>
      </c>
      <c r="L49" s="77">
        <v>6.6018445999999997</v>
      </c>
      <c r="M49" s="78">
        <v>0</v>
      </c>
      <c r="N49" s="78">
        <v>0</v>
      </c>
      <c r="O49" s="78">
        <v>0</v>
      </c>
    </row>
    <row r="50" spans="2:15">
      <c r="B50" t="s">
        <v>4635</v>
      </c>
      <c r="C50" t="s">
        <v>4636</v>
      </c>
      <c r="D50" t="s">
        <v>98</v>
      </c>
      <c r="E50" t="s">
        <v>3924</v>
      </c>
      <c r="F50" t="s">
        <v>123</v>
      </c>
      <c r="G50" t="s">
        <v>381</v>
      </c>
      <c r="H50" t="s">
        <v>382</v>
      </c>
      <c r="I50" t="s">
        <v>100</v>
      </c>
      <c r="J50" s="77">
        <v>6012</v>
      </c>
      <c r="K50" s="77">
        <v>54.23</v>
      </c>
      <c r="L50" s="77">
        <v>3.2603076</v>
      </c>
      <c r="M50" s="78">
        <v>0</v>
      </c>
      <c r="N50" s="78">
        <v>0</v>
      </c>
      <c r="O50" s="78">
        <v>0</v>
      </c>
    </row>
    <row r="51" spans="2:15">
      <c r="B51" t="s">
        <v>4637</v>
      </c>
      <c r="C51" t="s">
        <v>4638</v>
      </c>
      <c r="D51" t="s">
        <v>98</v>
      </c>
      <c r="E51" t="s">
        <v>3806</v>
      </c>
      <c r="F51" t="s">
        <v>3793</v>
      </c>
      <c r="G51" t="s">
        <v>215</v>
      </c>
      <c r="H51" t="s">
        <v>216</v>
      </c>
      <c r="I51" t="s">
        <v>100</v>
      </c>
      <c r="J51" s="77">
        <v>10777</v>
      </c>
      <c r="K51" s="77">
        <v>135.16999999999999</v>
      </c>
      <c r="L51" s="77">
        <v>14.5672709</v>
      </c>
      <c r="M51" s="78">
        <v>0</v>
      </c>
      <c r="N51" s="78">
        <v>0</v>
      </c>
      <c r="O51" s="78">
        <v>0</v>
      </c>
    </row>
    <row r="52" spans="2:15">
      <c r="B52" t="s">
        <v>4639</v>
      </c>
      <c r="C52" t="s">
        <v>4640</v>
      </c>
      <c r="D52" t="s">
        <v>98</v>
      </c>
      <c r="E52" t="s">
        <v>3806</v>
      </c>
      <c r="F52" t="s">
        <v>3793</v>
      </c>
      <c r="G52" t="s">
        <v>215</v>
      </c>
      <c r="H52" t="s">
        <v>216</v>
      </c>
      <c r="I52" t="s">
        <v>100</v>
      </c>
      <c r="J52" s="77">
        <v>916</v>
      </c>
      <c r="K52" s="77">
        <v>135.54</v>
      </c>
      <c r="L52" s="77">
        <v>1.2415464</v>
      </c>
      <c r="M52" s="78">
        <v>0</v>
      </c>
      <c r="N52" s="78">
        <v>0</v>
      </c>
      <c r="O52" s="78">
        <v>0</v>
      </c>
    </row>
    <row r="53" spans="2:15">
      <c r="B53" t="s">
        <v>4641</v>
      </c>
      <c r="C53" t="s">
        <v>4642</v>
      </c>
      <c r="D53" t="s">
        <v>98</v>
      </c>
      <c r="E53" t="s">
        <v>3806</v>
      </c>
      <c r="F53" t="s">
        <v>3793</v>
      </c>
      <c r="G53" t="s">
        <v>215</v>
      </c>
      <c r="H53" t="s">
        <v>216</v>
      </c>
      <c r="I53" t="s">
        <v>100</v>
      </c>
      <c r="J53" s="77">
        <v>15172</v>
      </c>
      <c r="K53" s="77">
        <v>124.36</v>
      </c>
      <c r="L53" s="77">
        <v>18.8678992</v>
      </c>
      <c r="M53" s="78">
        <v>0</v>
      </c>
      <c r="N53" s="78">
        <v>0</v>
      </c>
      <c r="O53" s="78">
        <v>0</v>
      </c>
    </row>
    <row r="54" spans="2:15">
      <c r="B54" t="s">
        <v>4643</v>
      </c>
      <c r="C54" t="s">
        <v>4644</v>
      </c>
      <c r="D54" t="s">
        <v>98</v>
      </c>
      <c r="E54" t="s">
        <v>3806</v>
      </c>
      <c r="F54" t="s">
        <v>3793</v>
      </c>
      <c r="G54" t="s">
        <v>215</v>
      </c>
      <c r="H54" t="s">
        <v>216</v>
      </c>
      <c r="I54" t="s">
        <v>100</v>
      </c>
      <c r="J54" s="77">
        <v>344854</v>
      </c>
      <c r="K54" s="77">
        <v>107.51</v>
      </c>
      <c r="L54" s="77">
        <v>370.7525354</v>
      </c>
      <c r="M54" s="78">
        <v>0</v>
      </c>
      <c r="N54" s="78">
        <v>1E-3</v>
      </c>
      <c r="O54" s="78">
        <v>0</v>
      </c>
    </row>
    <row r="55" spans="2:15">
      <c r="B55" t="s">
        <v>4645</v>
      </c>
      <c r="C55" t="s">
        <v>4646</v>
      </c>
      <c r="D55" t="s">
        <v>98</v>
      </c>
      <c r="E55" t="s">
        <v>3806</v>
      </c>
      <c r="F55" t="s">
        <v>3793</v>
      </c>
      <c r="G55" t="s">
        <v>215</v>
      </c>
      <c r="H55" t="s">
        <v>216</v>
      </c>
      <c r="I55" t="s">
        <v>100</v>
      </c>
      <c r="J55" s="77">
        <v>53603</v>
      </c>
      <c r="K55" s="77">
        <v>103.37</v>
      </c>
      <c r="L55" s="77">
        <v>55.409421100000003</v>
      </c>
      <c r="M55" s="78">
        <v>6.4000000000000003E-3</v>
      </c>
      <c r="N55" s="78">
        <v>1E-4</v>
      </c>
      <c r="O55" s="78">
        <v>0</v>
      </c>
    </row>
    <row r="56" spans="2:15">
      <c r="B56" t="s">
        <v>4647</v>
      </c>
      <c r="C56" t="s">
        <v>4648</v>
      </c>
      <c r="D56" t="s">
        <v>98</v>
      </c>
      <c r="E56" t="s">
        <v>3806</v>
      </c>
      <c r="F56" t="s">
        <v>3793</v>
      </c>
      <c r="G56" t="s">
        <v>215</v>
      </c>
      <c r="H56" t="s">
        <v>216</v>
      </c>
      <c r="I56" t="s">
        <v>100</v>
      </c>
      <c r="J56" s="77">
        <v>139091</v>
      </c>
      <c r="K56" s="77">
        <v>133.35</v>
      </c>
      <c r="L56" s="77">
        <v>185.47784849999999</v>
      </c>
      <c r="M56" s="78">
        <v>0</v>
      </c>
      <c r="N56" s="78">
        <v>5.0000000000000001E-4</v>
      </c>
      <c r="O56" s="78">
        <v>0</v>
      </c>
    </row>
    <row r="57" spans="2:15">
      <c r="B57" t="s">
        <v>4649</v>
      </c>
      <c r="C57" t="s">
        <v>4650</v>
      </c>
      <c r="D57" t="s">
        <v>98</v>
      </c>
      <c r="E57" t="s">
        <v>3806</v>
      </c>
      <c r="F57" t="s">
        <v>3793</v>
      </c>
      <c r="G57" t="s">
        <v>215</v>
      </c>
      <c r="H57" t="s">
        <v>216</v>
      </c>
      <c r="I57" t="s">
        <v>100</v>
      </c>
      <c r="J57" s="77">
        <v>20000</v>
      </c>
      <c r="K57" s="77">
        <v>120.18</v>
      </c>
      <c r="L57" s="77">
        <v>24.036000000000001</v>
      </c>
      <c r="M57" s="78">
        <v>0</v>
      </c>
      <c r="N57" s="78">
        <v>1E-4</v>
      </c>
      <c r="O57" s="78">
        <v>0</v>
      </c>
    </row>
    <row r="58" spans="2:15">
      <c r="B58" t="s">
        <v>4651</v>
      </c>
      <c r="C58" t="s">
        <v>4652</v>
      </c>
      <c r="D58" t="s">
        <v>98</v>
      </c>
      <c r="E58" t="s">
        <v>3806</v>
      </c>
      <c r="F58" t="s">
        <v>3793</v>
      </c>
      <c r="G58" t="s">
        <v>215</v>
      </c>
      <c r="H58" t="s">
        <v>216</v>
      </c>
      <c r="I58" t="s">
        <v>100</v>
      </c>
      <c r="J58" s="77">
        <v>270699</v>
      </c>
      <c r="K58" s="77">
        <v>183.26</v>
      </c>
      <c r="L58" s="77">
        <v>496.08298739999998</v>
      </c>
      <c r="M58" s="78">
        <v>0</v>
      </c>
      <c r="N58" s="78">
        <v>1.2999999999999999E-3</v>
      </c>
      <c r="O58" s="78">
        <v>0</v>
      </c>
    </row>
    <row r="59" spans="2:15">
      <c r="B59" t="s">
        <v>4653</v>
      </c>
      <c r="C59" t="s">
        <v>4654</v>
      </c>
      <c r="D59" t="s">
        <v>98</v>
      </c>
      <c r="E59" t="s">
        <v>3806</v>
      </c>
      <c r="F59" t="s">
        <v>3793</v>
      </c>
      <c r="G59" t="s">
        <v>215</v>
      </c>
      <c r="H59" t="s">
        <v>216</v>
      </c>
      <c r="I59" t="s">
        <v>100</v>
      </c>
      <c r="J59" s="77">
        <v>3466</v>
      </c>
      <c r="K59" s="77">
        <v>136.51</v>
      </c>
      <c r="L59" s="77">
        <v>4.7314366000000003</v>
      </c>
      <c r="M59" s="78">
        <v>0</v>
      </c>
      <c r="N59" s="78">
        <v>0</v>
      </c>
      <c r="O59" s="78">
        <v>0</v>
      </c>
    </row>
    <row r="60" spans="2:15">
      <c r="B60" t="s">
        <v>4655</v>
      </c>
      <c r="C60" t="s">
        <v>4656</v>
      </c>
      <c r="D60" t="s">
        <v>98</v>
      </c>
      <c r="E60" t="s">
        <v>3806</v>
      </c>
      <c r="F60" t="s">
        <v>3793</v>
      </c>
      <c r="G60" t="s">
        <v>215</v>
      </c>
      <c r="H60" t="s">
        <v>216</v>
      </c>
      <c r="I60" t="s">
        <v>100</v>
      </c>
      <c r="J60" s="77">
        <v>14796</v>
      </c>
      <c r="K60" s="77">
        <v>146.01</v>
      </c>
      <c r="L60" s="77">
        <v>21.603639600000001</v>
      </c>
      <c r="M60" s="78">
        <v>0</v>
      </c>
      <c r="N60" s="78">
        <v>1E-4</v>
      </c>
      <c r="O60" s="78">
        <v>0</v>
      </c>
    </row>
    <row r="61" spans="2:15">
      <c r="B61" t="s">
        <v>4657</v>
      </c>
      <c r="C61" t="s">
        <v>4658</v>
      </c>
      <c r="D61" t="s">
        <v>98</v>
      </c>
      <c r="E61" t="s">
        <v>3806</v>
      </c>
      <c r="F61" t="s">
        <v>3793</v>
      </c>
      <c r="G61" t="s">
        <v>215</v>
      </c>
      <c r="H61" t="s">
        <v>216</v>
      </c>
      <c r="I61" t="s">
        <v>100</v>
      </c>
      <c r="J61" s="77">
        <v>113000</v>
      </c>
      <c r="K61" s="77">
        <v>125.83</v>
      </c>
      <c r="L61" s="77">
        <v>142.18790000000001</v>
      </c>
      <c r="M61" s="78">
        <v>0</v>
      </c>
      <c r="N61" s="78">
        <v>4.0000000000000002E-4</v>
      </c>
      <c r="O61" s="78">
        <v>0</v>
      </c>
    </row>
    <row r="62" spans="2:15">
      <c r="B62" t="s">
        <v>4659</v>
      </c>
      <c r="C62" t="s">
        <v>4660</v>
      </c>
      <c r="D62" t="s">
        <v>98</v>
      </c>
      <c r="E62" t="s">
        <v>3806</v>
      </c>
      <c r="F62" t="s">
        <v>3793</v>
      </c>
      <c r="G62" t="s">
        <v>215</v>
      </c>
      <c r="H62" t="s">
        <v>216</v>
      </c>
      <c r="I62" t="s">
        <v>100</v>
      </c>
      <c r="J62" s="77">
        <v>103261</v>
      </c>
      <c r="K62" s="77">
        <v>184.7</v>
      </c>
      <c r="L62" s="77">
        <v>190.72306699999999</v>
      </c>
      <c r="M62" s="78">
        <v>1.1000000000000001E-3</v>
      </c>
      <c r="N62" s="78">
        <v>5.0000000000000001E-4</v>
      </c>
      <c r="O62" s="78">
        <v>0</v>
      </c>
    </row>
    <row r="63" spans="2:15">
      <c r="B63" t="s">
        <v>4661</v>
      </c>
      <c r="C63" t="s">
        <v>4662</v>
      </c>
      <c r="D63" t="s">
        <v>98</v>
      </c>
      <c r="E63" t="s">
        <v>3806</v>
      </c>
      <c r="F63" t="s">
        <v>3793</v>
      </c>
      <c r="G63" t="s">
        <v>215</v>
      </c>
      <c r="H63" t="s">
        <v>216</v>
      </c>
      <c r="I63" t="s">
        <v>100</v>
      </c>
      <c r="J63" s="77">
        <v>132226</v>
      </c>
      <c r="K63" s="77">
        <v>200.66</v>
      </c>
      <c r="L63" s="77">
        <v>265.32469159999999</v>
      </c>
      <c r="M63" s="78">
        <v>4.0000000000000002E-4</v>
      </c>
      <c r="N63" s="78">
        <v>6.9999999999999999E-4</v>
      </c>
      <c r="O63" s="78">
        <v>0</v>
      </c>
    </row>
    <row r="64" spans="2:15">
      <c r="B64" t="s">
        <v>4663</v>
      </c>
      <c r="C64" t="s">
        <v>4664</v>
      </c>
      <c r="D64" t="s">
        <v>98</v>
      </c>
      <c r="E64" t="s">
        <v>3806</v>
      </c>
      <c r="F64" t="s">
        <v>126</v>
      </c>
      <c r="G64" t="s">
        <v>215</v>
      </c>
      <c r="H64" t="s">
        <v>216</v>
      </c>
      <c r="I64" t="s">
        <v>100</v>
      </c>
      <c r="J64" s="77">
        <v>2265</v>
      </c>
      <c r="K64" s="77">
        <v>112.98</v>
      </c>
      <c r="L64" s="77">
        <v>2.5589970000000002</v>
      </c>
      <c r="M64" s="78">
        <v>0</v>
      </c>
      <c r="N64" s="78">
        <v>0</v>
      </c>
      <c r="O64" s="78">
        <v>0</v>
      </c>
    </row>
    <row r="65" spans="2:15">
      <c r="B65" t="s">
        <v>4665</v>
      </c>
      <c r="C65" t="s">
        <v>4666</v>
      </c>
      <c r="D65" t="s">
        <v>98</v>
      </c>
      <c r="E65" t="s">
        <v>3806</v>
      </c>
      <c r="F65" t="s">
        <v>3793</v>
      </c>
      <c r="G65" t="s">
        <v>215</v>
      </c>
      <c r="H65" t="s">
        <v>216</v>
      </c>
      <c r="I65" t="s">
        <v>100</v>
      </c>
      <c r="J65" s="77">
        <v>10177</v>
      </c>
      <c r="K65" s="77">
        <v>160.44999999999999</v>
      </c>
      <c r="L65" s="77">
        <v>16.328996499999999</v>
      </c>
      <c r="M65" s="78">
        <v>0</v>
      </c>
      <c r="N65" s="78">
        <v>0</v>
      </c>
      <c r="O65" s="78">
        <v>0</v>
      </c>
    </row>
    <row r="66" spans="2:15">
      <c r="B66" t="s">
        <v>4667</v>
      </c>
      <c r="C66" t="s">
        <v>4668</v>
      </c>
      <c r="D66" t="s">
        <v>98</v>
      </c>
      <c r="E66" t="s">
        <v>3806</v>
      </c>
      <c r="F66" t="s">
        <v>3793</v>
      </c>
      <c r="G66" t="s">
        <v>215</v>
      </c>
      <c r="H66" t="s">
        <v>216</v>
      </c>
      <c r="I66" t="s">
        <v>100</v>
      </c>
      <c r="J66" s="77">
        <v>18568</v>
      </c>
      <c r="K66" s="77">
        <v>159.63999999999999</v>
      </c>
      <c r="L66" s="77">
        <v>29.641955200000002</v>
      </c>
      <c r="M66" s="78">
        <v>9.1000000000000004E-3</v>
      </c>
      <c r="N66" s="78">
        <v>1E-4</v>
      </c>
      <c r="O66" s="78">
        <v>0</v>
      </c>
    </row>
    <row r="67" spans="2:15">
      <c r="B67" t="s">
        <v>4669</v>
      </c>
      <c r="C67" t="s">
        <v>4670</v>
      </c>
      <c r="D67" t="s">
        <v>98</v>
      </c>
      <c r="E67" t="s">
        <v>3806</v>
      </c>
      <c r="F67" t="s">
        <v>3793</v>
      </c>
      <c r="G67" t="s">
        <v>215</v>
      </c>
      <c r="H67" t="s">
        <v>216</v>
      </c>
      <c r="I67" t="s">
        <v>100</v>
      </c>
      <c r="J67" s="77">
        <v>100</v>
      </c>
      <c r="K67" s="77">
        <v>100.9</v>
      </c>
      <c r="L67" s="77">
        <v>0.1009</v>
      </c>
      <c r="M67" s="78">
        <v>0</v>
      </c>
      <c r="N67" s="78">
        <v>0</v>
      </c>
      <c r="O67" s="78">
        <v>0</v>
      </c>
    </row>
    <row r="68" spans="2:15">
      <c r="B68" t="s">
        <v>4671</v>
      </c>
      <c r="C68" t="s">
        <v>4672</v>
      </c>
      <c r="D68" t="s">
        <v>98</v>
      </c>
      <c r="E68" t="s">
        <v>3817</v>
      </c>
      <c r="F68" t="s">
        <v>3793</v>
      </c>
      <c r="G68" t="s">
        <v>215</v>
      </c>
      <c r="H68" t="s">
        <v>216</v>
      </c>
      <c r="I68" t="s">
        <v>100</v>
      </c>
      <c r="J68" s="77">
        <v>87039</v>
      </c>
      <c r="K68" s="77">
        <v>92.92</v>
      </c>
      <c r="L68" s="77">
        <v>80.876638799999995</v>
      </c>
      <c r="M68" s="78">
        <v>6.6799999999999998E-2</v>
      </c>
      <c r="N68" s="78">
        <v>2.0000000000000001E-4</v>
      </c>
      <c r="O68" s="78">
        <v>0</v>
      </c>
    </row>
    <row r="69" spans="2:15">
      <c r="B69" t="s">
        <v>4673</v>
      </c>
      <c r="C69" t="s">
        <v>4674</v>
      </c>
      <c r="D69" t="s">
        <v>98</v>
      </c>
      <c r="E69" t="s">
        <v>4588</v>
      </c>
      <c r="F69" t="s">
        <v>3793</v>
      </c>
      <c r="G69" t="s">
        <v>215</v>
      </c>
      <c r="H69" t="s">
        <v>216</v>
      </c>
      <c r="I69" t="s">
        <v>100</v>
      </c>
      <c r="J69" s="77">
        <v>27685</v>
      </c>
      <c r="K69" s="77">
        <v>103.03</v>
      </c>
      <c r="L69" s="77">
        <v>28.5238555</v>
      </c>
      <c r="M69" s="78">
        <v>5.9999999999999995E-4</v>
      </c>
      <c r="N69" s="78">
        <v>1E-4</v>
      </c>
      <c r="O69" s="78">
        <v>0</v>
      </c>
    </row>
    <row r="70" spans="2:15">
      <c r="B70" t="s">
        <v>4675</v>
      </c>
      <c r="C70" t="s">
        <v>4676</v>
      </c>
      <c r="D70" t="s">
        <v>98</v>
      </c>
      <c r="E70" t="s">
        <v>3834</v>
      </c>
      <c r="F70" t="s">
        <v>3793</v>
      </c>
      <c r="G70" t="s">
        <v>215</v>
      </c>
      <c r="H70" t="s">
        <v>216</v>
      </c>
      <c r="I70" t="s">
        <v>100</v>
      </c>
      <c r="J70" s="77">
        <v>39883</v>
      </c>
      <c r="K70" s="77">
        <v>92.87</v>
      </c>
      <c r="L70" s="77">
        <v>37.039342099999999</v>
      </c>
      <c r="M70" s="78">
        <v>0</v>
      </c>
      <c r="N70" s="78">
        <v>1E-4</v>
      </c>
      <c r="O70" s="78">
        <v>0</v>
      </c>
    </row>
    <row r="71" spans="2:15">
      <c r="B71" t="s">
        <v>4677</v>
      </c>
      <c r="C71" t="s">
        <v>4678</v>
      </c>
      <c r="D71" t="s">
        <v>98</v>
      </c>
      <c r="E71" t="s">
        <v>3834</v>
      </c>
      <c r="F71" t="s">
        <v>3793</v>
      </c>
      <c r="G71" t="s">
        <v>215</v>
      </c>
      <c r="H71" t="s">
        <v>216</v>
      </c>
      <c r="I71" t="s">
        <v>100</v>
      </c>
      <c r="J71" s="77">
        <v>30</v>
      </c>
      <c r="K71" s="77">
        <v>14718.62</v>
      </c>
      <c r="L71" s="77">
        <v>4.4155860000000002</v>
      </c>
      <c r="M71" s="78">
        <v>0</v>
      </c>
      <c r="N71" s="78">
        <v>0</v>
      </c>
      <c r="O71" s="78">
        <v>0</v>
      </c>
    </row>
    <row r="72" spans="2:15">
      <c r="B72" t="s">
        <v>4679</v>
      </c>
      <c r="C72" t="s">
        <v>4680</v>
      </c>
      <c r="D72" t="s">
        <v>98</v>
      </c>
      <c r="E72" t="s">
        <v>3834</v>
      </c>
      <c r="F72" t="s">
        <v>3793</v>
      </c>
      <c r="G72" t="s">
        <v>215</v>
      </c>
      <c r="H72" t="s">
        <v>216</v>
      </c>
      <c r="I72" t="s">
        <v>100</v>
      </c>
      <c r="J72" s="77">
        <v>55735</v>
      </c>
      <c r="K72" s="77">
        <v>104.39</v>
      </c>
      <c r="L72" s="77">
        <v>58.181766500000002</v>
      </c>
      <c r="M72" s="78">
        <v>0</v>
      </c>
      <c r="N72" s="78">
        <v>2.0000000000000001E-4</v>
      </c>
      <c r="O72" s="78">
        <v>0</v>
      </c>
    </row>
    <row r="73" spans="2:15">
      <c r="B73" t="s">
        <v>4681</v>
      </c>
      <c r="C73" t="s">
        <v>4682</v>
      </c>
      <c r="D73" t="s">
        <v>98</v>
      </c>
      <c r="E73" t="s">
        <v>3834</v>
      </c>
      <c r="F73" t="s">
        <v>3793</v>
      </c>
      <c r="G73" t="s">
        <v>215</v>
      </c>
      <c r="H73" t="s">
        <v>216</v>
      </c>
      <c r="I73" t="s">
        <v>100</v>
      </c>
      <c r="J73" s="77">
        <v>93380</v>
      </c>
      <c r="K73" s="77">
        <v>135.56</v>
      </c>
      <c r="L73" s="77">
        <v>126.585928</v>
      </c>
      <c r="M73" s="78">
        <v>0</v>
      </c>
      <c r="N73" s="78">
        <v>2.9999999999999997E-4</v>
      </c>
      <c r="O73" s="78">
        <v>0</v>
      </c>
    </row>
    <row r="74" spans="2:15">
      <c r="B74" t="s">
        <v>4683</v>
      </c>
      <c r="C74" t="s">
        <v>4684</v>
      </c>
      <c r="D74" t="s">
        <v>98</v>
      </c>
      <c r="E74" t="s">
        <v>3834</v>
      </c>
      <c r="F74" t="s">
        <v>3793</v>
      </c>
      <c r="G74" t="s">
        <v>215</v>
      </c>
      <c r="H74" t="s">
        <v>216</v>
      </c>
      <c r="I74" t="s">
        <v>100</v>
      </c>
      <c r="J74" s="77">
        <v>115637</v>
      </c>
      <c r="K74" s="77">
        <v>143.56</v>
      </c>
      <c r="L74" s="77">
        <v>166.00847719999999</v>
      </c>
      <c r="M74" s="78">
        <v>0</v>
      </c>
      <c r="N74" s="78">
        <v>4.0000000000000002E-4</v>
      </c>
      <c r="O74" s="78">
        <v>0</v>
      </c>
    </row>
    <row r="75" spans="2:15">
      <c r="B75" t="s">
        <v>4685</v>
      </c>
      <c r="C75" t="s">
        <v>4686</v>
      </c>
      <c r="D75" t="s">
        <v>98</v>
      </c>
      <c r="E75" t="s">
        <v>3834</v>
      </c>
      <c r="F75" t="s">
        <v>3793</v>
      </c>
      <c r="G75" t="s">
        <v>215</v>
      </c>
      <c r="H75" t="s">
        <v>216</v>
      </c>
      <c r="I75" t="s">
        <v>100</v>
      </c>
      <c r="J75" s="77">
        <v>180067</v>
      </c>
      <c r="K75" s="77">
        <v>105.78</v>
      </c>
      <c r="L75" s="77">
        <v>190.4748726</v>
      </c>
      <c r="M75" s="78">
        <v>0</v>
      </c>
      <c r="N75" s="78">
        <v>5.0000000000000001E-4</v>
      </c>
      <c r="O75" s="78">
        <v>0</v>
      </c>
    </row>
    <row r="76" spans="2:15">
      <c r="B76" t="s">
        <v>4687</v>
      </c>
      <c r="C76" t="s">
        <v>4688</v>
      </c>
      <c r="D76" t="s">
        <v>98</v>
      </c>
      <c r="E76" t="s">
        <v>4588</v>
      </c>
      <c r="F76" t="s">
        <v>3793</v>
      </c>
      <c r="G76" t="s">
        <v>215</v>
      </c>
      <c r="H76" t="s">
        <v>216</v>
      </c>
      <c r="I76" t="s">
        <v>100</v>
      </c>
      <c r="J76" s="77">
        <v>5000</v>
      </c>
      <c r="K76" s="77">
        <v>75.78</v>
      </c>
      <c r="L76" s="77">
        <v>3.7890000000000001</v>
      </c>
      <c r="M76" s="78">
        <v>0</v>
      </c>
      <c r="N76" s="78">
        <v>0</v>
      </c>
      <c r="O76" s="78">
        <v>0</v>
      </c>
    </row>
    <row r="77" spans="2:15">
      <c r="B77" t="s">
        <v>4689</v>
      </c>
      <c r="C77" t="s">
        <v>4690</v>
      </c>
      <c r="D77" t="s">
        <v>98</v>
      </c>
      <c r="E77" t="s">
        <v>4588</v>
      </c>
      <c r="F77" t="s">
        <v>3793</v>
      </c>
      <c r="G77" t="s">
        <v>215</v>
      </c>
      <c r="H77" t="s">
        <v>216</v>
      </c>
      <c r="I77" t="s">
        <v>100</v>
      </c>
      <c r="J77" s="77">
        <v>70863</v>
      </c>
      <c r="K77" s="77">
        <v>123.77</v>
      </c>
      <c r="L77" s="77">
        <v>87.707135100000002</v>
      </c>
      <c r="M77" s="78">
        <v>0</v>
      </c>
      <c r="N77" s="78">
        <v>2.0000000000000001E-4</v>
      </c>
      <c r="O77" s="78">
        <v>0</v>
      </c>
    </row>
    <row r="78" spans="2:15">
      <c r="B78" t="s">
        <v>4691</v>
      </c>
      <c r="C78" t="s">
        <v>4692</v>
      </c>
      <c r="D78" t="s">
        <v>98</v>
      </c>
      <c r="E78" t="s">
        <v>4588</v>
      </c>
      <c r="F78" t="s">
        <v>3793</v>
      </c>
      <c r="G78" t="s">
        <v>215</v>
      </c>
      <c r="H78" t="s">
        <v>216</v>
      </c>
      <c r="I78" t="s">
        <v>100</v>
      </c>
      <c r="J78" s="77">
        <v>31000</v>
      </c>
      <c r="K78" s="77">
        <v>173.32</v>
      </c>
      <c r="L78" s="77">
        <v>53.729199999999999</v>
      </c>
      <c r="M78" s="78">
        <v>0</v>
      </c>
      <c r="N78" s="78">
        <v>1E-4</v>
      </c>
      <c r="O78" s="78">
        <v>0</v>
      </c>
    </row>
    <row r="79" spans="2:15">
      <c r="B79" t="s">
        <v>4693</v>
      </c>
      <c r="C79" t="s">
        <v>4694</v>
      </c>
      <c r="D79" t="s">
        <v>98</v>
      </c>
      <c r="E79" t="s">
        <v>4588</v>
      </c>
      <c r="F79" t="s">
        <v>3793</v>
      </c>
      <c r="G79" t="s">
        <v>215</v>
      </c>
      <c r="H79" t="s">
        <v>216</v>
      </c>
      <c r="I79" t="s">
        <v>100</v>
      </c>
      <c r="J79" s="77">
        <v>3357.72</v>
      </c>
      <c r="K79" s="77">
        <v>69.099999999999994</v>
      </c>
      <c r="L79" s="77">
        <v>2.3201845200000002</v>
      </c>
      <c r="M79" s="78">
        <v>0</v>
      </c>
      <c r="N79" s="78">
        <v>0</v>
      </c>
      <c r="O79" s="78">
        <v>0</v>
      </c>
    </row>
    <row r="80" spans="2:15">
      <c r="B80" t="s">
        <v>4695</v>
      </c>
      <c r="C80" t="s">
        <v>4696</v>
      </c>
      <c r="D80" t="s">
        <v>98</v>
      </c>
      <c r="E80" t="s">
        <v>4588</v>
      </c>
      <c r="F80" t="s">
        <v>3793</v>
      </c>
      <c r="G80" t="s">
        <v>215</v>
      </c>
      <c r="H80" t="s">
        <v>216</v>
      </c>
      <c r="I80" t="s">
        <v>100</v>
      </c>
      <c r="J80" s="77">
        <v>13995</v>
      </c>
      <c r="K80" s="77">
        <v>149.06</v>
      </c>
      <c r="L80" s="77">
        <v>20.860946999999999</v>
      </c>
      <c r="M80" s="78">
        <v>6.9999999999999999E-4</v>
      </c>
      <c r="N80" s="78">
        <v>1E-4</v>
      </c>
      <c r="O80" s="78">
        <v>0</v>
      </c>
    </row>
    <row r="81" spans="2:15">
      <c r="B81" t="s">
        <v>4697</v>
      </c>
      <c r="C81" t="s">
        <v>4698</v>
      </c>
      <c r="D81" t="s">
        <v>98</v>
      </c>
      <c r="E81" t="s">
        <v>4588</v>
      </c>
      <c r="F81" t="s">
        <v>3793</v>
      </c>
      <c r="G81" t="s">
        <v>215</v>
      </c>
      <c r="H81" t="s">
        <v>216</v>
      </c>
      <c r="I81" t="s">
        <v>100</v>
      </c>
      <c r="J81" s="77">
        <v>17650</v>
      </c>
      <c r="K81" s="77">
        <v>376.45</v>
      </c>
      <c r="L81" s="77">
        <v>66.443425000000005</v>
      </c>
      <c r="M81" s="78">
        <v>1E-4</v>
      </c>
      <c r="N81" s="78">
        <v>2.0000000000000001E-4</v>
      </c>
      <c r="O81" s="78">
        <v>0</v>
      </c>
    </row>
    <row r="82" spans="2:15">
      <c r="B82" t="s">
        <v>4699</v>
      </c>
      <c r="C82" t="s">
        <v>4700</v>
      </c>
      <c r="D82" t="s">
        <v>98</v>
      </c>
      <c r="E82" t="s">
        <v>4588</v>
      </c>
      <c r="F82" t="s">
        <v>3793</v>
      </c>
      <c r="G82" t="s">
        <v>215</v>
      </c>
      <c r="H82" t="s">
        <v>216</v>
      </c>
      <c r="I82" t="s">
        <v>100</v>
      </c>
      <c r="J82" s="77">
        <v>417</v>
      </c>
      <c r="K82" s="77">
        <v>245.56</v>
      </c>
      <c r="L82" s="77">
        <v>1.0239852</v>
      </c>
      <c r="M82" s="78">
        <v>0</v>
      </c>
      <c r="N82" s="78">
        <v>0</v>
      </c>
      <c r="O82" s="78">
        <v>0</v>
      </c>
    </row>
    <row r="83" spans="2:15">
      <c r="B83" t="s">
        <v>4701</v>
      </c>
      <c r="C83" t="s">
        <v>4702</v>
      </c>
      <c r="D83" t="s">
        <v>98</v>
      </c>
      <c r="E83" t="s">
        <v>4588</v>
      </c>
      <c r="F83" t="s">
        <v>3793</v>
      </c>
      <c r="G83" t="s">
        <v>215</v>
      </c>
      <c r="H83" t="s">
        <v>216</v>
      </c>
      <c r="I83" t="s">
        <v>100</v>
      </c>
      <c r="J83" s="77">
        <v>39500</v>
      </c>
      <c r="K83" s="77">
        <v>214.18</v>
      </c>
      <c r="L83" s="77">
        <v>84.601100000000002</v>
      </c>
      <c r="M83" s="78">
        <v>1.9E-2</v>
      </c>
      <c r="N83" s="78">
        <v>2.0000000000000001E-4</v>
      </c>
      <c r="O83" s="78">
        <v>0</v>
      </c>
    </row>
    <row r="84" spans="2:15">
      <c r="B84" t="s">
        <v>4703</v>
      </c>
      <c r="C84" t="s">
        <v>4704</v>
      </c>
      <c r="D84" t="s">
        <v>98</v>
      </c>
      <c r="E84" t="s">
        <v>4588</v>
      </c>
      <c r="F84" t="s">
        <v>3793</v>
      </c>
      <c r="G84" t="s">
        <v>215</v>
      </c>
      <c r="H84" t="s">
        <v>216</v>
      </c>
      <c r="I84" t="s">
        <v>100</v>
      </c>
      <c r="J84" s="77">
        <v>18852</v>
      </c>
      <c r="K84" s="77">
        <v>13.4</v>
      </c>
      <c r="L84" s="77">
        <v>2.5261680000000002</v>
      </c>
      <c r="M84" s="78">
        <v>0</v>
      </c>
      <c r="N84" s="78">
        <v>0</v>
      </c>
      <c r="O84" s="78">
        <v>0</v>
      </c>
    </row>
    <row r="85" spans="2:15">
      <c r="B85" t="s">
        <v>4705</v>
      </c>
      <c r="C85" t="s">
        <v>4706</v>
      </c>
      <c r="D85" t="s">
        <v>98</v>
      </c>
      <c r="E85" t="s">
        <v>4588</v>
      </c>
      <c r="F85" t="s">
        <v>3793</v>
      </c>
      <c r="G85" t="s">
        <v>215</v>
      </c>
      <c r="H85" t="s">
        <v>216</v>
      </c>
      <c r="I85" t="s">
        <v>100</v>
      </c>
      <c r="J85" s="77">
        <v>127590</v>
      </c>
      <c r="K85" s="77">
        <v>36.64</v>
      </c>
      <c r="L85" s="77">
        <v>46.748975999999999</v>
      </c>
      <c r="M85" s="78">
        <v>0</v>
      </c>
      <c r="N85" s="78">
        <v>1E-4</v>
      </c>
      <c r="O85" s="78">
        <v>0</v>
      </c>
    </row>
    <row r="86" spans="2:15">
      <c r="B86" t="s">
        <v>4707</v>
      </c>
      <c r="C86" t="s">
        <v>4708</v>
      </c>
      <c r="D86" t="s">
        <v>98</v>
      </c>
      <c r="E86" t="s">
        <v>4709</v>
      </c>
      <c r="F86" t="s">
        <v>3793</v>
      </c>
      <c r="G86" t="s">
        <v>215</v>
      </c>
      <c r="H86" t="s">
        <v>216</v>
      </c>
      <c r="I86" t="s">
        <v>100</v>
      </c>
      <c r="J86" s="77">
        <v>19871</v>
      </c>
      <c r="K86" s="77">
        <v>145.05000000000001</v>
      </c>
      <c r="L86" s="77">
        <v>28.822885500000002</v>
      </c>
      <c r="M86" s="78">
        <v>0</v>
      </c>
      <c r="N86" s="78">
        <v>1E-4</v>
      </c>
      <c r="O86" s="78">
        <v>0</v>
      </c>
    </row>
    <row r="87" spans="2:15">
      <c r="B87" t="s">
        <v>4710</v>
      </c>
      <c r="C87" t="s">
        <v>4711</v>
      </c>
      <c r="D87" t="s">
        <v>98</v>
      </c>
      <c r="E87" t="s">
        <v>4712</v>
      </c>
      <c r="F87" t="s">
        <v>3793</v>
      </c>
      <c r="G87" t="s">
        <v>215</v>
      </c>
      <c r="H87" t="s">
        <v>216</v>
      </c>
      <c r="I87" t="s">
        <v>100</v>
      </c>
      <c r="J87" s="77">
        <v>6382</v>
      </c>
      <c r="K87" s="77">
        <v>165.87</v>
      </c>
      <c r="L87" s="77">
        <v>10.585823400000001</v>
      </c>
      <c r="M87" s="78">
        <v>0</v>
      </c>
      <c r="N87" s="78">
        <v>0</v>
      </c>
      <c r="O87" s="78">
        <v>0</v>
      </c>
    </row>
    <row r="88" spans="2:15">
      <c r="B88" t="s">
        <v>4713</v>
      </c>
      <c r="C88" t="s">
        <v>4714</v>
      </c>
      <c r="D88" t="s">
        <v>98</v>
      </c>
      <c r="E88" t="s">
        <v>4583</v>
      </c>
      <c r="F88" t="s">
        <v>3793</v>
      </c>
      <c r="G88" t="s">
        <v>215</v>
      </c>
      <c r="H88" t="s">
        <v>216</v>
      </c>
      <c r="I88" t="s">
        <v>100</v>
      </c>
      <c r="J88" s="77">
        <v>2954</v>
      </c>
      <c r="K88" s="77">
        <v>124.96</v>
      </c>
      <c r="L88" s="77">
        <v>3.6913184000000001</v>
      </c>
      <c r="M88" s="78">
        <v>0</v>
      </c>
      <c r="N88" s="78">
        <v>0</v>
      </c>
      <c r="O88" s="78">
        <v>0</v>
      </c>
    </row>
    <row r="89" spans="2:15">
      <c r="B89" t="s">
        <v>4715</v>
      </c>
      <c r="C89" t="s">
        <v>4716</v>
      </c>
      <c r="D89" t="s">
        <v>98</v>
      </c>
      <c r="E89" t="s">
        <v>4717</v>
      </c>
      <c r="F89" t="s">
        <v>3793</v>
      </c>
      <c r="G89" t="s">
        <v>215</v>
      </c>
      <c r="H89" t="s">
        <v>216</v>
      </c>
      <c r="I89" t="s">
        <v>100</v>
      </c>
      <c r="J89" s="77">
        <v>3469</v>
      </c>
      <c r="K89" s="77">
        <v>123.08</v>
      </c>
      <c r="L89" s="77">
        <v>4.2696452000000003</v>
      </c>
      <c r="M89" s="78">
        <v>0</v>
      </c>
      <c r="N89" s="78">
        <v>0</v>
      </c>
      <c r="O89" s="78">
        <v>0</v>
      </c>
    </row>
    <row r="90" spans="2:15">
      <c r="B90" t="s">
        <v>4718</v>
      </c>
      <c r="C90" t="s">
        <v>4719</v>
      </c>
      <c r="D90" t="s">
        <v>98</v>
      </c>
      <c r="E90" t="s">
        <v>4717</v>
      </c>
      <c r="F90" t="s">
        <v>3793</v>
      </c>
      <c r="G90" t="s">
        <v>215</v>
      </c>
      <c r="H90" t="s">
        <v>216</v>
      </c>
      <c r="I90" t="s">
        <v>100</v>
      </c>
      <c r="J90" s="77">
        <v>4809</v>
      </c>
      <c r="K90" s="77">
        <v>163.19</v>
      </c>
      <c r="L90" s="77">
        <v>7.8478070999999998</v>
      </c>
      <c r="M90" s="78">
        <v>1E-4</v>
      </c>
      <c r="N90" s="78">
        <v>0</v>
      </c>
      <c r="O90" s="78">
        <v>0</v>
      </c>
    </row>
    <row r="91" spans="2:15">
      <c r="B91" t="s">
        <v>4720</v>
      </c>
      <c r="C91" t="s">
        <v>4721</v>
      </c>
      <c r="D91" t="s">
        <v>98</v>
      </c>
      <c r="E91" t="s">
        <v>4717</v>
      </c>
      <c r="F91" t="s">
        <v>3793</v>
      </c>
      <c r="G91" t="s">
        <v>215</v>
      </c>
      <c r="H91" t="s">
        <v>216</v>
      </c>
      <c r="I91" t="s">
        <v>100</v>
      </c>
      <c r="J91" s="77">
        <v>7428</v>
      </c>
      <c r="K91" s="77">
        <v>120.74</v>
      </c>
      <c r="L91" s="77">
        <v>8.9685672000000007</v>
      </c>
      <c r="M91" s="78">
        <v>2.0000000000000001E-4</v>
      </c>
      <c r="N91" s="78">
        <v>0</v>
      </c>
      <c r="O91" s="78">
        <v>0</v>
      </c>
    </row>
    <row r="92" spans="2:15">
      <c r="B92" t="s">
        <v>4722</v>
      </c>
      <c r="C92" t="s">
        <v>4723</v>
      </c>
      <c r="D92" t="s">
        <v>98</v>
      </c>
      <c r="E92" t="s">
        <v>4717</v>
      </c>
      <c r="F92" t="s">
        <v>3793</v>
      </c>
      <c r="G92" t="s">
        <v>215</v>
      </c>
      <c r="H92" t="s">
        <v>216</v>
      </c>
      <c r="I92" t="s">
        <v>100</v>
      </c>
      <c r="J92" s="77">
        <v>8245</v>
      </c>
      <c r="K92" s="77">
        <v>206.91</v>
      </c>
      <c r="L92" s="77">
        <v>17.0597295</v>
      </c>
      <c r="M92" s="78">
        <v>1E-4</v>
      </c>
      <c r="N92" s="78">
        <v>0</v>
      </c>
      <c r="O92" s="78">
        <v>0</v>
      </c>
    </row>
    <row r="93" spans="2:15">
      <c r="B93" t="s">
        <v>4724</v>
      </c>
      <c r="C93" t="s">
        <v>4725</v>
      </c>
      <c r="D93" t="s">
        <v>98</v>
      </c>
      <c r="E93" t="s">
        <v>3855</v>
      </c>
      <c r="F93" t="s">
        <v>3793</v>
      </c>
      <c r="G93" t="s">
        <v>215</v>
      </c>
      <c r="H93" t="s">
        <v>216</v>
      </c>
      <c r="I93" t="s">
        <v>100</v>
      </c>
      <c r="J93" s="77">
        <v>3327</v>
      </c>
      <c r="K93" s="77">
        <v>112.29</v>
      </c>
      <c r="L93" s="77">
        <v>3.7358883000000001</v>
      </c>
      <c r="M93" s="78">
        <v>0</v>
      </c>
      <c r="N93" s="78">
        <v>0</v>
      </c>
      <c r="O93" s="78">
        <v>0</v>
      </c>
    </row>
    <row r="94" spans="2:15">
      <c r="B94" t="s">
        <v>4726</v>
      </c>
      <c r="C94" t="s">
        <v>4727</v>
      </c>
      <c r="D94" t="s">
        <v>98</v>
      </c>
      <c r="E94" t="s">
        <v>3834</v>
      </c>
      <c r="F94" t="s">
        <v>126</v>
      </c>
      <c r="G94" t="s">
        <v>215</v>
      </c>
      <c r="H94" t="s">
        <v>216</v>
      </c>
      <c r="I94" t="s">
        <v>100</v>
      </c>
      <c r="J94" s="77">
        <v>31</v>
      </c>
      <c r="K94" s="77">
        <v>14264.48</v>
      </c>
      <c r="L94" s="77">
        <v>4.4219888000000003</v>
      </c>
      <c r="M94" s="78">
        <v>0</v>
      </c>
      <c r="N94" s="78">
        <v>0</v>
      </c>
      <c r="O94" s="78">
        <v>0</v>
      </c>
    </row>
    <row r="95" spans="2:15">
      <c r="B95" t="s">
        <v>4728</v>
      </c>
      <c r="C95" t="s">
        <v>4729</v>
      </c>
      <c r="D95" t="s">
        <v>98</v>
      </c>
      <c r="E95" t="s">
        <v>3834</v>
      </c>
      <c r="F95" t="s">
        <v>3793</v>
      </c>
      <c r="G95" t="s">
        <v>215</v>
      </c>
      <c r="H95" t="s">
        <v>216</v>
      </c>
      <c r="I95" t="s">
        <v>100</v>
      </c>
      <c r="J95" s="77">
        <v>21808</v>
      </c>
      <c r="K95" s="77">
        <v>156.03</v>
      </c>
      <c r="L95" s="77">
        <v>34.0270224</v>
      </c>
      <c r="M95" s="78">
        <v>0</v>
      </c>
      <c r="N95" s="78">
        <v>1E-4</v>
      </c>
      <c r="O95" s="78">
        <v>0</v>
      </c>
    </row>
    <row r="96" spans="2:15">
      <c r="B96" t="s">
        <v>4730</v>
      </c>
      <c r="C96" t="s">
        <v>4731</v>
      </c>
      <c r="D96" t="s">
        <v>98</v>
      </c>
      <c r="E96" t="s">
        <v>4732</v>
      </c>
      <c r="F96" t="s">
        <v>3793</v>
      </c>
      <c r="G96" t="s">
        <v>215</v>
      </c>
      <c r="H96" t="s">
        <v>216</v>
      </c>
      <c r="I96" t="s">
        <v>100</v>
      </c>
      <c r="J96" s="77">
        <v>17783</v>
      </c>
      <c r="K96" s="77">
        <v>153.79</v>
      </c>
      <c r="L96" s="77">
        <v>27.348475700000002</v>
      </c>
      <c r="M96" s="78">
        <v>0</v>
      </c>
      <c r="N96" s="78">
        <v>1E-4</v>
      </c>
      <c r="O96" s="78">
        <v>0</v>
      </c>
    </row>
    <row r="97" spans="2:15">
      <c r="B97" t="s">
        <v>4733</v>
      </c>
      <c r="C97" t="s">
        <v>4734</v>
      </c>
      <c r="D97" t="s">
        <v>98</v>
      </c>
      <c r="E97" t="s">
        <v>4732</v>
      </c>
      <c r="F97" t="s">
        <v>3793</v>
      </c>
      <c r="G97" t="s">
        <v>215</v>
      </c>
      <c r="H97" t="s">
        <v>216</v>
      </c>
      <c r="I97" t="s">
        <v>100</v>
      </c>
      <c r="J97" s="77">
        <v>38571</v>
      </c>
      <c r="K97" s="77">
        <v>126.05</v>
      </c>
      <c r="L97" s="77">
        <v>48.618745500000003</v>
      </c>
      <c r="M97" s="78">
        <v>0</v>
      </c>
      <c r="N97" s="78">
        <v>1E-4</v>
      </c>
      <c r="O97" s="78">
        <v>0</v>
      </c>
    </row>
    <row r="98" spans="2:15">
      <c r="B98" t="s">
        <v>4735</v>
      </c>
      <c r="C98" t="s">
        <v>4736</v>
      </c>
      <c r="D98" t="s">
        <v>98</v>
      </c>
      <c r="E98" t="s">
        <v>3792</v>
      </c>
      <c r="F98" t="s">
        <v>3793</v>
      </c>
      <c r="G98" t="s">
        <v>215</v>
      </c>
      <c r="H98" t="s">
        <v>216</v>
      </c>
      <c r="I98" t="s">
        <v>100</v>
      </c>
      <c r="J98" s="77">
        <v>89017</v>
      </c>
      <c r="K98" s="77">
        <v>124.65</v>
      </c>
      <c r="L98" s="77">
        <v>110.95969049999999</v>
      </c>
      <c r="M98" s="78">
        <v>0</v>
      </c>
      <c r="N98" s="78">
        <v>2.9999999999999997E-4</v>
      </c>
      <c r="O98" s="78">
        <v>0</v>
      </c>
    </row>
    <row r="99" spans="2:15">
      <c r="B99" t="s">
        <v>4737</v>
      </c>
      <c r="C99" t="s">
        <v>4738</v>
      </c>
      <c r="D99" t="s">
        <v>98</v>
      </c>
      <c r="E99" t="s">
        <v>3792</v>
      </c>
      <c r="F99" t="s">
        <v>3793</v>
      </c>
      <c r="G99" t="s">
        <v>215</v>
      </c>
      <c r="H99" t="s">
        <v>216</v>
      </c>
      <c r="I99" t="s">
        <v>100</v>
      </c>
      <c r="J99" s="77">
        <v>3005</v>
      </c>
      <c r="K99" s="77">
        <v>100</v>
      </c>
      <c r="L99" s="77">
        <v>3.0049999999999999</v>
      </c>
      <c r="M99" s="78">
        <v>3.0999999999999999E-3</v>
      </c>
      <c r="N99" s="78">
        <v>0</v>
      </c>
      <c r="O99" s="78">
        <v>0</v>
      </c>
    </row>
    <row r="100" spans="2:15">
      <c r="B100" t="s">
        <v>4739</v>
      </c>
      <c r="C100" t="s">
        <v>4740</v>
      </c>
      <c r="D100" t="s">
        <v>98</v>
      </c>
      <c r="E100" t="s">
        <v>3792</v>
      </c>
      <c r="F100" t="s">
        <v>3793</v>
      </c>
      <c r="G100" t="s">
        <v>215</v>
      </c>
      <c r="H100" t="s">
        <v>216</v>
      </c>
      <c r="I100" t="s">
        <v>100</v>
      </c>
      <c r="J100" s="77">
        <v>13076</v>
      </c>
      <c r="K100" s="77">
        <v>123.66</v>
      </c>
      <c r="L100" s="77">
        <v>16.1697816</v>
      </c>
      <c r="M100" s="78">
        <v>1E-4</v>
      </c>
      <c r="N100" s="78">
        <v>0</v>
      </c>
      <c r="O100" s="78">
        <v>0</v>
      </c>
    </row>
    <row r="101" spans="2:15">
      <c r="B101" t="s">
        <v>4741</v>
      </c>
      <c r="C101" t="s">
        <v>4742</v>
      </c>
      <c r="D101" t="s">
        <v>98</v>
      </c>
      <c r="E101" t="s">
        <v>3792</v>
      </c>
      <c r="F101" t="s">
        <v>3793</v>
      </c>
      <c r="G101" t="s">
        <v>215</v>
      </c>
      <c r="H101" t="s">
        <v>216</v>
      </c>
      <c r="I101" t="s">
        <v>100</v>
      </c>
      <c r="J101" s="77">
        <v>15000</v>
      </c>
      <c r="K101" s="77">
        <v>132.55000000000001</v>
      </c>
      <c r="L101" s="77">
        <v>19.8825</v>
      </c>
      <c r="M101" s="78">
        <v>0</v>
      </c>
      <c r="N101" s="78">
        <v>1E-4</v>
      </c>
      <c r="O101" s="78">
        <v>0</v>
      </c>
    </row>
    <row r="102" spans="2:15">
      <c r="B102" t="s">
        <v>4743</v>
      </c>
      <c r="C102" t="s">
        <v>4744</v>
      </c>
      <c r="D102" t="s">
        <v>98</v>
      </c>
      <c r="E102" t="s">
        <v>3792</v>
      </c>
      <c r="F102" t="s">
        <v>3793</v>
      </c>
      <c r="G102" t="s">
        <v>215</v>
      </c>
      <c r="H102" t="s">
        <v>216</v>
      </c>
      <c r="I102" t="s">
        <v>100</v>
      </c>
      <c r="J102" s="77">
        <v>5000</v>
      </c>
      <c r="K102" s="77">
        <v>65.209999999999994</v>
      </c>
      <c r="L102" s="77">
        <v>3.2605</v>
      </c>
      <c r="M102" s="78">
        <v>0</v>
      </c>
      <c r="N102" s="78">
        <v>0</v>
      </c>
      <c r="O102" s="78">
        <v>0</v>
      </c>
    </row>
    <row r="103" spans="2:15">
      <c r="B103" t="s">
        <v>4745</v>
      </c>
      <c r="C103" t="s">
        <v>4746</v>
      </c>
      <c r="D103" t="s">
        <v>98</v>
      </c>
      <c r="E103" t="s">
        <v>3792</v>
      </c>
      <c r="F103" t="s">
        <v>3793</v>
      </c>
      <c r="G103" t="s">
        <v>215</v>
      </c>
      <c r="H103" t="s">
        <v>216</v>
      </c>
      <c r="I103" t="s">
        <v>100</v>
      </c>
      <c r="J103" s="77">
        <v>63207</v>
      </c>
      <c r="K103" s="77">
        <v>139.43</v>
      </c>
      <c r="L103" s="77">
        <v>88.129520099999993</v>
      </c>
      <c r="M103" s="78">
        <v>0</v>
      </c>
      <c r="N103" s="78">
        <v>2.0000000000000001E-4</v>
      </c>
      <c r="O103" s="78">
        <v>0</v>
      </c>
    </row>
    <row r="104" spans="2:15">
      <c r="B104" t="s">
        <v>4747</v>
      </c>
      <c r="C104" t="s">
        <v>4748</v>
      </c>
      <c r="D104" t="s">
        <v>98</v>
      </c>
      <c r="E104" t="s">
        <v>3834</v>
      </c>
      <c r="F104" t="s">
        <v>3793</v>
      </c>
      <c r="G104" t="s">
        <v>215</v>
      </c>
      <c r="H104" t="s">
        <v>216</v>
      </c>
      <c r="I104" t="s">
        <v>100</v>
      </c>
      <c r="J104" s="77">
        <v>5500</v>
      </c>
      <c r="K104" s="77">
        <v>191.79</v>
      </c>
      <c r="L104" s="77">
        <v>10.548450000000001</v>
      </c>
      <c r="M104" s="78">
        <v>0</v>
      </c>
      <c r="N104" s="78">
        <v>0</v>
      </c>
      <c r="O104" s="78">
        <v>0</v>
      </c>
    </row>
    <row r="105" spans="2:15">
      <c r="B105" t="s">
        <v>4749</v>
      </c>
      <c r="C105" t="s">
        <v>4750</v>
      </c>
      <c r="D105" t="s">
        <v>98</v>
      </c>
      <c r="E105" t="s">
        <v>4583</v>
      </c>
      <c r="F105" t="s">
        <v>3793</v>
      </c>
      <c r="G105" t="s">
        <v>215</v>
      </c>
      <c r="H105" t="s">
        <v>216</v>
      </c>
      <c r="I105" t="s">
        <v>100</v>
      </c>
      <c r="J105" s="77">
        <v>1658</v>
      </c>
      <c r="K105" s="77">
        <v>261.36</v>
      </c>
      <c r="L105" s="77">
        <v>4.3333487999999996</v>
      </c>
      <c r="M105" s="78">
        <v>0</v>
      </c>
      <c r="N105" s="78">
        <v>0</v>
      </c>
      <c r="O105" s="78">
        <v>0</v>
      </c>
    </row>
    <row r="106" spans="2:15">
      <c r="B106" t="s">
        <v>4751</v>
      </c>
      <c r="C106" t="s">
        <v>4752</v>
      </c>
      <c r="D106" t="s">
        <v>98</v>
      </c>
      <c r="E106" t="s">
        <v>3855</v>
      </c>
      <c r="F106" t="s">
        <v>3793</v>
      </c>
      <c r="G106" t="s">
        <v>215</v>
      </c>
      <c r="H106" t="s">
        <v>216</v>
      </c>
      <c r="I106" t="s">
        <v>100</v>
      </c>
      <c r="J106" s="77">
        <v>16000</v>
      </c>
      <c r="K106" s="77">
        <v>117.56</v>
      </c>
      <c r="L106" s="77">
        <v>18.8096</v>
      </c>
      <c r="M106" s="78">
        <v>0</v>
      </c>
      <c r="N106" s="78">
        <v>0</v>
      </c>
      <c r="O106" s="78">
        <v>0</v>
      </c>
    </row>
    <row r="107" spans="2:15">
      <c r="B107" t="s">
        <v>4753</v>
      </c>
      <c r="C107" t="s">
        <v>4754</v>
      </c>
      <c r="D107" t="s">
        <v>98</v>
      </c>
      <c r="E107" t="s">
        <v>3889</v>
      </c>
      <c r="F107" t="s">
        <v>3793</v>
      </c>
      <c r="G107" t="s">
        <v>215</v>
      </c>
      <c r="H107" t="s">
        <v>216</v>
      </c>
      <c r="I107" t="s">
        <v>100</v>
      </c>
      <c r="J107" s="77">
        <v>5449</v>
      </c>
      <c r="K107" s="77">
        <v>224.18</v>
      </c>
      <c r="L107" s="77">
        <v>12.2155682</v>
      </c>
      <c r="M107" s="78">
        <v>1E-4</v>
      </c>
      <c r="N107" s="78">
        <v>0</v>
      </c>
      <c r="O107" s="78">
        <v>0</v>
      </c>
    </row>
    <row r="108" spans="2:15">
      <c r="B108" t="s">
        <v>4755</v>
      </c>
      <c r="C108" t="s">
        <v>4756</v>
      </c>
      <c r="D108" t="s">
        <v>98</v>
      </c>
      <c r="E108" t="s">
        <v>3889</v>
      </c>
      <c r="F108" t="s">
        <v>3793</v>
      </c>
      <c r="G108" t="s">
        <v>215</v>
      </c>
      <c r="H108" t="s">
        <v>216</v>
      </c>
      <c r="I108" t="s">
        <v>100</v>
      </c>
      <c r="J108" s="77">
        <v>55816</v>
      </c>
      <c r="K108" s="77">
        <v>128.27000000000001</v>
      </c>
      <c r="L108" s="77">
        <v>71.595183199999994</v>
      </c>
      <c r="M108" s="78">
        <v>8.5599999999999996E-2</v>
      </c>
      <c r="N108" s="78">
        <v>2.0000000000000001E-4</v>
      </c>
      <c r="O108" s="78">
        <v>0</v>
      </c>
    </row>
    <row r="109" spans="2:15">
      <c r="B109" t="s">
        <v>4757</v>
      </c>
      <c r="C109" t="s">
        <v>4758</v>
      </c>
      <c r="D109" t="s">
        <v>98</v>
      </c>
      <c r="E109" t="s">
        <v>3889</v>
      </c>
      <c r="F109" t="s">
        <v>3793</v>
      </c>
      <c r="G109" t="s">
        <v>215</v>
      </c>
      <c r="H109" t="s">
        <v>216</v>
      </c>
      <c r="I109" t="s">
        <v>100</v>
      </c>
      <c r="J109" s="77">
        <v>11866</v>
      </c>
      <c r="K109" s="77">
        <v>183.96</v>
      </c>
      <c r="L109" s="77">
        <v>21.828693600000001</v>
      </c>
      <c r="M109" s="78">
        <v>0</v>
      </c>
      <c r="N109" s="78">
        <v>1E-4</v>
      </c>
      <c r="O109" s="78">
        <v>0</v>
      </c>
    </row>
    <row r="110" spans="2:15">
      <c r="B110" t="s">
        <v>4759</v>
      </c>
      <c r="C110" t="s">
        <v>4760</v>
      </c>
      <c r="D110" t="s">
        <v>98</v>
      </c>
      <c r="E110" t="s">
        <v>3889</v>
      </c>
      <c r="F110" t="s">
        <v>3793</v>
      </c>
      <c r="G110" t="s">
        <v>215</v>
      </c>
      <c r="H110" t="s">
        <v>216</v>
      </c>
      <c r="I110" t="s">
        <v>100</v>
      </c>
      <c r="J110" s="77">
        <v>5000</v>
      </c>
      <c r="K110" s="77">
        <v>139.85</v>
      </c>
      <c r="L110" s="77">
        <v>6.9924999999999997</v>
      </c>
      <c r="M110" s="78">
        <v>1.5E-3</v>
      </c>
      <c r="N110" s="78">
        <v>0</v>
      </c>
      <c r="O110" s="78">
        <v>0</v>
      </c>
    </row>
    <row r="111" spans="2:15">
      <c r="B111" t="s">
        <v>4761</v>
      </c>
      <c r="C111" t="s">
        <v>4762</v>
      </c>
      <c r="D111" t="s">
        <v>98</v>
      </c>
      <c r="E111" t="s">
        <v>3834</v>
      </c>
      <c r="F111" t="s">
        <v>3793</v>
      </c>
      <c r="G111" t="s">
        <v>215</v>
      </c>
      <c r="H111" t="s">
        <v>216</v>
      </c>
      <c r="I111" t="s">
        <v>100</v>
      </c>
      <c r="J111" s="77">
        <v>63518</v>
      </c>
      <c r="K111" s="77">
        <v>141.07</v>
      </c>
      <c r="L111" s="77">
        <v>89.604842599999998</v>
      </c>
      <c r="M111" s="78">
        <v>0</v>
      </c>
      <c r="N111" s="78">
        <v>2.0000000000000001E-4</v>
      </c>
      <c r="O111" s="78">
        <v>0</v>
      </c>
    </row>
    <row r="112" spans="2:15">
      <c r="B112" t="s">
        <v>4763</v>
      </c>
      <c r="C112" t="s">
        <v>4764</v>
      </c>
      <c r="D112" t="s">
        <v>98</v>
      </c>
      <c r="E112" t="s">
        <v>3855</v>
      </c>
      <c r="F112" t="s">
        <v>3793</v>
      </c>
      <c r="G112" t="s">
        <v>215</v>
      </c>
      <c r="H112" t="s">
        <v>216</v>
      </c>
      <c r="I112" t="s">
        <v>100</v>
      </c>
      <c r="J112" s="77">
        <v>29694</v>
      </c>
      <c r="K112" s="77">
        <v>192.34</v>
      </c>
      <c r="L112" s="77">
        <v>57.1134396</v>
      </c>
      <c r="M112" s="78">
        <v>0</v>
      </c>
      <c r="N112" s="78">
        <v>1E-4</v>
      </c>
      <c r="O112" s="78">
        <v>0</v>
      </c>
    </row>
    <row r="113" spans="2:15">
      <c r="B113" t="s">
        <v>4765</v>
      </c>
      <c r="C113" t="s">
        <v>4766</v>
      </c>
      <c r="D113" t="s">
        <v>98</v>
      </c>
      <c r="E113" t="s">
        <v>3855</v>
      </c>
      <c r="F113" t="s">
        <v>3793</v>
      </c>
      <c r="G113" t="s">
        <v>215</v>
      </c>
      <c r="H113" t="s">
        <v>216</v>
      </c>
      <c r="I113" t="s">
        <v>100</v>
      </c>
      <c r="J113" s="77">
        <v>205071</v>
      </c>
      <c r="K113" s="77">
        <v>125.97</v>
      </c>
      <c r="L113" s="77">
        <v>258.3279387</v>
      </c>
      <c r="M113" s="78">
        <v>0</v>
      </c>
      <c r="N113" s="78">
        <v>6.9999999999999999E-4</v>
      </c>
      <c r="O113" s="78">
        <v>0</v>
      </c>
    </row>
    <row r="114" spans="2:15">
      <c r="B114" t="s">
        <v>4767</v>
      </c>
      <c r="C114" t="s">
        <v>4768</v>
      </c>
      <c r="D114" t="s">
        <v>98</v>
      </c>
      <c r="E114" t="s">
        <v>3855</v>
      </c>
      <c r="F114" t="s">
        <v>3793</v>
      </c>
      <c r="G114" t="s">
        <v>215</v>
      </c>
      <c r="H114" t="s">
        <v>216</v>
      </c>
      <c r="I114" t="s">
        <v>100</v>
      </c>
      <c r="J114" s="77">
        <v>147945</v>
      </c>
      <c r="K114" s="77">
        <v>176.68</v>
      </c>
      <c r="L114" s="77">
        <v>261.38922600000001</v>
      </c>
      <c r="M114" s="78">
        <v>0</v>
      </c>
      <c r="N114" s="78">
        <v>6.9999999999999999E-4</v>
      </c>
      <c r="O114" s="78">
        <v>0</v>
      </c>
    </row>
    <row r="115" spans="2:15">
      <c r="B115" t="s">
        <v>4769</v>
      </c>
      <c r="C115" t="s">
        <v>4770</v>
      </c>
      <c r="D115" t="s">
        <v>98</v>
      </c>
      <c r="E115" t="s">
        <v>3855</v>
      </c>
      <c r="F115" t="s">
        <v>3793</v>
      </c>
      <c r="G115" t="s">
        <v>215</v>
      </c>
      <c r="H115" t="s">
        <v>216</v>
      </c>
      <c r="I115" t="s">
        <v>100</v>
      </c>
      <c r="J115" s="77">
        <v>54624</v>
      </c>
      <c r="K115" s="77">
        <v>154.12</v>
      </c>
      <c r="L115" s="77">
        <v>84.186508799999999</v>
      </c>
      <c r="M115" s="78">
        <v>0</v>
      </c>
      <c r="N115" s="78">
        <v>2.0000000000000001E-4</v>
      </c>
      <c r="O115" s="78">
        <v>0</v>
      </c>
    </row>
    <row r="116" spans="2:15">
      <c r="B116" t="s">
        <v>4771</v>
      </c>
      <c r="C116" t="s">
        <v>4772</v>
      </c>
      <c r="D116" t="s">
        <v>98</v>
      </c>
      <c r="E116" t="s">
        <v>3855</v>
      </c>
      <c r="F116" t="s">
        <v>3793</v>
      </c>
      <c r="G116" t="s">
        <v>215</v>
      </c>
      <c r="H116" t="s">
        <v>216</v>
      </c>
      <c r="I116" t="s">
        <v>100</v>
      </c>
      <c r="J116" s="77">
        <v>8142</v>
      </c>
      <c r="K116" s="77">
        <v>99.51</v>
      </c>
      <c r="L116" s="77">
        <v>8.1021041999999994</v>
      </c>
      <c r="M116" s="78">
        <v>0</v>
      </c>
      <c r="N116" s="78">
        <v>0</v>
      </c>
      <c r="O116" s="78">
        <v>0</v>
      </c>
    </row>
    <row r="117" spans="2:15">
      <c r="B117" t="s">
        <v>4773</v>
      </c>
      <c r="C117" t="s">
        <v>4774</v>
      </c>
      <c r="D117" t="s">
        <v>98</v>
      </c>
      <c r="E117" t="s">
        <v>3855</v>
      </c>
      <c r="F117" t="s">
        <v>3793</v>
      </c>
      <c r="G117" t="s">
        <v>215</v>
      </c>
      <c r="H117" t="s">
        <v>216</v>
      </c>
      <c r="I117" t="s">
        <v>100</v>
      </c>
      <c r="J117" s="77">
        <v>2061</v>
      </c>
      <c r="K117" s="77">
        <v>180.16</v>
      </c>
      <c r="L117" s="77">
        <v>3.7130976000000002</v>
      </c>
      <c r="M117" s="78">
        <v>1E-4</v>
      </c>
      <c r="N117" s="78">
        <v>0</v>
      </c>
      <c r="O117" s="78">
        <v>0</v>
      </c>
    </row>
    <row r="118" spans="2:15">
      <c r="B118" t="s">
        <v>4775</v>
      </c>
      <c r="C118" t="s">
        <v>4776</v>
      </c>
      <c r="D118" t="s">
        <v>98</v>
      </c>
      <c r="E118" t="s">
        <v>3855</v>
      </c>
      <c r="F118" t="s">
        <v>3793</v>
      </c>
      <c r="G118" t="s">
        <v>215</v>
      </c>
      <c r="H118" t="s">
        <v>216</v>
      </c>
      <c r="I118" t="s">
        <v>100</v>
      </c>
      <c r="J118" s="77">
        <v>1600</v>
      </c>
      <c r="K118" s="77">
        <v>93.44</v>
      </c>
      <c r="L118" s="77">
        <v>1.4950399999999999</v>
      </c>
      <c r="M118" s="78">
        <v>0</v>
      </c>
      <c r="N118" s="78">
        <v>0</v>
      </c>
      <c r="O118" s="78">
        <v>0</v>
      </c>
    </row>
    <row r="119" spans="2:15">
      <c r="B119" t="s">
        <v>4777</v>
      </c>
      <c r="C119" t="s">
        <v>4778</v>
      </c>
      <c r="D119" t="s">
        <v>98</v>
      </c>
      <c r="E119" t="s">
        <v>3855</v>
      </c>
      <c r="F119" t="s">
        <v>3793</v>
      </c>
      <c r="G119" t="s">
        <v>215</v>
      </c>
      <c r="H119" t="s">
        <v>216</v>
      </c>
      <c r="I119" t="s">
        <v>100</v>
      </c>
      <c r="J119" s="77">
        <v>204055</v>
      </c>
      <c r="K119" s="77">
        <v>152.51</v>
      </c>
      <c r="L119" s="77">
        <v>311.20428049999998</v>
      </c>
      <c r="M119" s="78">
        <v>0</v>
      </c>
      <c r="N119" s="78">
        <v>8.0000000000000004E-4</v>
      </c>
      <c r="O119" s="78">
        <v>0</v>
      </c>
    </row>
    <row r="120" spans="2:15">
      <c r="B120" t="s">
        <v>4779</v>
      </c>
      <c r="C120" t="s">
        <v>4780</v>
      </c>
      <c r="D120" t="s">
        <v>98</v>
      </c>
      <c r="E120" t="s">
        <v>3855</v>
      </c>
      <c r="F120" t="s">
        <v>3793</v>
      </c>
      <c r="G120" t="s">
        <v>215</v>
      </c>
      <c r="H120" t="s">
        <v>216</v>
      </c>
      <c r="I120" t="s">
        <v>100</v>
      </c>
      <c r="J120" s="77">
        <v>41496</v>
      </c>
      <c r="K120" s="77">
        <v>179.47</v>
      </c>
      <c r="L120" s="77">
        <v>74.4728712</v>
      </c>
      <c r="M120" s="78">
        <v>0</v>
      </c>
      <c r="N120" s="78">
        <v>2.0000000000000001E-4</v>
      </c>
      <c r="O120" s="78">
        <v>0</v>
      </c>
    </row>
    <row r="121" spans="2:15">
      <c r="B121" t="s">
        <v>4781</v>
      </c>
      <c r="C121" t="s">
        <v>4782</v>
      </c>
      <c r="D121" t="s">
        <v>98</v>
      </c>
      <c r="E121" t="s">
        <v>3855</v>
      </c>
      <c r="F121" t="s">
        <v>3793</v>
      </c>
      <c r="G121" t="s">
        <v>215</v>
      </c>
      <c r="H121" t="s">
        <v>216</v>
      </c>
      <c r="I121" t="s">
        <v>100</v>
      </c>
      <c r="J121" s="77">
        <v>106888</v>
      </c>
      <c r="K121" s="77">
        <v>84.43</v>
      </c>
      <c r="L121" s="77">
        <v>90.245538400000001</v>
      </c>
      <c r="M121" s="78">
        <v>4.0000000000000002E-4</v>
      </c>
      <c r="N121" s="78">
        <v>2.0000000000000001E-4</v>
      </c>
      <c r="O121" s="78">
        <v>0</v>
      </c>
    </row>
    <row r="122" spans="2:15">
      <c r="B122" t="s">
        <v>4783</v>
      </c>
      <c r="C122" t="s">
        <v>4784</v>
      </c>
      <c r="D122" t="s">
        <v>98</v>
      </c>
      <c r="E122" t="s">
        <v>3855</v>
      </c>
      <c r="F122" t="s">
        <v>3793</v>
      </c>
      <c r="G122" t="s">
        <v>215</v>
      </c>
      <c r="H122" t="s">
        <v>216</v>
      </c>
      <c r="I122" t="s">
        <v>100</v>
      </c>
      <c r="J122" s="77">
        <v>13000</v>
      </c>
      <c r="K122" s="77">
        <v>94.19</v>
      </c>
      <c r="L122" s="77">
        <v>12.2447</v>
      </c>
      <c r="M122" s="78">
        <v>0</v>
      </c>
      <c r="N122" s="78">
        <v>0</v>
      </c>
      <c r="O122" s="78">
        <v>0</v>
      </c>
    </row>
    <row r="123" spans="2:15">
      <c r="B123" t="s">
        <v>4785</v>
      </c>
      <c r="C123" t="s">
        <v>4786</v>
      </c>
      <c r="D123" t="s">
        <v>98</v>
      </c>
      <c r="E123" t="s">
        <v>3855</v>
      </c>
      <c r="F123" t="s">
        <v>3793</v>
      </c>
      <c r="G123" t="s">
        <v>215</v>
      </c>
      <c r="H123" t="s">
        <v>216</v>
      </c>
      <c r="I123" t="s">
        <v>100</v>
      </c>
      <c r="J123" s="77">
        <v>24459</v>
      </c>
      <c r="K123" s="77">
        <v>174.25</v>
      </c>
      <c r="L123" s="77">
        <v>42.6198075</v>
      </c>
      <c r="M123" s="78">
        <v>0</v>
      </c>
      <c r="N123" s="78">
        <v>1E-4</v>
      </c>
      <c r="O123" s="78">
        <v>0</v>
      </c>
    </row>
    <row r="124" spans="2:15">
      <c r="B124" t="s">
        <v>4787</v>
      </c>
      <c r="C124" t="s">
        <v>4788</v>
      </c>
      <c r="D124" t="s">
        <v>98</v>
      </c>
      <c r="E124" t="s">
        <v>3855</v>
      </c>
      <c r="F124" t="s">
        <v>3793</v>
      </c>
      <c r="G124" t="s">
        <v>215</v>
      </c>
      <c r="H124" t="s">
        <v>216</v>
      </c>
      <c r="I124" t="s">
        <v>100</v>
      </c>
      <c r="J124" s="77">
        <v>255042</v>
      </c>
      <c r="K124" s="77">
        <v>172.87</v>
      </c>
      <c r="L124" s="77">
        <v>440.89110540000001</v>
      </c>
      <c r="M124" s="78">
        <v>0</v>
      </c>
      <c r="N124" s="78">
        <v>1.1999999999999999E-3</v>
      </c>
      <c r="O124" s="78">
        <v>0</v>
      </c>
    </row>
    <row r="125" spans="2:15">
      <c r="B125" t="s">
        <v>4789</v>
      </c>
      <c r="C125" t="s">
        <v>4790</v>
      </c>
      <c r="D125" t="s">
        <v>98</v>
      </c>
      <c r="E125" t="s">
        <v>3855</v>
      </c>
      <c r="F125" t="s">
        <v>3793</v>
      </c>
      <c r="G125" t="s">
        <v>215</v>
      </c>
      <c r="H125" t="s">
        <v>216</v>
      </c>
      <c r="I125" t="s">
        <v>100</v>
      </c>
      <c r="J125" s="77">
        <v>42460</v>
      </c>
      <c r="K125" s="77">
        <v>162.22</v>
      </c>
      <c r="L125" s="77">
        <v>68.878612000000004</v>
      </c>
      <c r="M125" s="78">
        <v>0</v>
      </c>
      <c r="N125" s="78">
        <v>2.0000000000000001E-4</v>
      </c>
      <c r="O125" s="78">
        <v>0</v>
      </c>
    </row>
    <row r="126" spans="2:15">
      <c r="B126" t="s">
        <v>4791</v>
      </c>
      <c r="C126" t="s">
        <v>4792</v>
      </c>
      <c r="D126" t="s">
        <v>98</v>
      </c>
      <c r="E126" t="s">
        <v>3817</v>
      </c>
      <c r="F126" t="s">
        <v>3793</v>
      </c>
      <c r="G126" t="s">
        <v>215</v>
      </c>
      <c r="H126" t="s">
        <v>216</v>
      </c>
      <c r="I126" t="s">
        <v>100</v>
      </c>
      <c r="J126" s="77">
        <v>150486</v>
      </c>
      <c r="K126" s="77">
        <v>116.15</v>
      </c>
      <c r="L126" s="77">
        <v>174.789489</v>
      </c>
      <c r="M126" s="78">
        <v>7.3099999999999998E-2</v>
      </c>
      <c r="N126" s="78">
        <v>5.0000000000000001E-4</v>
      </c>
      <c r="O126" s="78">
        <v>0</v>
      </c>
    </row>
    <row r="127" spans="2:15">
      <c r="B127" t="s">
        <v>4793</v>
      </c>
      <c r="C127" t="s">
        <v>4794</v>
      </c>
      <c r="D127" t="s">
        <v>98</v>
      </c>
      <c r="E127" t="s">
        <v>3817</v>
      </c>
      <c r="F127" t="s">
        <v>3793</v>
      </c>
      <c r="G127" t="s">
        <v>215</v>
      </c>
      <c r="H127" t="s">
        <v>216</v>
      </c>
      <c r="I127" t="s">
        <v>100</v>
      </c>
      <c r="J127" s="77">
        <v>5000</v>
      </c>
      <c r="K127" s="77">
        <v>92.99</v>
      </c>
      <c r="L127" s="77">
        <v>4.6494999999999997</v>
      </c>
      <c r="M127" s="78">
        <v>0</v>
      </c>
      <c r="N127" s="78">
        <v>0</v>
      </c>
      <c r="O127" s="78">
        <v>0</v>
      </c>
    </row>
    <row r="128" spans="2:15">
      <c r="B128" t="s">
        <v>4795</v>
      </c>
      <c r="C128" t="s">
        <v>4796</v>
      </c>
      <c r="D128" t="s">
        <v>98</v>
      </c>
      <c r="E128" t="s">
        <v>3945</v>
      </c>
      <c r="F128" t="s">
        <v>3793</v>
      </c>
      <c r="G128" t="s">
        <v>215</v>
      </c>
      <c r="H128" t="s">
        <v>216</v>
      </c>
      <c r="I128" t="s">
        <v>100</v>
      </c>
      <c r="J128" s="77">
        <v>106004</v>
      </c>
      <c r="K128" s="77">
        <v>144.27000000000001</v>
      </c>
      <c r="L128" s="77">
        <v>152.93197079999999</v>
      </c>
      <c r="M128" s="78">
        <v>0</v>
      </c>
      <c r="N128" s="78">
        <v>4.0000000000000002E-4</v>
      </c>
      <c r="O128" s="78">
        <v>0</v>
      </c>
    </row>
    <row r="129" spans="2:15">
      <c r="B129" t="s">
        <v>4797</v>
      </c>
      <c r="C129" t="s">
        <v>4798</v>
      </c>
      <c r="D129" t="s">
        <v>98</v>
      </c>
      <c r="E129" t="s">
        <v>2340</v>
      </c>
      <c r="F129" t="s">
        <v>3793</v>
      </c>
      <c r="G129" t="s">
        <v>215</v>
      </c>
      <c r="H129" t="s">
        <v>216</v>
      </c>
      <c r="I129" t="s">
        <v>100</v>
      </c>
      <c r="J129" s="77">
        <v>12661</v>
      </c>
      <c r="K129" s="77">
        <v>216.58</v>
      </c>
      <c r="L129" s="77">
        <v>27.421193800000001</v>
      </c>
      <c r="M129" s="78">
        <v>0</v>
      </c>
      <c r="N129" s="78">
        <v>1E-4</v>
      </c>
      <c r="O129" s="78">
        <v>0</v>
      </c>
    </row>
    <row r="130" spans="2:15">
      <c r="B130" t="s">
        <v>4799</v>
      </c>
      <c r="C130" t="s">
        <v>4800</v>
      </c>
      <c r="D130" t="s">
        <v>98</v>
      </c>
      <c r="E130" t="s">
        <v>4801</v>
      </c>
      <c r="F130" t="s">
        <v>3793</v>
      </c>
      <c r="G130" t="s">
        <v>215</v>
      </c>
      <c r="H130" t="s">
        <v>216</v>
      </c>
      <c r="I130" t="s">
        <v>100</v>
      </c>
      <c r="J130" s="77">
        <v>51913</v>
      </c>
      <c r="K130" s="77">
        <v>197.94</v>
      </c>
      <c r="L130" s="77">
        <v>102.7565922</v>
      </c>
      <c r="M130" s="78">
        <v>0</v>
      </c>
      <c r="N130" s="78">
        <v>2.9999999999999997E-4</v>
      </c>
      <c r="O130" s="78">
        <v>0</v>
      </c>
    </row>
    <row r="131" spans="2:15">
      <c r="B131" t="s">
        <v>4802</v>
      </c>
      <c r="C131" t="s">
        <v>4803</v>
      </c>
      <c r="D131" t="s">
        <v>98</v>
      </c>
      <c r="E131" t="s">
        <v>3817</v>
      </c>
      <c r="F131" t="s">
        <v>3793</v>
      </c>
      <c r="G131" t="s">
        <v>215</v>
      </c>
      <c r="H131" t="s">
        <v>216</v>
      </c>
      <c r="I131" t="s">
        <v>100</v>
      </c>
      <c r="J131" s="77">
        <v>10000</v>
      </c>
      <c r="K131" s="77">
        <v>99.8</v>
      </c>
      <c r="L131" s="77">
        <v>9.98</v>
      </c>
      <c r="M131" s="78">
        <v>0</v>
      </c>
      <c r="N131" s="78">
        <v>0</v>
      </c>
      <c r="O131" s="78">
        <v>0</v>
      </c>
    </row>
    <row r="132" spans="2:15">
      <c r="B132" t="s">
        <v>4804</v>
      </c>
      <c r="C132" t="s">
        <v>4805</v>
      </c>
      <c r="D132" t="s">
        <v>98</v>
      </c>
      <c r="E132" t="s">
        <v>3817</v>
      </c>
      <c r="F132" t="s">
        <v>3793</v>
      </c>
      <c r="G132" t="s">
        <v>215</v>
      </c>
      <c r="H132" t="s">
        <v>216</v>
      </c>
      <c r="I132" t="s">
        <v>100</v>
      </c>
      <c r="J132" s="77">
        <v>5000</v>
      </c>
      <c r="K132" s="77">
        <v>112.47</v>
      </c>
      <c r="L132" s="77">
        <v>5.6234999999999999</v>
      </c>
      <c r="M132" s="78">
        <v>4.5999999999999999E-3</v>
      </c>
      <c r="N132" s="78">
        <v>0</v>
      </c>
      <c r="O132" s="78">
        <v>0</v>
      </c>
    </row>
    <row r="133" spans="2:15">
      <c r="B133" t="s">
        <v>4806</v>
      </c>
      <c r="C133" t="s">
        <v>4807</v>
      </c>
      <c r="D133" t="s">
        <v>98</v>
      </c>
      <c r="E133" t="s">
        <v>3817</v>
      </c>
      <c r="F133" t="s">
        <v>3793</v>
      </c>
      <c r="G133" t="s">
        <v>215</v>
      </c>
      <c r="H133" t="s">
        <v>216</v>
      </c>
      <c r="I133" t="s">
        <v>100</v>
      </c>
      <c r="J133" s="77">
        <v>5000</v>
      </c>
      <c r="K133" s="77">
        <v>140.65</v>
      </c>
      <c r="L133" s="77">
        <v>7.0324999999999998</v>
      </c>
      <c r="M133" s="78">
        <v>0</v>
      </c>
      <c r="N133" s="78">
        <v>0</v>
      </c>
      <c r="O133" s="78">
        <v>0</v>
      </c>
    </row>
    <row r="134" spans="2:15">
      <c r="B134" t="s">
        <v>4808</v>
      </c>
      <c r="C134" t="s">
        <v>4809</v>
      </c>
      <c r="D134" t="s">
        <v>98</v>
      </c>
      <c r="E134" t="s">
        <v>3817</v>
      </c>
      <c r="F134" t="s">
        <v>3793</v>
      </c>
      <c r="G134" t="s">
        <v>215</v>
      </c>
      <c r="H134" t="s">
        <v>216</v>
      </c>
      <c r="I134" t="s">
        <v>100</v>
      </c>
      <c r="J134" s="77">
        <v>88684</v>
      </c>
      <c r="K134" s="77">
        <v>175.44</v>
      </c>
      <c r="L134" s="77">
        <v>155.58720959999999</v>
      </c>
      <c r="M134" s="78">
        <v>0</v>
      </c>
      <c r="N134" s="78">
        <v>4.0000000000000002E-4</v>
      </c>
      <c r="O134" s="78">
        <v>0</v>
      </c>
    </row>
    <row r="135" spans="2:15">
      <c r="B135" t="s">
        <v>4810</v>
      </c>
      <c r="C135" t="s">
        <v>4811</v>
      </c>
      <c r="D135" t="s">
        <v>98</v>
      </c>
      <c r="E135" t="s">
        <v>3817</v>
      </c>
      <c r="F135" t="s">
        <v>3793</v>
      </c>
      <c r="G135" t="s">
        <v>215</v>
      </c>
      <c r="H135" t="s">
        <v>216</v>
      </c>
      <c r="I135" t="s">
        <v>100</v>
      </c>
      <c r="J135" s="77">
        <v>18600</v>
      </c>
      <c r="K135" s="77">
        <v>169.59</v>
      </c>
      <c r="L135" s="77">
        <v>31.54374</v>
      </c>
      <c r="M135" s="78">
        <v>0</v>
      </c>
      <c r="N135" s="78">
        <v>1E-4</v>
      </c>
      <c r="O135" s="78">
        <v>0</v>
      </c>
    </row>
    <row r="136" spans="2:15">
      <c r="B136" t="s">
        <v>4812</v>
      </c>
      <c r="C136" t="s">
        <v>4813</v>
      </c>
      <c r="D136" t="s">
        <v>98</v>
      </c>
      <c r="E136" t="s">
        <v>3817</v>
      </c>
      <c r="F136" t="s">
        <v>3793</v>
      </c>
      <c r="G136" t="s">
        <v>215</v>
      </c>
      <c r="H136" t="s">
        <v>216</v>
      </c>
      <c r="I136" t="s">
        <v>100</v>
      </c>
      <c r="J136" s="77">
        <v>25293</v>
      </c>
      <c r="K136" s="77">
        <v>45.88</v>
      </c>
      <c r="L136" s="77">
        <v>11.6044284</v>
      </c>
      <c r="M136" s="78">
        <v>0</v>
      </c>
      <c r="N136" s="78">
        <v>0</v>
      </c>
      <c r="O136" s="78">
        <v>0</v>
      </c>
    </row>
    <row r="137" spans="2:15">
      <c r="B137" t="s">
        <v>4814</v>
      </c>
      <c r="C137" t="s">
        <v>4815</v>
      </c>
      <c r="D137" t="s">
        <v>98</v>
      </c>
      <c r="E137" t="s">
        <v>3817</v>
      </c>
      <c r="F137" t="s">
        <v>3793</v>
      </c>
      <c r="G137" t="s">
        <v>215</v>
      </c>
      <c r="H137" t="s">
        <v>216</v>
      </c>
      <c r="I137" t="s">
        <v>100</v>
      </c>
      <c r="J137" s="77">
        <v>10000</v>
      </c>
      <c r="K137" s="77">
        <v>160.16999999999999</v>
      </c>
      <c r="L137" s="77">
        <v>16.016999999999999</v>
      </c>
      <c r="M137" s="78">
        <v>0</v>
      </c>
      <c r="N137" s="78">
        <v>0</v>
      </c>
      <c r="O137" s="78">
        <v>0</v>
      </c>
    </row>
    <row r="138" spans="2:15">
      <c r="B138" s="79" t="s">
        <v>1195</v>
      </c>
      <c r="C138" s="16"/>
      <c r="D138" s="16"/>
      <c r="E138" s="16"/>
      <c r="J138" s="81">
        <v>3277559</v>
      </c>
      <c r="L138" s="81">
        <v>5257.0564448276</v>
      </c>
      <c r="N138" s="80">
        <v>1.38E-2</v>
      </c>
      <c r="O138" s="80">
        <v>2.0000000000000001E-4</v>
      </c>
    </row>
    <row r="139" spans="2:15">
      <c r="B139" t="s">
        <v>4816</v>
      </c>
      <c r="C139" t="s">
        <v>4817</v>
      </c>
      <c r="D139" t="s">
        <v>98</v>
      </c>
      <c r="E139" t="s">
        <v>3806</v>
      </c>
      <c r="F139" t="s">
        <v>121</v>
      </c>
      <c r="G139" t="s">
        <v>215</v>
      </c>
      <c r="H139" t="s">
        <v>216</v>
      </c>
      <c r="I139" t="s">
        <v>100</v>
      </c>
      <c r="J139" s="77">
        <v>361414</v>
      </c>
      <c r="K139" s="77">
        <v>100.76</v>
      </c>
      <c r="L139" s="77">
        <v>364.16074639999999</v>
      </c>
      <c r="M139" s="78">
        <v>0</v>
      </c>
      <c r="N139" s="78">
        <v>1E-3</v>
      </c>
      <c r="O139" s="78">
        <v>0</v>
      </c>
    </row>
    <row r="140" spans="2:15">
      <c r="B140" t="s">
        <v>4818</v>
      </c>
      <c r="C140" t="s">
        <v>4819</v>
      </c>
      <c r="D140" t="s">
        <v>98</v>
      </c>
      <c r="E140" t="s">
        <v>4588</v>
      </c>
      <c r="F140" t="s">
        <v>3928</v>
      </c>
      <c r="G140" t="s">
        <v>215</v>
      </c>
      <c r="H140" t="s">
        <v>216</v>
      </c>
      <c r="I140" t="s">
        <v>104</v>
      </c>
      <c r="J140" s="77">
        <v>191794</v>
      </c>
      <c r="K140" s="77">
        <v>107.33</v>
      </c>
      <c r="L140" s="77">
        <v>726.86517820619997</v>
      </c>
      <c r="M140" s="78">
        <v>0</v>
      </c>
      <c r="N140" s="78">
        <v>1.9E-3</v>
      </c>
      <c r="O140" s="78">
        <v>0</v>
      </c>
    </row>
    <row r="141" spans="2:15">
      <c r="B141" t="s">
        <v>4820</v>
      </c>
      <c r="C141" t="s">
        <v>4821</v>
      </c>
      <c r="D141" t="s">
        <v>98</v>
      </c>
      <c r="E141" t="s">
        <v>2335</v>
      </c>
      <c r="F141" t="s">
        <v>121</v>
      </c>
      <c r="G141" t="s">
        <v>215</v>
      </c>
      <c r="H141" t="s">
        <v>216</v>
      </c>
      <c r="I141" t="s">
        <v>100</v>
      </c>
      <c r="J141" s="77">
        <v>2351107</v>
      </c>
      <c r="K141" s="77">
        <v>102.61</v>
      </c>
      <c r="L141" s="77">
        <v>2412.4708927000001</v>
      </c>
      <c r="M141" s="78">
        <v>2.6700000000000002E-2</v>
      </c>
      <c r="N141" s="78">
        <v>6.3E-3</v>
      </c>
      <c r="O141" s="78">
        <v>1E-4</v>
      </c>
    </row>
    <row r="142" spans="2:15">
      <c r="B142" t="s">
        <v>4822</v>
      </c>
      <c r="C142" t="s">
        <v>4823</v>
      </c>
      <c r="D142" t="s">
        <v>98</v>
      </c>
      <c r="E142" t="s">
        <v>3792</v>
      </c>
      <c r="F142" t="s">
        <v>121</v>
      </c>
      <c r="G142" t="s">
        <v>215</v>
      </c>
      <c r="H142" t="s">
        <v>216</v>
      </c>
      <c r="I142" t="s">
        <v>100</v>
      </c>
      <c r="J142" s="77">
        <v>17403</v>
      </c>
      <c r="K142" s="77">
        <v>3136.08</v>
      </c>
      <c r="L142" s="77">
        <v>545.77200240000002</v>
      </c>
      <c r="M142" s="78">
        <v>0</v>
      </c>
      <c r="N142" s="78">
        <v>1.4E-3</v>
      </c>
      <c r="O142" s="78">
        <v>0</v>
      </c>
    </row>
    <row r="143" spans="2:15">
      <c r="B143" t="s">
        <v>4824</v>
      </c>
      <c r="C143" t="s">
        <v>4825</v>
      </c>
      <c r="D143" t="s">
        <v>98</v>
      </c>
      <c r="E143" t="s">
        <v>3792</v>
      </c>
      <c r="F143" t="s">
        <v>121</v>
      </c>
      <c r="G143" t="s">
        <v>215</v>
      </c>
      <c r="H143" t="s">
        <v>216</v>
      </c>
      <c r="I143" t="s">
        <v>104</v>
      </c>
      <c r="J143" s="77">
        <v>35963</v>
      </c>
      <c r="K143" s="77">
        <v>113.58</v>
      </c>
      <c r="L143" s="77">
        <v>144.22996393739999</v>
      </c>
      <c r="M143" s="78">
        <v>0</v>
      </c>
      <c r="N143" s="78">
        <v>4.0000000000000002E-4</v>
      </c>
      <c r="O143" s="78">
        <v>0</v>
      </c>
    </row>
    <row r="144" spans="2:15">
      <c r="B144" t="s">
        <v>4826</v>
      </c>
      <c r="C144" t="s">
        <v>4827</v>
      </c>
      <c r="D144" t="s">
        <v>98</v>
      </c>
      <c r="E144" t="s">
        <v>3945</v>
      </c>
      <c r="F144" t="s">
        <v>121</v>
      </c>
      <c r="G144" t="s">
        <v>215</v>
      </c>
      <c r="H144" t="s">
        <v>216</v>
      </c>
      <c r="I144" t="s">
        <v>100</v>
      </c>
      <c r="J144" s="77">
        <v>20976</v>
      </c>
      <c r="K144" s="77">
        <v>1007.98</v>
      </c>
      <c r="L144" s="77">
        <v>211.43388479999999</v>
      </c>
      <c r="M144" s="78">
        <v>0</v>
      </c>
      <c r="N144" s="78">
        <v>5.9999999999999995E-4</v>
      </c>
      <c r="O144" s="78">
        <v>0</v>
      </c>
    </row>
    <row r="145" spans="2:15">
      <c r="B145" t="s">
        <v>4828</v>
      </c>
      <c r="C145" t="s">
        <v>4829</v>
      </c>
      <c r="D145" t="s">
        <v>98</v>
      </c>
      <c r="E145" t="s">
        <v>3834</v>
      </c>
      <c r="F145" t="s">
        <v>121</v>
      </c>
      <c r="G145" t="s">
        <v>215</v>
      </c>
      <c r="H145" t="s">
        <v>216</v>
      </c>
      <c r="I145" t="s">
        <v>100</v>
      </c>
      <c r="J145" s="77">
        <v>122740</v>
      </c>
      <c r="K145" s="77">
        <v>101.5</v>
      </c>
      <c r="L145" s="77">
        <v>124.58110000000001</v>
      </c>
      <c r="M145" s="78">
        <v>0</v>
      </c>
      <c r="N145" s="78">
        <v>2.9999999999999997E-4</v>
      </c>
      <c r="O145" s="78">
        <v>0</v>
      </c>
    </row>
    <row r="146" spans="2:15">
      <c r="B146" t="s">
        <v>4830</v>
      </c>
      <c r="C146" t="s">
        <v>4831</v>
      </c>
      <c r="D146" t="s">
        <v>98</v>
      </c>
      <c r="E146" t="s">
        <v>3834</v>
      </c>
      <c r="F146" t="s">
        <v>121</v>
      </c>
      <c r="G146" t="s">
        <v>215</v>
      </c>
      <c r="H146" t="s">
        <v>216</v>
      </c>
      <c r="I146" t="s">
        <v>104</v>
      </c>
      <c r="J146" s="77">
        <v>174256</v>
      </c>
      <c r="K146" s="77">
        <v>101.9</v>
      </c>
      <c r="L146" s="77">
        <v>626.98859678400004</v>
      </c>
      <c r="M146" s="78">
        <v>0</v>
      </c>
      <c r="N146" s="78">
        <v>1.6000000000000001E-3</v>
      </c>
      <c r="O146" s="78">
        <v>0</v>
      </c>
    </row>
    <row r="147" spans="2:15">
      <c r="B147" t="s">
        <v>4832</v>
      </c>
      <c r="C147" t="s">
        <v>4833</v>
      </c>
      <c r="D147" t="s">
        <v>98</v>
      </c>
      <c r="E147" t="s">
        <v>3834</v>
      </c>
      <c r="F147" t="s">
        <v>121</v>
      </c>
      <c r="G147" t="s">
        <v>215</v>
      </c>
      <c r="H147" t="s">
        <v>216</v>
      </c>
      <c r="I147" t="s">
        <v>100</v>
      </c>
      <c r="J147" s="77">
        <v>1906</v>
      </c>
      <c r="K147" s="77">
        <v>5275.66</v>
      </c>
      <c r="L147" s="77">
        <v>100.55407959999999</v>
      </c>
      <c r="M147" s="78">
        <v>0</v>
      </c>
      <c r="N147" s="78">
        <v>2.9999999999999997E-4</v>
      </c>
      <c r="O147" s="78">
        <v>0</v>
      </c>
    </row>
    <row r="148" spans="2:15">
      <c r="B148" s="79" t="s">
        <v>252</v>
      </c>
      <c r="C148" s="16"/>
      <c r="D148" s="16"/>
      <c r="E148" s="16"/>
      <c r="J148" s="81">
        <v>3594628.35</v>
      </c>
      <c r="L148" s="81">
        <v>367721.504785083</v>
      </c>
      <c r="N148" s="80">
        <v>0.96319999999999995</v>
      </c>
      <c r="O148" s="80">
        <v>1.5599999999999999E-2</v>
      </c>
    </row>
    <row r="149" spans="2:15">
      <c r="B149" s="79" t="s">
        <v>4561</v>
      </c>
      <c r="C149" s="16"/>
      <c r="D149" s="16"/>
      <c r="E149" s="16"/>
      <c r="J149" s="81">
        <v>0</v>
      </c>
      <c r="L149" s="81">
        <v>0</v>
      </c>
      <c r="N149" s="80">
        <v>0</v>
      </c>
      <c r="O149" s="80">
        <v>0</v>
      </c>
    </row>
    <row r="150" spans="2:15">
      <c r="B150" t="s">
        <v>215</v>
      </c>
      <c r="C150" t="s">
        <v>215</v>
      </c>
      <c r="D150" s="16"/>
      <c r="E150" s="16"/>
      <c r="F150" t="s">
        <v>215</v>
      </c>
      <c r="G150" t="s">
        <v>215</v>
      </c>
      <c r="I150" t="s">
        <v>215</v>
      </c>
      <c r="J150" s="77">
        <v>0</v>
      </c>
      <c r="K150" s="77">
        <v>0</v>
      </c>
      <c r="L150" s="77">
        <v>0</v>
      </c>
      <c r="M150" s="78">
        <v>0</v>
      </c>
      <c r="N150" s="78">
        <v>0</v>
      </c>
      <c r="O150" s="78">
        <v>0</v>
      </c>
    </row>
    <row r="151" spans="2:15">
      <c r="B151" s="79" t="s">
        <v>4566</v>
      </c>
      <c r="C151" s="16"/>
      <c r="D151" s="16"/>
      <c r="E151" s="16"/>
      <c r="J151" s="81">
        <v>1946628.41</v>
      </c>
      <c r="L151" s="81">
        <v>131404.47887814129</v>
      </c>
      <c r="N151" s="80">
        <v>0.34420000000000001</v>
      </c>
      <c r="O151" s="80">
        <v>5.5999999999999999E-3</v>
      </c>
    </row>
    <row r="152" spans="2:15">
      <c r="B152" t="s">
        <v>4834</v>
      </c>
      <c r="C152" t="s">
        <v>4835</v>
      </c>
      <c r="D152" t="s">
        <v>394</v>
      </c>
      <c r="E152" t="s">
        <v>2752</v>
      </c>
      <c r="F152" t="s">
        <v>3928</v>
      </c>
      <c r="G152" t="s">
        <v>1206</v>
      </c>
      <c r="H152" t="s">
        <v>221</v>
      </c>
      <c r="I152" t="s">
        <v>104</v>
      </c>
      <c r="J152" s="77">
        <v>1680</v>
      </c>
      <c r="K152" s="77">
        <v>853</v>
      </c>
      <c r="L152" s="77">
        <v>50.600642399999998</v>
      </c>
      <c r="M152" s="78">
        <v>0</v>
      </c>
      <c r="N152" s="78">
        <v>1E-4</v>
      </c>
      <c r="O152" s="78">
        <v>0</v>
      </c>
    </row>
    <row r="153" spans="2:15">
      <c r="B153" t="s">
        <v>4836</v>
      </c>
      <c r="C153" t="s">
        <v>4837</v>
      </c>
      <c r="D153" t="s">
        <v>121</v>
      </c>
      <c r="E153" t="s">
        <v>4069</v>
      </c>
      <c r="F153" t="s">
        <v>3928</v>
      </c>
      <c r="G153" t="s">
        <v>599</v>
      </c>
      <c r="H153" t="s">
        <v>221</v>
      </c>
      <c r="I153" t="s">
        <v>104</v>
      </c>
      <c r="J153" s="77">
        <v>596.78</v>
      </c>
      <c r="K153" s="77">
        <v>1001982</v>
      </c>
      <c r="L153" s="77">
        <v>21114.067102167599</v>
      </c>
      <c r="M153" s="78">
        <v>0</v>
      </c>
      <c r="N153" s="78">
        <v>5.5300000000000002E-2</v>
      </c>
      <c r="O153" s="78">
        <v>8.9999999999999998E-4</v>
      </c>
    </row>
    <row r="154" spans="2:15">
      <c r="B154" t="s">
        <v>4838</v>
      </c>
      <c r="C154" t="s">
        <v>4839</v>
      </c>
      <c r="D154" t="s">
        <v>121</v>
      </c>
      <c r="E154" t="s">
        <v>4840</v>
      </c>
      <c r="F154" t="s">
        <v>3928</v>
      </c>
      <c r="G154" t="s">
        <v>1261</v>
      </c>
      <c r="H154" t="s">
        <v>382</v>
      </c>
      <c r="I154" t="s">
        <v>104</v>
      </c>
      <c r="J154" s="77">
        <v>8284.15</v>
      </c>
      <c r="K154" s="77">
        <v>111070.1</v>
      </c>
      <c r="L154" s="77">
        <v>32489.485536388402</v>
      </c>
      <c r="M154" s="78">
        <v>0</v>
      </c>
      <c r="N154" s="78">
        <v>8.5099999999999995E-2</v>
      </c>
      <c r="O154" s="78">
        <v>1.4E-3</v>
      </c>
    </row>
    <row r="155" spans="2:15">
      <c r="B155" t="s">
        <v>4841</v>
      </c>
      <c r="C155" t="s">
        <v>4842</v>
      </c>
      <c r="D155" t="s">
        <v>121</v>
      </c>
      <c r="E155" t="s">
        <v>4843</v>
      </c>
      <c r="F155" t="s">
        <v>3928</v>
      </c>
      <c r="G155" t="s">
        <v>829</v>
      </c>
      <c r="H155" t="s">
        <v>210</v>
      </c>
      <c r="I155" t="s">
        <v>104</v>
      </c>
      <c r="J155" s="77">
        <v>4372.25</v>
      </c>
      <c r="K155" s="77">
        <v>11495</v>
      </c>
      <c r="L155" s="77">
        <v>1774.6457755125</v>
      </c>
      <c r="M155" s="78">
        <v>0</v>
      </c>
      <c r="N155" s="78">
        <v>4.5999999999999999E-3</v>
      </c>
      <c r="O155" s="78">
        <v>1E-4</v>
      </c>
    </row>
    <row r="156" spans="2:15">
      <c r="B156" t="s">
        <v>4844</v>
      </c>
      <c r="C156" t="s">
        <v>4845</v>
      </c>
      <c r="D156" t="s">
        <v>121</v>
      </c>
      <c r="E156" t="s">
        <v>4846</v>
      </c>
      <c r="F156" t="s">
        <v>3928</v>
      </c>
      <c r="G156" t="s">
        <v>1216</v>
      </c>
      <c r="H156" t="s">
        <v>221</v>
      </c>
      <c r="I156" t="s">
        <v>108</v>
      </c>
      <c r="J156" s="77">
        <v>3514.16</v>
      </c>
      <c r="K156" s="77">
        <v>96640.960399999953</v>
      </c>
      <c r="L156" s="77">
        <v>12758.1963928981</v>
      </c>
      <c r="M156" s="78">
        <v>0</v>
      </c>
      <c r="N156" s="78">
        <v>3.3399999999999999E-2</v>
      </c>
      <c r="O156" s="78">
        <v>5.0000000000000001E-4</v>
      </c>
    </row>
    <row r="157" spans="2:15">
      <c r="B157" t="s">
        <v>4847</v>
      </c>
      <c r="C157" t="s">
        <v>4848</v>
      </c>
      <c r="D157" t="s">
        <v>121</v>
      </c>
      <c r="E157" t="s">
        <v>4038</v>
      </c>
      <c r="F157" t="s">
        <v>3928</v>
      </c>
      <c r="G157" t="s">
        <v>1216</v>
      </c>
      <c r="H157" t="s">
        <v>149</v>
      </c>
      <c r="I157" t="s">
        <v>104</v>
      </c>
      <c r="J157" s="77">
        <v>21776.62</v>
      </c>
      <c r="K157" s="77">
        <v>32620.74</v>
      </c>
      <c r="L157" s="77">
        <v>25083.1456007786</v>
      </c>
      <c r="M157" s="78">
        <v>0</v>
      </c>
      <c r="N157" s="78">
        <v>6.5699999999999995E-2</v>
      </c>
      <c r="O157" s="78">
        <v>1.1000000000000001E-3</v>
      </c>
    </row>
    <row r="158" spans="2:15">
      <c r="B158" t="s">
        <v>4847</v>
      </c>
      <c r="C158" t="s">
        <v>4848</v>
      </c>
      <c r="D158" t="s">
        <v>121</v>
      </c>
      <c r="E158" t="s">
        <v>4038</v>
      </c>
      <c r="F158" t="s">
        <v>3928</v>
      </c>
      <c r="G158" t="s">
        <v>1516</v>
      </c>
      <c r="H158" t="s">
        <v>221</v>
      </c>
      <c r="I158" t="s">
        <v>104</v>
      </c>
      <c r="J158" s="77">
        <v>981</v>
      </c>
      <c r="K158" s="77">
        <v>32620.74</v>
      </c>
      <c r="L158" s="77">
        <v>1129.9534011414</v>
      </c>
      <c r="M158" s="78">
        <v>2.0000000000000001E-4</v>
      </c>
      <c r="N158" s="78">
        <v>3.0000000000000001E-3</v>
      </c>
      <c r="O158" s="78">
        <v>0</v>
      </c>
    </row>
    <row r="159" spans="2:15">
      <c r="B159" t="s">
        <v>4849</v>
      </c>
      <c r="C159" t="s">
        <v>4850</v>
      </c>
      <c r="D159" t="s">
        <v>121</v>
      </c>
      <c r="E159" t="s">
        <v>4846</v>
      </c>
      <c r="F159" t="s">
        <v>3928</v>
      </c>
      <c r="G159" t="s">
        <v>215</v>
      </c>
      <c r="H159" t="s">
        <v>216</v>
      </c>
      <c r="I159" t="s">
        <v>108</v>
      </c>
      <c r="J159" s="77">
        <v>3377.96</v>
      </c>
      <c r="K159" s="77">
        <v>208552.13470000061</v>
      </c>
      <c r="L159" s="77">
        <v>26465.229046438999</v>
      </c>
      <c r="M159" s="78">
        <v>0</v>
      </c>
      <c r="N159" s="78">
        <v>6.93E-2</v>
      </c>
      <c r="O159" s="78">
        <v>1.1000000000000001E-3</v>
      </c>
    </row>
    <row r="160" spans="2:15">
      <c r="B160" t="s">
        <v>4851</v>
      </c>
      <c r="C160" t="s">
        <v>4852</v>
      </c>
      <c r="D160" t="s">
        <v>394</v>
      </c>
      <c r="E160" t="s">
        <v>4540</v>
      </c>
      <c r="F160" t="s">
        <v>3928</v>
      </c>
      <c r="G160" t="s">
        <v>215</v>
      </c>
      <c r="H160" t="s">
        <v>216</v>
      </c>
      <c r="I160" t="s">
        <v>104</v>
      </c>
      <c r="J160" s="77">
        <v>670</v>
      </c>
      <c r="K160" s="77">
        <v>1847</v>
      </c>
      <c r="L160" s="77">
        <v>43.695771899999997</v>
      </c>
      <c r="M160" s="78">
        <v>0</v>
      </c>
      <c r="N160" s="78">
        <v>1E-4</v>
      </c>
      <c r="O160" s="78">
        <v>0</v>
      </c>
    </row>
    <row r="161" spans="2:15">
      <c r="B161" t="s">
        <v>4853</v>
      </c>
      <c r="C161" t="s">
        <v>4854</v>
      </c>
      <c r="D161" t="s">
        <v>1359</v>
      </c>
      <c r="E161" t="s">
        <v>4855</v>
      </c>
      <c r="F161" t="s">
        <v>3928</v>
      </c>
      <c r="G161" t="s">
        <v>215</v>
      </c>
      <c r="H161" t="s">
        <v>216</v>
      </c>
      <c r="I161" t="s">
        <v>111</v>
      </c>
      <c r="J161" s="77">
        <v>1901375.49</v>
      </c>
      <c r="K161" s="77">
        <v>130</v>
      </c>
      <c r="L161" s="77">
        <v>10495.459608515701</v>
      </c>
      <c r="M161" s="78">
        <v>1.2999999999999999E-3</v>
      </c>
      <c r="N161" s="78">
        <v>2.75E-2</v>
      </c>
      <c r="O161" s="78">
        <v>4.0000000000000002E-4</v>
      </c>
    </row>
    <row r="162" spans="2:15">
      <c r="B162" s="79" t="s">
        <v>90</v>
      </c>
      <c r="C162" s="16"/>
      <c r="D162" s="16"/>
      <c r="E162" s="16"/>
      <c r="J162" s="81">
        <v>1630775.94</v>
      </c>
      <c r="L162" s="81">
        <v>235906.6608875097</v>
      </c>
      <c r="N162" s="80">
        <v>0.6179</v>
      </c>
      <c r="O162" s="80">
        <v>0.01</v>
      </c>
    </row>
    <row r="163" spans="2:15">
      <c r="B163" t="s">
        <v>4856</v>
      </c>
      <c r="C163" t="s">
        <v>4857</v>
      </c>
      <c r="D163" t="s">
        <v>394</v>
      </c>
      <c r="E163" t="s">
        <v>2752</v>
      </c>
      <c r="F163" t="s">
        <v>3793</v>
      </c>
      <c r="G163" t="s">
        <v>1206</v>
      </c>
      <c r="H163" t="s">
        <v>221</v>
      </c>
      <c r="I163" t="s">
        <v>104</v>
      </c>
      <c r="J163" s="77">
        <v>250</v>
      </c>
      <c r="K163" s="77">
        <v>2807</v>
      </c>
      <c r="L163" s="77">
        <v>24.778792500000002</v>
      </c>
      <c r="M163" s="78">
        <v>0</v>
      </c>
      <c r="N163" s="78">
        <v>1E-4</v>
      </c>
      <c r="O163" s="78">
        <v>0</v>
      </c>
    </row>
    <row r="164" spans="2:15">
      <c r="B164" t="s">
        <v>4858</v>
      </c>
      <c r="C164" t="s">
        <v>4859</v>
      </c>
      <c r="D164" t="s">
        <v>121</v>
      </c>
      <c r="E164" t="s">
        <v>2752</v>
      </c>
      <c r="F164" t="s">
        <v>3793</v>
      </c>
      <c r="G164" t="s">
        <v>1206</v>
      </c>
      <c r="H164" t="s">
        <v>221</v>
      </c>
      <c r="I164" t="s">
        <v>104</v>
      </c>
      <c r="J164" s="77">
        <v>1269972.02</v>
      </c>
      <c r="K164" s="77">
        <v>1419.8</v>
      </c>
      <c r="L164" s="77">
        <v>63667.682534798601</v>
      </c>
      <c r="M164" s="78">
        <v>0</v>
      </c>
      <c r="N164" s="78">
        <v>0.1668</v>
      </c>
      <c r="O164" s="78">
        <v>2.7000000000000001E-3</v>
      </c>
    </row>
    <row r="165" spans="2:15">
      <c r="B165" t="s">
        <v>4860</v>
      </c>
      <c r="C165" t="s">
        <v>4861</v>
      </c>
      <c r="D165" t="s">
        <v>1228</v>
      </c>
      <c r="E165" t="s">
        <v>2752</v>
      </c>
      <c r="F165" t="s">
        <v>3793</v>
      </c>
      <c r="G165" t="s">
        <v>1206</v>
      </c>
      <c r="H165" t="s">
        <v>221</v>
      </c>
      <c r="I165" t="s">
        <v>104</v>
      </c>
      <c r="J165" s="77">
        <v>393</v>
      </c>
      <c r="K165" s="77">
        <v>8167</v>
      </c>
      <c r="L165" s="77">
        <v>113.33207061</v>
      </c>
      <c r="M165" s="78">
        <v>0</v>
      </c>
      <c r="N165" s="78">
        <v>2.9999999999999997E-4</v>
      </c>
      <c r="O165" s="78">
        <v>0</v>
      </c>
    </row>
    <row r="166" spans="2:15">
      <c r="B166" t="s">
        <v>4862</v>
      </c>
      <c r="C166" t="s">
        <v>4863</v>
      </c>
      <c r="D166" t="s">
        <v>1359</v>
      </c>
      <c r="E166" t="s">
        <v>4407</v>
      </c>
      <c r="F166" t="s">
        <v>3793</v>
      </c>
      <c r="G166" t="s">
        <v>1206</v>
      </c>
      <c r="H166" t="s">
        <v>221</v>
      </c>
      <c r="I166" t="s">
        <v>104</v>
      </c>
      <c r="J166" s="77">
        <v>157</v>
      </c>
      <c r="K166" s="77">
        <v>5275</v>
      </c>
      <c r="L166" s="77">
        <v>29.242859249999999</v>
      </c>
      <c r="M166" s="78">
        <v>0</v>
      </c>
      <c r="N166" s="78">
        <v>1E-4</v>
      </c>
      <c r="O166" s="78">
        <v>0</v>
      </c>
    </row>
    <row r="167" spans="2:15">
      <c r="B167" t="s">
        <v>4864</v>
      </c>
      <c r="C167" t="s">
        <v>4865</v>
      </c>
      <c r="D167" t="s">
        <v>394</v>
      </c>
      <c r="E167" t="s">
        <v>4407</v>
      </c>
      <c r="F167" t="s">
        <v>3793</v>
      </c>
      <c r="G167" t="s">
        <v>1206</v>
      </c>
      <c r="H167" t="s">
        <v>221</v>
      </c>
      <c r="I167" t="s">
        <v>104</v>
      </c>
      <c r="J167" s="77">
        <v>3198</v>
      </c>
      <c r="K167" s="77">
        <v>19168</v>
      </c>
      <c r="L167" s="77">
        <v>2164.4770118400002</v>
      </c>
      <c r="M167" s="78">
        <v>0</v>
      </c>
      <c r="N167" s="78">
        <v>5.7000000000000002E-3</v>
      </c>
      <c r="O167" s="78">
        <v>1E-4</v>
      </c>
    </row>
    <row r="168" spans="2:15">
      <c r="B168" t="s">
        <v>4866</v>
      </c>
      <c r="C168" t="s">
        <v>4867</v>
      </c>
      <c r="D168" t="s">
        <v>1228</v>
      </c>
      <c r="E168" t="s">
        <v>4407</v>
      </c>
      <c r="F168" t="s">
        <v>3793</v>
      </c>
      <c r="G168" t="s">
        <v>1206</v>
      </c>
      <c r="H168" t="s">
        <v>221</v>
      </c>
      <c r="I168" t="s">
        <v>104</v>
      </c>
      <c r="J168" s="77">
        <v>2274</v>
      </c>
      <c r="K168" s="77">
        <v>5224</v>
      </c>
      <c r="L168" s="77">
        <v>419.46076656000002</v>
      </c>
      <c r="M168" s="78">
        <v>0</v>
      </c>
      <c r="N168" s="78">
        <v>1.1000000000000001E-3</v>
      </c>
      <c r="O168" s="78">
        <v>0</v>
      </c>
    </row>
    <row r="169" spans="2:15">
      <c r="B169" t="s">
        <v>4868</v>
      </c>
      <c r="C169" t="s">
        <v>4869</v>
      </c>
      <c r="D169" t="s">
        <v>121</v>
      </c>
      <c r="E169" t="s">
        <v>4407</v>
      </c>
      <c r="F169" t="s">
        <v>3793</v>
      </c>
      <c r="G169" t="s">
        <v>1206</v>
      </c>
      <c r="H169" t="s">
        <v>221</v>
      </c>
      <c r="I169" t="s">
        <v>104</v>
      </c>
      <c r="J169" s="77">
        <v>259396.56</v>
      </c>
      <c r="K169" s="77">
        <v>11679.41</v>
      </c>
      <c r="L169" s="77">
        <v>106975.132809854</v>
      </c>
      <c r="M169" s="78">
        <v>0</v>
      </c>
      <c r="N169" s="78">
        <v>0.2802</v>
      </c>
      <c r="O169" s="78">
        <v>4.4999999999999997E-3</v>
      </c>
    </row>
    <row r="170" spans="2:15">
      <c r="B170" t="s">
        <v>4870</v>
      </c>
      <c r="C170" t="s">
        <v>4871</v>
      </c>
      <c r="D170" t="s">
        <v>121</v>
      </c>
      <c r="E170" t="s">
        <v>4407</v>
      </c>
      <c r="F170" t="s">
        <v>3793</v>
      </c>
      <c r="G170" t="s">
        <v>1206</v>
      </c>
      <c r="H170" t="s">
        <v>221</v>
      </c>
      <c r="I170" t="s">
        <v>111</v>
      </c>
      <c r="J170" s="77">
        <v>177.34</v>
      </c>
      <c r="K170" s="77">
        <v>36686.579999999944</v>
      </c>
      <c r="L170" s="77">
        <v>276.25118520520903</v>
      </c>
      <c r="M170" s="78">
        <v>1E-4</v>
      </c>
      <c r="N170" s="78">
        <v>6.9999999999999999E-4</v>
      </c>
      <c r="O170" s="78">
        <v>0</v>
      </c>
    </row>
    <row r="171" spans="2:15">
      <c r="B171" t="s">
        <v>4872</v>
      </c>
      <c r="C171" t="s">
        <v>4873</v>
      </c>
      <c r="D171" t="s">
        <v>121</v>
      </c>
      <c r="E171" t="s">
        <v>4874</v>
      </c>
      <c r="F171" t="s">
        <v>3793</v>
      </c>
      <c r="G171" t="s">
        <v>215</v>
      </c>
      <c r="H171" t="s">
        <v>216</v>
      </c>
      <c r="I171" t="s">
        <v>111</v>
      </c>
      <c r="J171" s="77">
        <v>90016.02</v>
      </c>
      <c r="K171" s="77">
        <v>16139.250000000049</v>
      </c>
      <c r="L171" s="77">
        <v>61686.960807381904</v>
      </c>
      <c r="M171" s="78">
        <v>1E-4</v>
      </c>
      <c r="N171" s="78">
        <v>0.16159999999999999</v>
      </c>
      <c r="O171" s="78">
        <v>2.5999999999999999E-3</v>
      </c>
    </row>
    <row r="172" spans="2:15">
      <c r="B172" t="s">
        <v>4875</v>
      </c>
      <c r="C172" t="s">
        <v>4876</v>
      </c>
      <c r="D172" t="s">
        <v>394</v>
      </c>
      <c r="E172" t="s">
        <v>4877</v>
      </c>
      <c r="F172" t="s">
        <v>3793</v>
      </c>
      <c r="G172" t="s">
        <v>215</v>
      </c>
      <c r="H172" t="s">
        <v>216</v>
      </c>
      <c r="I172" t="s">
        <v>104</v>
      </c>
      <c r="J172" s="77">
        <v>600</v>
      </c>
      <c r="K172" s="77">
        <v>2382</v>
      </c>
      <c r="L172" s="77">
        <v>50.465052</v>
      </c>
      <c r="M172" s="78">
        <v>0</v>
      </c>
      <c r="N172" s="78">
        <v>1E-4</v>
      </c>
      <c r="O172" s="78">
        <v>0</v>
      </c>
    </row>
    <row r="173" spans="2:15">
      <c r="B173" t="s">
        <v>4878</v>
      </c>
      <c r="C173" t="s">
        <v>4879</v>
      </c>
      <c r="D173" t="s">
        <v>1228</v>
      </c>
      <c r="E173" t="s">
        <v>4880</v>
      </c>
      <c r="F173" t="s">
        <v>1271</v>
      </c>
      <c r="G173" t="s">
        <v>215</v>
      </c>
      <c r="H173" t="s">
        <v>216</v>
      </c>
      <c r="I173" t="s">
        <v>108</v>
      </c>
      <c r="J173" s="77">
        <v>10</v>
      </c>
      <c r="K173" s="77">
        <v>445</v>
      </c>
      <c r="L173" s="77">
        <v>0.16717314999999999</v>
      </c>
      <c r="M173" s="78">
        <v>0</v>
      </c>
      <c r="N173" s="78">
        <v>0</v>
      </c>
      <c r="O173" s="78">
        <v>0</v>
      </c>
    </row>
    <row r="174" spans="2:15">
      <c r="B174" t="s">
        <v>4881</v>
      </c>
      <c r="C174" t="s">
        <v>4882</v>
      </c>
      <c r="D174" t="s">
        <v>1228</v>
      </c>
      <c r="E174" t="s">
        <v>4883</v>
      </c>
      <c r="F174" t="s">
        <v>3793</v>
      </c>
      <c r="G174" t="s">
        <v>215</v>
      </c>
      <c r="H174" t="s">
        <v>216</v>
      </c>
      <c r="I174" t="s">
        <v>104</v>
      </c>
      <c r="J174" s="77">
        <v>650</v>
      </c>
      <c r="K174" s="77">
        <v>2018</v>
      </c>
      <c r="L174" s="77">
        <v>46.316127000000002</v>
      </c>
      <c r="M174" s="78">
        <v>0</v>
      </c>
      <c r="N174" s="78">
        <v>1E-4</v>
      </c>
      <c r="O174" s="78">
        <v>0</v>
      </c>
    </row>
    <row r="175" spans="2:15">
      <c r="B175" t="s">
        <v>4884</v>
      </c>
      <c r="C175" t="s">
        <v>4885</v>
      </c>
      <c r="D175" t="s">
        <v>394</v>
      </c>
      <c r="E175" t="s">
        <v>4886</v>
      </c>
      <c r="F175" t="s">
        <v>3793</v>
      </c>
      <c r="G175" t="s">
        <v>215</v>
      </c>
      <c r="H175" t="s">
        <v>216</v>
      </c>
      <c r="I175" t="s">
        <v>104</v>
      </c>
      <c r="J175" s="77">
        <v>60</v>
      </c>
      <c r="K175" s="77">
        <v>2464</v>
      </c>
      <c r="L175" s="77">
        <v>5.2202304000000002</v>
      </c>
      <c r="M175" s="78">
        <v>0</v>
      </c>
      <c r="N175" s="78">
        <v>0</v>
      </c>
      <c r="O175" s="78">
        <v>0</v>
      </c>
    </row>
    <row r="176" spans="2:15">
      <c r="B176" t="s">
        <v>4887</v>
      </c>
      <c r="C176" t="s">
        <v>4888</v>
      </c>
      <c r="D176" t="s">
        <v>1359</v>
      </c>
      <c r="E176" t="s">
        <v>4044</v>
      </c>
      <c r="F176" t="s">
        <v>3793</v>
      </c>
      <c r="G176" t="s">
        <v>215</v>
      </c>
      <c r="H176" t="s">
        <v>216</v>
      </c>
      <c r="I176" t="s">
        <v>104</v>
      </c>
      <c r="J176" s="77">
        <v>2032</v>
      </c>
      <c r="K176" s="77">
        <v>2678</v>
      </c>
      <c r="L176" s="77">
        <v>192.14628576000001</v>
      </c>
      <c r="M176" s="78">
        <v>0</v>
      </c>
      <c r="N176" s="78">
        <v>5.0000000000000001E-4</v>
      </c>
      <c r="O176" s="78">
        <v>0</v>
      </c>
    </row>
    <row r="177" spans="2:15">
      <c r="B177" t="s">
        <v>4889</v>
      </c>
      <c r="C177" t="s">
        <v>4890</v>
      </c>
      <c r="D177" t="s">
        <v>394</v>
      </c>
      <c r="E177" t="s">
        <v>4891</v>
      </c>
      <c r="F177" t="s">
        <v>3793</v>
      </c>
      <c r="G177" t="s">
        <v>215</v>
      </c>
      <c r="H177" t="s">
        <v>216</v>
      </c>
      <c r="I177" t="s">
        <v>104</v>
      </c>
      <c r="J177" s="77">
        <v>1340</v>
      </c>
      <c r="K177" s="77">
        <v>1403</v>
      </c>
      <c r="L177" s="77">
        <v>66.383506199999999</v>
      </c>
      <c r="M177" s="78">
        <v>0</v>
      </c>
      <c r="N177" s="78">
        <v>2.0000000000000001E-4</v>
      </c>
      <c r="O177" s="78">
        <v>0</v>
      </c>
    </row>
    <row r="178" spans="2:15">
      <c r="B178" t="s">
        <v>4892</v>
      </c>
      <c r="C178" t="s">
        <v>4893</v>
      </c>
      <c r="D178" t="s">
        <v>394</v>
      </c>
      <c r="E178" t="s">
        <v>4050</v>
      </c>
      <c r="F178" t="s">
        <v>3793</v>
      </c>
      <c r="G178" t="s">
        <v>215</v>
      </c>
      <c r="H178" t="s">
        <v>216</v>
      </c>
      <c r="I178" t="s">
        <v>104</v>
      </c>
      <c r="J178" s="77">
        <v>250</v>
      </c>
      <c r="K178" s="77">
        <v>21370</v>
      </c>
      <c r="L178" s="77">
        <v>188.643675</v>
      </c>
      <c r="M178" s="78">
        <v>0</v>
      </c>
      <c r="N178" s="78">
        <v>5.0000000000000001E-4</v>
      </c>
      <c r="O178" s="78">
        <v>0</v>
      </c>
    </row>
    <row r="179" spans="2:15">
      <c r="B179" s="79" t="s">
        <v>1195</v>
      </c>
      <c r="C179" s="16"/>
      <c r="D179" s="16"/>
      <c r="E179" s="16"/>
      <c r="J179" s="81">
        <v>17224</v>
      </c>
      <c r="L179" s="81">
        <v>410.365019432</v>
      </c>
      <c r="N179" s="80">
        <v>1.1000000000000001E-3</v>
      </c>
      <c r="O179" s="80">
        <v>0</v>
      </c>
    </row>
    <row r="180" spans="2:15">
      <c r="B180" t="s">
        <v>4894</v>
      </c>
      <c r="C180" t="s">
        <v>4895</v>
      </c>
      <c r="D180" t="s">
        <v>121</v>
      </c>
      <c r="E180" t="s">
        <v>4481</v>
      </c>
      <c r="F180" t="s">
        <v>1277</v>
      </c>
      <c r="G180" t="s">
        <v>1206</v>
      </c>
      <c r="H180" t="s">
        <v>221</v>
      </c>
      <c r="I180" t="s">
        <v>104</v>
      </c>
      <c r="J180" s="77">
        <v>7154</v>
      </c>
      <c r="K180" s="77">
        <v>473</v>
      </c>
      <c r="L180" s="77">
        <v>119.48346101999999</v>
      </c>
      <c r="M180" s="78">
        <v>0</v>
      </c>
      <c r="N180" s="78">
        <v>2.9999999999999997E-4</v>
      </c>
      <c r="O180" s="78">
        <v>0</v>
      </c>
    </row>
    <row r="181" spans="2:15">
      <c r="B181" t="s">
        <v>4896</v>
      </c>
      <c r="C181" t="s">
        <v>4897</v>
      </c>
      <c r="D181" t="s">
        <v>3026</v>
      </c>
      <c r="E181" t="s">
        <v>4898</v>
      </c>
      <c r="F181" t="s">
        <v>1277</v>
      </c>
      <c r="G181" t="s">
        <v>215</v>
      </c>
      <c r="H181" t="s">
        <v>216</v>
      </c>
      <c r="I181" t="s">
        <v>198</v>
      </c>
      <c r="J181" s="77">
        <v>74</v>
      </c>
      <c r="K181" s="77">
        <v>3263</v>
      </c>
      <c r="L181" s="77">
        <v>9.220467932</v>
      </c>
      <c r="M181" s="78">
        <v>0</v>
      </c>
      <c r="N181" s="78">
        <v>0</v>
      </c>
      <c r="O181" s="78">
        <v>0</v>
      </c>
    </row>
    <row r="182" spans="2:15">
      <c r="B182" t="s">
        <v>4899</v>
      </c>
      <c r="C182" t="s">
        <v>4900</v>
      </c>
      <c r="D182" t="s">
        <v>121</v>
      </c>
      <c r="E182" t="s">
        <v>4464</v>
      </c>
      <c r="F182" t="s">
        <v>1277</v>
      </c>
      <c r="G182" t="s">
        <v>215</v>
      </c>
      <c r="H182" t="s">
        <v>216</v>
      </c>
      <c r="I182" t="s">
        <v>104</v>
      </c>
      <c r="J182" s="77">
        <v>9996</v>
      </c>
      <c r="K182" s="77">
        <v>798</v>
      </c>
      <c r="L182" s="77">
        <v>281.66109047999998</v>
      </c>
      <c r="M182" s="78">
        <v>0</v>
      </c>
      <c r="N182" s="78">
        <v>6.9999999999999999E-4</v>
      </c>
      <c r="O182" s="78">
        <v>0</v>
      </c>
    </row>
    <row r="183" spans="2:15">
      <c r="B183" t="s">
        <v>254</v>
      </c>
      <c r="C183" s="16"/>
      <c r="D183" s="16"/>
      <c r="E183" s="16"/>
    </row>
    <row r="184" spans="2:15">
      <c r="B184" t="s">
        <v>396</v>
      </c>
      <c r="C184" s="16"/>
      <c r="D184" s="16"/>
      <c r="E184" s="16"/>
    </row>
    <row r="185" spans="2:15">
      <c r="B185" t="s">
        <v>397</v>
      </c>
      <c r="C185" s="16"/>
      <c r="D185" s="16"/>
      <c r="E185" s="16"/>
    </row>
    <row r="186" spans="2:15">
      <c r="B186" t="s">
        <v>398</v>
      </c>
      <c r="C186" s="16"/>
      <c r="D186" s="16"/>
      <c r="E186" s="16"/>
    </row>
    <row r="187" spans="2:15">
      <c r="C187" s="16"/>
      <c r="D187" s="16"/>
      <c r="E187" s="16"/>
    </row>
    <row r="188" spans="2:15">
      <c r="C188" s="16"/>
      <c r="D188" s="16"/>
      <c r="E188" s="16"/>
    </row>
    <row r="189" spans="2:15">
      <c r="C189" s="16"/>
      <c r="D189" s="16"/>
      <c r="E189" s="16"/>
    </row>
    <row r="190" spans="2:15">
      <c r="C190" s="16"/>
      <c r="D190" s="16"/>
      <c r="E190" s="16"/>
    </row>
    <row r="191" spans="2:15">
      <c r="C191" s="16"/>
      <c r="D191" s="16"/>
      <c r="E191" s="16"/>
    </row>
    <row r="192" spans="2:1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44926</v>
      </c>
    </row>
    <row r="2" spans="2:60" s="1" customFormat="1">
      <c r="B2" s="2" t="s">
        <v>1</v>
      </c>
      <c r="C2" s="12" t="s">
        <v>196</v>
      </c>
    </row>
    <row r="3" spans="2:60" s="1" customFormat="1">
      <c r="B3" s="2" t="s">
        <v>2</v>
      </c>
      <c r="C3" s="26" t="s">
        <v>195</v>
      </c>
    </row>
    <row r="4" spans="2:60" s="1" customFormat="1">
      <c r="B4" s="2" t="s">
        <v>3</v>
      </c>
    </row>
    <row r="6" spans="2:60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93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94</v>
      </c>
      <c r="C8" s="28" t="s">
        <v>47</v>
      </c>
      <c r="D8" s="28" t="s">
        <v>68</v>
      </c>
      <c r="E8" s="28" t="s">
        <v>82</v>
      </c>
      <c r="F8" s="28" t="s">
        <v>51</v>
      </c>
      <c r="G8" s="28" t="s">
        <v>185</v>
      </c>
      <c r="H8" s="28" t="s">
        <v>186</v>
      </c>
      <c r="I8" s="28" t="s">
        <v>54</v>
      </c>
      <c r="J8" s="28" t="s">
        <v>71</v>
      </c>
      <c r="K8" s="28" t="s">
        <v>55</v>
      </c>
      <c r="L8" s="28" t="s">
        <v>181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182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57</v>
      </c>
      <c r="G10" s="7" t="s">
        <v>58</v>
      </c>
      <c r="H10" s="7" t="s">
        <v>59</v>
      </c>
      <c r="I10" s="7" t="s">
        <v>60</v>
      </c>
      <c r="J10" s="7" t="s">
        <v>61</v>
      </c>
      <c r="K10" s="34" t="s">
        <v>62</v>
      </c>
      <c r="L10" s="34" t="s">
        <v>63</v>
      </c>
      <c r="BC10" s="16"/>
      <c r="BD10" s="19"/>
      <c r="BE10" s="16"/>
    </row>
    <row r="11" spans="2:60" s="23" customFormat="1" ht="18" customHeight="1">
      <c r="B11" s="24" t="s">
        <v>95</v>
      </c>
      <c r="C11" s="7"/>
      <c r="D11" s="7"/>
      <c r="E11" s="7"/>
      <c r="F11" s="7"/>
      <c r="G11" s="75">
        <v>870380.81</v>
      </c>
      <c r="H11" s="7"/>
      <c r="I11" s="75">
        <v>749.59640241282978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786813.08</v>
      </c>
      <c r="I12" s="81">
        <v>734.25280388934004</v>
      </c>
      <c r="K12" s="80">
        <v>0.97950000000000004</v>
      </c>
      <c r="L12" s="80">
        <v>0</v>
      </c>
    </row>
    <row r="13" spans="2:60">
      <c r="B13" s="79" t="s">
        <v>4901</v>
      </c>
      <c r="D13" s="16"/>
      <c r="E13" s="16"/>
      <c r="G13" s="81">
        <v>786813.08</v>
      </c>
      <c r="I13" s="81">
        <v>734.25280388934004</v>
      </c>
      <c r="K13" s="80">
        <v>0.97950000000000004</v>
      </c>
      <c r="L13" s="80">
        <v>0</v>
      </c>
    </row>
    <row r="14" spans="2:60">
      <c r="B14" t="s">
        <v>4902</v>
      </c>
      <c r="C14" t="s">
        <v>4903</v>
      </c>
      <c r="D14" t="s">
        <v>98</v>
      </c>
      <c r="E14" t="s">
        <v>1253</v>
      </c>
      <c r="F14" t="s">
        <v>104</v>
      </c>
      <c r="G14" s="77">
        <v>13748.6</v>
      </c>
      <c r="H14" s="77">
        <v>40</v>
      </c>
      <c r="I14" s="77">
        <v>19.418522639999999</v>
      </c>
      <c r="J14" s="78">
        <v>5.0000000000000001E-4</v>
      </c>
      <c r="K14" s="78">
        <v>2.5899999999999999E-2</v>
      </c>
      <c r="L14" s="78">
        <v>0</v>
      </c>
    </row>
    <row r="15" spans="2:60">
      <c r="B15" t="s">
        <v>4904</v>
      </c>
      <c r="C15" t="s">
        <v>4905</v>
      </c>
      <c r="D15" t="s">
        <v>98</v>
      </c>
      <c r="E15" t="s">
        <v>121</v>
      </c>
      <c r="F15" t="s">
        <v>100</v>
      </c>
      <c r="G15" s="77">
        <v>28618.02</v>
      </c>
      <c r="H15" s="77">
        <v>1.399</v>
      </c>
      <c r="I15" s="77">
        <v>0.40036609979999999</v>
      </c>
      <c r="J15" s="78">
        <v>4.4000000000000003E-3</v>
      </c>
      <c r="K15" s="78">
        <v>5.0000000000000001E-4</v>
      </c>
      <c r="L15" s="78">
        <v>0</v>
      </c>
    </row>
    <row r="16" spans="2:60">
      <c r="B16" t="s">
        <v>4906</v>
      </c>
      <c r="C16" t="s">
        <v>4907</v>
      </c>
      <c r="D16" t="s">
        <v>98</v>
      </c>
      <c r="E16" t="s">
        <v>465</v>
      </c>
      <c r="F16" t="s">
        <v>100</v>
      </c>
      <c r="G16" s="77">
        <v>1538.11</v>
      </c>
      <c r="H16" s="77">
        <v>25.8</v>
      </c>
      <c r="I16" s="77">
        <v>0.39683237999999998</v>
      </c>
      <c r="J16" s="78">
        <v>0</v>
      </c>
      <c r="K16" s="78">
        <v>5.0000000000000001E-4</v>
      </c>
      <c r="L16" s="78">
        <v>0</v>
      </c>
    </row>
    <row r="17" spans="2:12">
      <c r="B17" t="s">
        <v>4908</v>
      </c>
      <c r="C17" t="s">
        <v>4909</v>
      </c>
      <c r="D17" t="s">
        <v>98</v>
      </c>
      <c r="E17" t="s">
        <v>2023</v>
      </c>
      <c r="F17" t="s">
        <v>100</v>
      </c>
      <c r="G17" s="77">
        <v>20</v>
      </c>
      <c r="H17" s="77">
        <v>1</v>
      </c>
      <c r="I17" s="77">
        <v>2.0000000000000001E-4</v>
      </c>
      <c r="J17" s="78">
        <v>0</v>
      </c>
      <c r="K17" s="78">
        <v>0</v>
      </c>
      <c r="L17" s="78">
        <v>0</v>
      </c>
    </row>
    <row r="18" spans="2:12">
      <c r="B18" t="s">
        <v>4910</v>
      </c>
      <c r="C18" t="s">
        <v>4911</v>
      </c>
      <c r="D18" t="s">
        <v>98</v>
      </c>
      <c r="E18" t="s">
        <v>110</v>
      </c>
      <c r="F18" t="s">
        <v>100</v>
      </c>
      <c r="G18" s="77">
        <v>212467.11</v>
      </c>
      <c r="H18" s="77">
        <v>59.5</v>
      </c>
      <c r="I18" s="77">
        <v>126.41793045</v>
      </c>
      <c r="J18" s="78">
        <v>1.7299999999999999E-2</v>
      </c>
      <c r="K18" s="78">
        <v>0.1686</v>
      </c>
      <c r="L18" s="78">
        <v>0</v>
      </c>
    </row>
    <row r="19" spans="2:12">
      <c r="B19" t="s">
        <v>4912</v>
      </c>
      <c r="C19" t="s">
        <v>4913</v>
      </c>
      <c r="D19" t="s">
        <v>98</v>
      </c>
      <c r="E19" t="s">
        <v>110</v>
      </c>
      <c r="F19" t="s">
        <v>100</v>
      </c>
      <c r="G19" s="77">
        <v>27317.200000000001</v>
      </c>
      <c r="H19" s="77">
        <v>1920</v>
      </c>
      <c r="I19" s="77">
        <v>524.49023999999997</v>
      </c>
      <c r="J19" s="78">
        <v>1.37E-2</v>
      </c>
      <c r="K19" s="78">
        <v>0.69969999999999999</v>
      </c>
      <c r="L19" s="78">
        <v>0</v>
      </c>
    </row>
    <row r="20" spans="2:12">
      <c r="B20" t="s">
        <v>4914</v>
      </c>
      <c r="C20" t="s">
        <v>4915</v>
      </c>
      <c r="D20" t="s">
        <v>98</v>
      </c>
      <c r="E20" t="s">
        <v>795</v>
      </c>
      <c r="F20" t="s">
        <v>100</v>
      </c>
      <c r="G20" s="77">
        <v>134417.98000000001</v>
      </c>
      <c r="H20" s="77">
        <v>16.1723</v>
      </c>
      <c r="I20" s="77">
        <v>21.738478979540002</v>
      </c>
      <c r="J20" s="78">
        <v>8.0000000000000004E-4</v>
      </c>
      <c r="K20" s="78">
        <v>2.9000000000000001E-2</v>
      </c>
      <c r="L20" s="78">
        <v>0</v>
      </c>
    </row>
    <row r="21" spans="2:12">
      <c r="B21" t="s">
        <v>4916</v>
      </c>
      <c r="C21" t="s">
        <v>4917</v>
      </c>
      <c r="D21" t="s">
        <v>98</v>
      </c>
      <c r="E21" t="s">
        <v>126</v>
      </c>
      <c r="F21" t="s">
        <v>100</v>
      </c>
      <c r="G21" s="77">
        <v>15355</v>
      </c>
      <c r="H21" s="77">
        <v>40.299999999999997</v>
      </c>
      <c r="I21" s="77">
        <v>6.1880649999999999</v>
      </c>
      <c r="J21" s="78">
        <v>2.3999999999999998E-3</v>
      </c>
      <c r="K21" s="78">
        <v>8.3000000000000001E-3</v>
      </c>
      <c r="L21" s="78">
        <v>0</v>
      </c>
    </row>
    <row r="22" spans="2:12">
      <c r="B22" t="s">
        <v>4918</v>
      </c>
      <c r="C22" t="s">
        <v>4919</v>
      </c>
      <c r="D22" t="s">
        <v>98</v>
      </c>
      <c r="E22" t="s">
        <v>126</v>
      </c>
      <c r="F22" t="s">
        <v>100</v>
      </c>
      <c r="G22" s="77">
        <v>8614</v>
      </c>
      <c r="H22" s="77">
        <v>52.5</v>
      </c>
      <c r="I22" s="77">
        <v>4.5223500000000003</v>
      </c>
      <c r="J22" s="78">
        <v>8.0000000000000004E-4</v>
      </c>
      <c r="K22" s="78">
        <v>6.0000000000000001E-3</v>
      </c>
      <c r="L22" s="78">
        <v>0</v>
      </c>
    </row>
    <row r="23" spans="2:12">
      <c r="B23" t="s">
        <v>4920</v>
      </c>
      <c r="C23" t="s">
        <v>4921</v>
      </c>
      <c r="D23" t="s">
        <v>98</v>
      </c>
      <c r="E23" t="s">
        <v>127</v>
      </c>
      <c r="F23" t="s">
        <v>100</v>
      </c>
      <c r="G23" s="77">
        <v>344717.06</v>
      </c>
      <c r="H23" s="77">
        <v>8.9</v>
      </c>
      <c r="I23" s="77">
        <v>30.679818340000001</v>
      </c>
      <c r="J23" s="78">
        <v>2.3E-2</v>
      </c>
      <c r="K23" s="78">
        <v>4.0899999999999999E-2</v>
      </c>
      <c r="L23" s="78">
        <v>0</v>
      </c>
    </row>
    <row r="24" spans="2:12">
      <c r="B24" s="79" t="s">
        <v>252</v>
      </c>
      <c r="D24" s="16"/>
      <c r="E24" s="16"/>
      <c r="G24" s="81">
        <v>83567.73</v>
      </c>
      <c r="I24" s="81">
        <v>15.343598523489719</v>
      </c>
      <c r="K24" s="80">
        <v>2.0500000000000001E-2</v>
      </c>
      <c r="L24" s="80">
        <v>0</v>
      </c>
    </row>
    <row r="25" spans="2:12">
      <c r="B25" s="79" t="s">
        <v>4922</v>
      </c>
      <c r="D25" s="16"/>
      <c r="E25" s="16"/>
      <c r="G25" s="81">
        <v>83567.73</v>
      </c>
      <c r="I25" s="81">
        <v>15.343598523489719</v>
      </c>
      <c r="K25" s="80">
        <v>2.0500000000000001E-2</v>
      </c>
      <c r="L25" s="80">
        <v>0</v>
      </c>
    </row>
    <row r="26" spans="2:12">
      <c r="B26" t="s">
        <v>4923</v>
      </c>
      <c r="C26" t="s">
        <v>4924</v>
      </c>
      <c r="D26" t="s">
        <v>1228</v>
      </c>
      <c r="E26" t="s">
        <v>1271</v>
      </c>
      <c r="F26" t="s">
        <v>104</v>
      </c>
      <c r="G26" s="77">
        <v>52032.76</v>
      </c>
      <c r="H26" s="77">
        <v>8</v>
      </c>
      <c r="I26" s="77">
        <v>14.6982140448</v>
      </c>
      <c r="J26" s="78">
        <v>1.6000000000000001E-3</v>
      </c>
      <c r="K26" s="78">
        <v>1.9599999999999999E-2</v>
      </c>
      <c r="L26" s="78">
        <v>0</v>
      </c>
    </row>
    <row r="27" spans="2:12">
      <c r="B27" t="s">
        <v>4925</v>
      </c>
      <c r="C27" t="s">
        <v>4926</v>
      </c>
      <c r="D27" t="s">
        <v>1228</v>
      </c>
      <c r="E27" t="s">
        <v>1387</v>
      </c>
      <c r="F27" t="s">
        <v>104</v>
      </c>
      <c r="G27" s="77">
        <v>31534.97</v>
      </c>
      <c r="H27" s="77">
        <v>0.5796</v>
      </c>
      <c r="I27" s="77">
        <v>0.64538447868972004</v>
      </c>
      <c r="J27" s="78">
        <v>1.3599999999999999E-2</v>
      </c>
      <c r="K27" s="78">
        <v>8.9999999999999998E-4</v>
      </c>
      <c r="L27" s="78">
        <v>0</v>
      </c>
    </row>
    <row r="28" spans="2:12">
      <c r="B28" t="s">
        <v>254</v>
      </c>
      <c r="D28" s="16"/>
      <c r="E28" s="16"/>
    </row>
    <row r="29" spans="2:12">
      <c r="B29" t="s">
        <v>396</v>
      </c>
      <c r="D29" s="16"/>
      <c r="E29" s="16"/>
    </row>
    <row r="30" spans="2:12">
      <c r="B30" t="s">
        <v>397</v>
      </c>
      <c r="D30" s="16"/>
      <c r="E30" s="16"/>
    </row>
    <row r="31" spans="2:12">
      <c r="B31" t="s">
        <v>398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3">
        <v>44926</v>
      </c>
    </row>
    <row r="2" spans="2:61" s="1" customFormat="1">
      <c r="B2" s="2" t="s">
        <v>1</v>
      </c>
      <c r="C2" s="12" t="s">
        <v>196</v>
      </c>
    </row>
    <row r="3" spans="2:61" s="1" customFormat="1">
      <c r="B3" s="2" t="s">
        <v>2</v>
      </c>
      <c r="C3" s="26" t="s">
        <v>195</v>
      </c>
    </row>
    <row r="4" spans="2:61" s="1" customFormat="1">
      <c r="B4" s="2" t="s">
        <v>3</v>
      </c>
    </row>
    <row r="6" spans="2:61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94</v>
      </c>
      <c r="C8" s="28" t="s">
        <v>47</v>
      </c>
      <c r="D8" s="28" t="s">
        <v>68</v>
      </c>
      <c r="E8" s="28" t="s">
        <v>82</v>
      </c>
      <c r="F8" s="28" t="s">
        <v>51</v>
      </c>
      <c r="G8" s="28" t="s">
        <v>185</v>
      </c>
      <c r="H8" s="28" t="s">
        <v>186</v>
      </c>
      <c r="I8" s="28" t="s">
        <v>54</v>
      </c>
      <c r="J8" s="28" t="s">
        <v>71</v>
      </c>
      <c r="K8" s="28" t="s">
        <v>55</v>
      </c>
      <c r="L8" s="36" t="s">
        <v>181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182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57</v>
      </c>
      <c r="G10" s="7" t="s">
        <v>58</v>
      </c>
      <c r="H10" s="7" t="s">
        <v>59</v>
      </c>
      <c r="I10" s="7" t="s">
        <v>60</v>
      </c>
      <c r="J10" s="7" t="s">
        <v>61</v>
      </c>
      <c r="K10" s="34" t="s">
        <v>62</v>
      </c>
      <c r="L10" s="34" t="s">
        <v>63</v>
      </c>
      <c r="BD10" s="16"/>
      <c r="BE10" s="19"/>
      <c r="BF10" s="16"/>
    </row>
    <row r="11" spans="2:61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3958.0206439399999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2858.8848200000002</v>
      </c>
      <c r="K12" s="80">
        <v>0.72230000000000005</v>
      </c>
      <c r="L12" s="80">
        <v>1E-4</v>
      </c>
    </row>
    <row r="13" spans="2:61">
      <c r="B13" s="79" t="s">
        <v>4927</v>
      </c>
      <c r="C13" s="16"/>
      <c r="D13" s="16"/>
      <c r="E13" s="16"/>
      <c r="G13" s="81">
        <v>0</v>
      </c>
      <c r="I13" s="81">
        <v>2858.8848200000002</v>
      </c>
      <c r="K13" s="80">
        <v>0.72230000000000005</v>
      </c>
      <c r="L13" s="80">
        <v>1E-4</v>
      </c>
    </row>
    <row r="14" spans="2:61">
      <c r="B14" t="s">
        <v>4928</v>
      </c>
      <c r="C14" t="s">
        <v>4929</v>
      </c>
      <c r="D14" t="s">
        <v>98</v>
      </c>
      <c r="E14" t="s">
        <v>121</v>
      </c>
      <c r="F14" t="s">
        <v>100</v>
      </c>
      <c r="G14" s="77">
        <v>790.01</v>
      </c>
      <c r="H14" s="77">
        <v>768200</v>
      </c>
      <c r="I14" s="77">
        <v>6068.85682</v>
      </c>
      <c r="J14" s="78">
        <v>0</v>
      </c>
      <c r="K14" s="78">
        <v>1.5333000000000001</v>
      </c>
      <c r="L14" s="78">
        <v>2.9999999999999997E-4</v>
      </c>
    </row>
    <row r="15" spans="2:61">
      <c r="B15" t="s">
        <v>4930</v>
      </c>
      <c r="C15" t="s">
        <v>4931</v>
      </c>
      <c r="D15" t="s">
        <v>98</v>
      </c>
      <c r="E15" t="s">
        <v>121</v>
      </c>
      <c r="F15" t="s">
        <v>100</v>
      </c>
      <c r="G15" s="77">
        <v>-790.01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61">
      <c r="B16" t="s">
        <v>4932</v>
      </c>
      <c r="C16" t="s">
        <v>4933</v>
      </c>
      <c r="D16" t="s">
        <v>98</v>
      </c>
      <c r="E16" t="s">
        <v>121</v>
      </c>
      <c r="F16" t="s">
        <v>100</v>
      </c>
      <c r="G16" s="77">
        <v>188.6</v>
      </c>
      <c r="H16" s="77">
        <v>287800</v>
      </c>
      <c r="I16" s="77">
        <v>542.79079999999999</v>
      </c>
      <c r="J16" s="78">
        <v>0</v>
      </c>
      <c r="K16" s="78">
        <v>0.1371</v>
      </c>
      <c r="L16" s="78">
        <v>0</v>
      </c>
    </row>
    <row r="17" spans="2:12">
      <c r="B17" t="s">
        <v>4934</v>
      </c>
      <c r="C17" t="s">
        <v>4935</v>
      </c>
      <c r="D17" t="s">
        <v>98</v>
      </c>
      <c r="E17" t="s">
        <v>121</v>
      </c>
      <c r="F17" t="s">
        <v>100</v>
      </c>
      <c r="G17" s="77">
        <v>-188.6</v>
      </c>
      <c r="H17" s="77">
        <v>1989800</v>
      </c>
      <c r="I17" s="77">
        <v>-3752.7628</v>
      </c>
      <c r="J17" s="78">
        <v>0</v>
      </c>
      <c r="K17" s="78">
        <v>-0.94810000000000005</v>
      </c>
      <c r="L17" s="78">
        <v>-2.0000000000000001E-4</v>
      </c>
    </row>
    <row r="18" spans="2:12">
      <c r="B18" s="79" t="s">
        <v>4936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215</v>
      </c>
      <c r="C19" t="s">
        <v>215</v>
      </c>
      <c r="D19" s="16"/>
      <c r="E19" t="s">
        <v>215</v>
      </c>
      <c r="F19" t="s">
        <v>215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4937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215</v>
      </c>
      <c r="C21" t="s">
        <v>215</v>
      </c>
      <c r="D21" s="16"/>
      <c r="E21" t="s">
        <v>215</v>
      </c>
      <c r="F21" t="s">
        <v>215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1195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252</v>
      </c>
      <c r="C24" s="16"/>
      <c r="D24" s="16"/>
      <c r="E24" s="16"/>
      <c r="G24" s="81">
        <v>0</v>
      </c>
      <c r="I24" s="81">
        <v>1099.1358239399999</v>
      </c>
      <c r="K24" s="80">
        <v>0.2777</v>
      </c>
      <c r="L24" s="80">
        <v>0</v>
      </c>
    </row>
    <row r="25" spans="2:12">
      <c r="B25" s="79" t="s">
        <v>4927</v>
      </c>
      <c r="C25" s="16"/>
      <c r="D25" s="16"/>
      <c r="E25" s="16"/>
      <c r="G25" s="81">
        <v>0</v>
      </c>
      <c r="I25" s="81">
        <v>1099.1358239399999</v>
      </c>
      <c r="K25" s="80">
        <v>0.2777</v>
      </c>
      <c r="L25" s="80">
        <v>0</v>
      </c>
    </row>
    <row r="26" spans="2:12">
      <c r="B26" t="s">
        <v>4938</v>
      </c>
      <c r="C26" t="s">
        <v>4939</v>
      </c>
      <c r="D26" t="s">
        <v>394</v>
      </c>
      <c r="E26" t="s">
        <v>121</v>
      </c>
      <c r="F26" t="s">
        <v>104</v>
      </c>
      <c r="G26" s="77">
        <v>-2804.34</v>
      </c>
      <c r="H26" s="77">
        <v>8000</v>
      </c>
      <c r="I26" s="77">
        <v>-792.16996319999998</v>
      </c>
      <c r="J26" s="78">
        <v>0</v>
      </c>
      <c r="K26" s="78">
        <v>-0.2001</v>
      </c>
      <c r="L26" s="78">
        <v>0</v>
      </c>
    </row>
    <row r="27" spans="2:12">
      <c r="B27" t="s">
        <v>4940</v>
      </c>
      <c r="C27" t="s">
        <v>4941</v>
      </c>
      <c r="D27" t="s">
        <v>394</v>
      </c>
      <c r="E27" t="s">
        <v>121</v>
      </c>
      <c r="F27" t="s">
        <v>104</v>
      </c>
      <c r="G27" s="77">
        <v>2804.34</v>
      </c>
      <c r="H27" s="77">
        <v>9200</v>
      </c>
      <c r="I27" s="77">
        <v>910.99545767999996</v>
      </c>
      <c r="J27" s="78">
        <v>0</v>
      </c>
      <c r="K27" s="78">
        <v>0.23019999999999999</v>
      </c>
      <c r="L27" s="78">
        <v>0</v>
      </c>
    </row>
    <row r="28" spans="2:12">
      <c r="B28" t="s">
        <v>4942</v>
      </c>
      <c r="C28" t="s">
        <v>4943</v>
      </c>
      <c r="D28" t="s">
        <v>394</v>
      </c>
      <c r="E28" t="s">
        <v>121</v>
      </c>
      <c r="F28" t="s">
        <v>104</v>
      </c>
      <c r="G28" s="77">
        <v>-2804.34</v>
      </c>
      <c r="H28" s="77">
        <v>19100</v>
      </c>
      <c r="I28" s="77">
        <v>-1891.3057871399999</v>
      </c>
      <c r="J28" s="78">
        <v>0</v>
      </c>
      <c r="K28" s="78">
        <v>-0.4778</v>
      </c>
      <c r="L28" s="78">
        <v>-1E-4</v>
      </c>
    </row>
    <row r="29" spans="2:12">
      <c r="B29" t="s">
        <v>4944</v>
      </c>
      <c r="C29" t="s">
        <v>4945</v>
      </c>
      <c r="D29" t="s">
        <v>1228</v>
      </c>
      <c r="E29" t="s">
        <v>121</v>
      </c>
      <c r="F29" t="s">
        <v>104</v>
      </c>
      <c r="G29" s="77">
        <v>2804.34</v>
      </c>
      <c r="H29" s="77">
        <v>29000</v>
      </c>
      <c r="I29" s="77">
        <v>2871.6161166000002</v>
      </c>
      <c r="J29" s="78">
        <v>0</v>
      </c>
      <c r="K29" s="78">
        <v>0.72550000000000003</v>
      </c>
      <c r="L29" s="78">
        <v>1E-4</v>
      </c>
    </row>
    <row r="30" spans="2:12">
      <c r="B30" s="79" t="s">
        <v>4946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4937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s="16"/>
      <c r="E33" t="s">
        <v>215</v>
      </c>
      <c r="F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4947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215</v>
      </c>
      <c r="C35" t="s">
        <v>215</v>
      </c>
      <c r="D35" s="16"/>
      <c r="E35" t="s">
        <v>215</v>
      </c>
      <c r="F35" t="s">
        <v>215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1195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215</v>
      </c>
      <c r="C37" t="s">
        <v>215</v>
      </c>
      <c r="D37" s="16"/>
      <c r="E37" t="s">
        <v>215</v>
      </c>
      <c r="F37" t="s">
        <v>215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254</v>
      </c>
      <c r="C38" s="16"/>
      <c r="D38" s="16"/>
      <c r="E38" s="16"/>
    </row>
    <row r="39" spans="2:12">
      <c r="B39" t="s">
        <v>396</v>
      </c>
      <c r="C39" s="16"/>
      <c r="D39" s="16"/>
      <c r="E39" s="16"/>
    </row>
    <row r="40" spans="2:12">
      <c r="B40" t="s">
        <v>397</v>
      </c>
      <c r="C40" s="16"/>
      <c r="D40" s="16"/>
      <c r="E40" s="16"/>
    </row>
    <row r="41" spans="2:12">
      <c r="B41" t="s">
        <v>398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3">
        <v>44926</v>
      </c>
    </row>
    <row r="2" spans="1:60" s="1" customFormat="1">
      <c r="B2" s="2" t="s">
        <v>1</v>
      </c>
      <c r="C2" s="12" t="s">
        <v>196</v>
      </c>
    </row>
    <row r="3" spans="1:60" s="1" customFormat="1">
      <c r="B3" s="2" t="s">
        <v>2</v>
      </c>
      <c r="C3" s="26" t="s">
        <v>195</v>
      </c>
    </row>
    <row r="4" spans="1:60" s="1" customFormat="1">
      <c r="B4" s="2" t="s">
        <v>3</v>
      </c>
    </row>
    <row r="6" spans="1:60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98</v>
      </c>
      <c r="BF6" s="16" t="s">
        <v>99</v>
      </c>
      <c r="BH6" s="19" t="s">
        <v>100</v>
      </c>
    </row>
    <row r="7" spans="1:60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102</v>
      </c>
      <c r="BF7" s="16" t="s">
        <v>103</v>
      </c>
      <c r="BH7" s="19" t="s">
        <v>104</v>
      </c>
    </row>
    <row r="8" spans="1:60" s="19" customFormat="1" ht="63">
      <c r="A8" s="15"/>
      <c r="B8" s="4" t="s">
        <v>94</v>
      </c>
      <c r="C8" s="28" t="s">
        <v>47</v>
      </c>
      <c r="D8" s="28" t="s">
        <v>68</v>
      </c>
      <c r="E8" s="28" t="s">
        <v>82</v>
      </c>
      <c r="F8" s="28" t="s">
        <v>51</v>
      </c>
      <c r="G8" s="28" t="s">
        <v>185</v>
      </c>
      <c r="H8" s="28" t="s">
        <v>186</v>
      </c>
      <c r="I8" s="28" t="s">
        <v>54</v>
      </c>
      <c r="J8" s="28" t="s">
        <v>55</v>
      </c>
      <c r="K8" s="28" t="s">
        <v>181</v>
      </c>
      <c r="BC8" s="16" t="s">
        <v>105</v>
      </c>
      <c r="BD8" s="16" t="s">
        <v>106</v>
      </c>
      <c r="BE8" s="16" t="s">
        <v>107</v>
      </c>
      <c r="BG8" s="23" t="s">
        <v>108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182</v>
      </c>
      <c r="H9" s="21"/>
      <c r="I9" s="21" t="s">
        <v>6</v>
      </c>
      <c r="J9" s="31" t="s">
        <v>7</v>
      </c>
      <c r="K9" s="47" t="s">
        <v>7</v>
      </c>
      <c r="BC9" s="16" t="s">
        <v>109</v>
      </c>
      <c r="BE9" s="16" t="s">
        <v>110</v>
      </c>
      <c r="BG9" s="23" t="s">
        <v>111</v>
      </c>
    </row>
    <row r="10" spans="1:60" s="23" customFormat="1" ht="18" customHeight="1">
      <c r="A10" s="15"/>
      <c r="B10" s="22"/>
      <c r="C10" s="7" t="s">
        <v>8</v>
      </c>
      <c r="D10" s="7" t="s">
        <v>9</v>
      </c>
      <c r="E10" s="7" t="s">
        <v>57</v>
      </c>
      <c r="F10" s="7" t="s">
        <v>57</v>
      </c>
      <c r="G10" s="7" t="s">
        <v>58</v>
      </c>
      <c r="H10" s="7" t="s">
        <v>59</v>
      </c>
      <c r="I10" s="48" t="s">
        <v>60</v>
      </c>
      <c r="J10" s="48" t="s">
        <v>61</v>
      </c>
      <c r="K10" s="48" t="s">
        <v>62</v>
      </c>
      <c r="L10" s="19"/>
      <c r="M10" s="19"/>
      <c r="N10" s="19"/>
      <c r="O10" s="19"/>
      <c r="BC10" s="16" t="s">
        <v>112</v>
      </c>
      <c r="BD10" s="19"/>
      <c r="BE10" s="16" t="s">
        <v>113</v>
      </c>
      <c r="BG10" s="16" t="s">
        <v>114</v>
      </c>
    </row>
    <row r="11" spans="1:60" s="23" customFormat="1" ht="18" customHeight="1">
      <c r="A11" s="15"/>
      <c r="B11" s="24" t="s">
        <v>115</v>
      </c>
      <c r="C11" s="7"/>
      <c r="D11" s="7"/>
      <c r="E11" s="7"/>
      <c r="F11" s="7"/>
      <c r="G11" s="75">
        <v>4648.0200000000004</v>
      </c>
      <c r="H11" s="25"/>
      <c r="I11" s="75">
        <v>-64363.5358823715</v>
      </c>
      <c r="J11" s="76">
        <v>1</v>
      </c>
      <c r="K11" s="76">
        <v>-2.7000000000000001E-3</v>
      </c>
      <c r="L11" s="19"/>
      <c r="M11" s="19"/>
      <c r="N11" s="19"/>
      <c r="O11" s="19"/>
      <c r="BC11" s="16" t="s">
        <v>116</v>
      </c>
      <c r="BD11" s="19"/>
      <c r="BE11" s="16" t="s">
        <v>117</v>
      </c>
      <c r="BG11" s="16" t="s">
        <v>118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119</v>
      </c>
      <c r="BF12" s="16" t="s">
        <v>120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121</v>
      </c>
      <c r="BE13" s="16" t="s">
        <v>122</v>
      </c>
      <c r="BF13" s="16" t="s">
        <v>123</v>
      </c>
    </row>
    <row r="14" spans="1:60">
      <c r="B14" s="79" t="s">
        <v>252</v>
      </c>
      <c r="C14" s="19"/>
      <c r="D14" s="19"/>
      <c r="E14" s="19"/>
      <c r="F14" s="19"/>
      <c r="G14" s="81">
        <v>4648.0200000000004</v>
      </c>
      <c r="H14" s="19"/>
      <c r="I14" s="81">
        <v>-64363.5358823715</v>
      </c>
      <c r="J14" s="80">
        <v>1</v>
      </c>
      <c r="K14" s="80">
        <v>-2.7000000000000001E-3</v>
      </c>
      <c r="BF14" s="16" t="s">
        <v>124</v>
      </c>
    </row>
    <row r="15" spans="1:60">
      <c r="B15" t="s">
        <v>4948</v>
      </c>
      <c r="C15" t="s">
        <v>4949</v>
      </c>
      <c r="D15" t="s">
        <v>121</v>
      </c>
      <c r="E15" t="s">
        <v>1277</v>
      </c>
      <c r="F15" t="s">
        <v>104</v>
      </c>
      <c r="G15" s="77">
        <v>498.35</v>
      </c>
      <c r="H15" s="77">
        <v>-145378.6</v>
      </c>
      <c r="I15" s="77">
        <v>-2558.1892076960999</v>
      </c>
      <c r="J15" s="78">
        <v>3.9699999999999999E-2</v>
      </c>
      <c r="K15" s="78">
        <v>-1E-4</v>
      </c>
      <c r="BF15" s="16" t="s">
        <v>125</v>
      </c>
    </row>
    <row r="16" spans="1:60">
      <c r="B16" t="s">
        <v>4950</v>
      </c>
      <c r="C16" t="s">
        <v>4951</v>
      </c>
      <c r="D16" t="s">
        <v>121</v>
      </c>
      <c r="E16" t="s">
        <v>121</v>
      </c>
      <c r="F16" t="s">
        <v>104</v>
      </c>
      <c r="G16" s="77">
        <v>561.67999999999995</v>
      </c>
      <c r="H16" s="77">
        <v>-35388.019999999997</v>
      </c>
      <c r="I16" s="77">
        <v>-701.84779792881602</v>
      </c>
      <c r="J16" s="78">
        <v>1.09E-2</v>
      </c>
      <c r="K16" s="78">
        <v>0</v>
      </c>
      <c r="BF16" s="16" t="s">
        <v>126</v>
      </c>
    </row>
    <row r="17" spans="2:58">
      <c r="B17" t="s">
        <v>4952</v>
      </c>
      <c r="C17" t="s">
        <v>4953</v>
      </c>
      <c r="D17" t="s">
        <v>121</v>
      </c>
      <c r="E17" t="s">
        <v>121</v>
      </c>
      <c r="F17" t="s">
        <v>104</v>
      </c>
      <c r="G17" s="77">
        <v>99.52</v>
      </c>
      <c r="H17" s="77">
        <v>-1453545.1959999984</v>
      </c>
      <c r="I17" s="77">
        <v>-5107.8322402580397</v>
      </c>
      <c r="J17" s="78">
        <v>7.9399999999999998E-2</v>
      </c>
      <c r="K17" s="78">
        <v>-2.0000000000000001E-4</v>
      </c>
      <c r="BF17" s="16" t="s">
        <v>127</v>
      </c>
    </row>
    <row r="18" spans="2:58">
      <c r="B18" t="s">
        <v>4954</v>
      </c>
      <c r="C18" t="s">
        <v>4955</v>
      </c>
      <c r="D18" t="s">
        <v>121</v>
      </c>
      <c r="E18" t="s">
        <v>121</v>
      </c>
      <c r="F18" t="s">
        <v>114</v>
      </c>
      <c r="G18" s="77">
        <v>89.74</v>
      </c>
      <c r="H18" s="77">
        <v>-655260.86340000026</v>
      </c>
      <c r="I18" s="77">
        <v>-1528.4692351502499</v>
      </c>
      <c r="J18" s="78">
        <v>2.3699999999999999E-2</v>
      </c>
      <c r="K18" s="78">
        <v>-1E-4</v>
      </c>
      <c r="BF18" s="16" t="s">
        <v>128</v>
      </c>
    </row>
    <row r="19" spans="2:58">
      <c r="B19" t="s">
        <v>4956</v>
      </c>
      <c r="C19" t="s">
        <v>4957</v>
      </c>
      <c r="D19" t="s">
        <v>121</v>
      </c>
      <c r="E19" t="s">
        <v>121</v>
      </c>
      <c r="F19" t="s">
        <v>104</v>
      </c>
      <c r="G19" s="77">
        <v>2164.7399999999998</v>
      </c>
      <c r="H19" s="77">
        <v>-659956.88</v>
      </c>
      <c r="I19" s="77">
        <v>-50445.1038418795</v>
      </c>
      <c r="J19" s="78">
        <v>0.78380000000000005</v>
      </c>
      <c r="K19" s="78">
        <v>-2.0999999999999999E-3</v>
      </c>
      <c r="BF19" s="16" t="s">
        <v>129</v>
      </c>
    </row>
    <row r="20" spans="2:58">
      <c r="B20" t="s">
        <v>4956</v>
      </c>
      <c r="C20" t="s">
        <v>4958</v>
      </c>
      <c r="D20" t="s">
        <v>121</v>
      </c>
      <c r="E20" t="s">
        <v>121</v>
      </c>
      <c r="F20" t="s">
        <v>104</v>
      </c>
      <c r="G20" s="77">
        <v>68.540000000000006</v>
      </c>
      <c r="H20" s="77">
        <v>-721089.70499999938</v>
      </c>
      <c r="I20" s="77">
        <v>-1745.1433747225201</v>
      </c>
      <c r="J20" s="78">
        <v>2.7099999999999999E-2</v>
      </c>
      <c r="K20" s="78">
        <v>-1E-4</v>
      </c>
      <c r="BF20" s="16" t="s">
        <v>130</v>
      </c>
    </row>
    <row r="21" spans="2:58">
      <c r="B21" t="s">
        <v>4959</v>
      </c>
      <c r="C21" t="s">
        <v>4960</v>
      </c>
      <c r="D21" t="s">
        <v>121</v>
      </c>
      <c r="E21" t="s">
        <v>121</v>
      </c>
      <c r="F21" t="s">
        <v>108</v>
      </c>
      <c r="G21" s="77">
        <v>1165.45</v>
      </c>
      <c r="H21" s="77">
        <v>-52005.99</v>
      </c>
      <c r="I21" s="77">
        <v>-2276.9501847362699</v>
      </c>
      <c r="J21" s="78">
        <v>3.5400000000000001E-2</v>
      </c>
      <c r="K21" s="78">
        <v>-1E-4</v>
      </c>
      <c r="BF21" s="16" t="s">
        <v>121</v>
      </c>
    </row>
    <row r="22" spans="2:58">
      <c r="B22" t="s">
        <v>254</v>
      </c>
      <c r="C22" s="19"/>
      <c r="D22" s="19"/>
      <c r="E22" s="19"/>
      <c r="F22" s="19"/>
      <c r="G22" s="19"/>
      <c r="H22" s="19"/>
    </row>
    <row r="23" spans="2:58">
      <c r="B23" t="s">
        <v>396</v>
      </c>
      <c r="C23" s="19"/>
      <c r="D23" s="19"/>
      <c r="E23" s="19"/>
      <c r="F23" s="19"/>
      <c r="G23" s="19"/>
      <c r="H23" s="19"/>
    </row>
    <row r="24" spans="2:58">
      <c r="B24" t="s">
        <v>397</v>
      </c>
      <c r="C24" s="19"/>
      <c r="D24" s="19"/>
      <c r="E24" s="19"/>
      <c r="F24" s="19"/>
      <c r="G24" s="19"/>
      <c r="H24" s="19"/>
    </row>
    <row r="25" spans="2:58">
      <c r="B25" t="s">
        <v>398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3">
        <v>44926</v>
      </c>
    </row>
    <row r="2" spans="2:81" s="1" customFormat="1">
      <c r="B2" s="2" t="s">
        <v>1</v>
      </c>
      <c r="C2" s="12" t="s">
        <v>196</v>
      </c>
    </row>
    <row r="3" spans="2:81" s="1" customFormat="1">
      <c r="B3" s="2" t="s">
        <v>2</v>
      </c>
      <c r="C3" s="26" t="s">
        <v>195</v>
      </c>
    </row>
    <row r="4" spans="2:81" s="1" customFormat="1">
      <c r="B4" s="2" t="s">
        <v>3</v>
      </c>
    </row>
    <row r="6" spans="2:81" ht="26.25" customHeight="1">
      <c r="B6" s="112" t="s">
        <v>66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94</v>
      </c>
      <c r="C8" s="28" t="s">
        <v>47</v>
      </c>
      <c r="D8" s="18" t="s">
        <v>132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53</v>
      </c>
      <c r="L8" s="28" t="s">
        <v>185</v>
      </c>
      <c r="M8" s="28" t="s">
        <v>186</v>
      </c>
      <c r="N8" s="28" t="s">
        <v>54</v>
      </c>
      <c r="O8" s="28" t="s">
        <v>71</v>
      </c>
      <c r="P8" s="28" t="s">
        <v>55</v>
      </c>
      <c r="Q8" s="36" t="s">
        <v>181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72</v>
      </c>
      <c r="H9" s="31" t="s">
        <v>73</v>
      </c>
      <c r="I9" s="31"/>
      <c r="J9" s="31" t="s">
        <v>7</v>
      </c>
      <c r="K9" s="31" t="s">
        <v>7</v>
      </c>
      <c r="L9" s="31" t="s">
        <v>182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7" t="s">
        <v>77</v>
      </c>
      <c r="Q10" s="34" t="s">
        <v>78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133</v>
      </c>
      <c r="C11" s="7"/>
      <c r="D11" s="7"/>
      <c r="E11" s="7"/>
      <c r="F11" s="7"/>
      <c r="G11" s="7"/>
      <c r="H11" s="75">
        <v>3.98</v>
      </c>
      <c r="I11" s="7"/>
      <c r="J11" s="7"/>
      <c r="K11" s="76">
        <v>2.0400000000000001E-2</v>
      </c>
      <c r="L11" s="75">
        <v>0.06</v>
      </c>
      <c r="M11" s="7"/>
      <c r="N11" s="75">
        <v>5.9406E-5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3.98</v>
      </c>
      <c r="K12" s="80">
        <v>2.0400000000000001E-2</v>
      </c>
      <c r="L12" s="81">
        <v>0.06</v>
      </c>
      <c r="N12" s="81">
        <v>5.9406E-5</v>
      </c>
      <c r="P12" s="80">
        <v>1</v>
      </c>
      <c r="Q12" s="80">
        <v>0</v>
      </c>
    </row>
    <row r="13" spans="2:81">
      <c r="B13" s="79" t="s">
        <v>4961</v>
      </c>
      <c r="H13" s="81">
        <v>3.98</v>
      </c>
      <c r="K13" s="80">
        <v>2.0400000000000001E-2</v>
      </c>
      <c r="L13" s="81">
        <v>0.06</v>
      </c>
      <c r="N13" s="81">
        <v>5.9406E-5</v>
      </c>
      <c r="P13" s="80">
        <v>1</v>
      </c>
      <c r="Q13" s="80">
        <v>0</v>
      </c>
    </row>
    <row r="14" spans="2:81">
      <c r="B14" t="s">
        <v>4962</v>
      </c>
      <c r="C14" t="s">
        <v>4963</v>
      </c>
      <c r="D14" t="s">
        <v>4964</v>
      </c>
      <c r="E14" t="s">
        <v>209</v>
      </c>
      <c r="F14" t="s">
        <v>210</v>
      </c>
      <c r="G14" t="s">
        <v>603</v>
      </c>
      <c r="H14" s="77">
        <v>3.98</v>
      </c>
      <c r="I14" t="s">
        <v>100</v>
      </c>
      <c r="J14" s="78">
        <v>5.0000000000000001E-3</v>
      </c>
      <c r="K14" s="78">
        <v>2.0400000000000001E-2</v>
      </c>
      <c r="L14" s="77">
        <v>0.06</v>
      </c>
      <c r="M14" s="77">
        <v>99.01</v>
      </c>
      <c r="N14" s="77">
        <v>5.9406E-5</v>
      </c>
      <c r="O14" s="78">
        <v>0</v>
      </c>
      <c r="P14" s="78">
        <v>1</v>
      </c>
      <c r="Q14" s="78">
        <v>0</v>
      </c>
    </row>
    <row r="15" spans="2:81">
      <c r="B15" s="79" t="s">
        <v>4965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4966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4967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4968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4969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4970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4965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4966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4967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4968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4969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4970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</row>
    <row r="41" spans="2:17">
      <c r="B41" t="s">
        <v>396</v>
      </c>
    </row>
    <row r="42" spans="2:17">
      <c r="B42" t="s">
        <v>397</v>
      </c>
    </row>
    <row r="43" spans="2:17">
      <c r="B43" t="s">
        <v>398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3">
        <v>44926</v>
      </c>
    </row>
    <row r="2" spans="2:72" s="1" customFormat="1">
      <c r="B2" s="2" t="s">
        <v>1</v>
      </c>
      <c r="C2" s="12" t="s">
        <v>196</v>
      </c>
    </row>
    <row r="3" spans="2:72" s="1" customFormat="1">
      <c r="B3" s="2" t="s">
        <v>2</v>
      </c>
      <c r="C3" s="26" t="s">
        <v>195</v>
      </c>
    </row>
    <row r="4" spans="2:72" s="1" customFormat="1">
      <c r="B4" s="2" t="s">
        <v>3</v>
      </c>
    </row>
    <row r="6" spans="2:72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67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94</v>
      </c>
      <c r="C8" s="28" t="s">
        <v>47</v>
      </c>
      <c r="D8" s="28" t="s">
        <v>49</v>
      </c>
      <c r="E8" s="28" t="s">
        <v>50</v>
      </c>
      <c r="F8" s="28" t="s">
        <v>69</v>
      </c>
      <c r="G8" s="28" t="s">
        <v>70</v>
      </c>
      <c r="H8" s="28" t="s">
        <v>51</v>
      </c>
      <c r="I8" s="28" t="s">
        <v>52</v>
      </c>
      <c r="J8" s="28" t="s">
        <v>53</v>
      </c>
      <c r="K8" s="28" t="s">
        <v>185</v>
      </c>
      <c r="L8" s="28" t="s">
        <v>186</v>
      </c>
      <c r="M8" s="28" t="s">
        <v>5</v>
      </c>
      <c r="N8" s="28" t="s">
        <v>71</v>
      </c>
      <c r="O8" s="28" t="s">
        <v>55</v>
      </c>
      <c r="P8" s="36" t="s">
        <v>181</v>
      </c>
    </row>
    <row r="9" spans="2:72" s="19" customFormat="1" ht="25.5" customHeight="1">
      <c r="B9" s="20"/>
      <c r="C9" s="31"/>
      <c r="D9" s="31"/>
      <c r="E9" s="31"/>
      <c r="F9" s="31" t="s">
        <v>72</v>
      </c>
      <c r="G9" s="31" t="s">
        <v>73</v>
      </c>
      <c r="H9" s="31"/>
      <c r="I9" s="31" t="s">
        <v>7</v>
      </c>
      <c r="J9" s="31" t="s">
        <v>7</v>
      </c>
      <c r="K9" s="31" t="s">
        <v>182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34" t="s">
        <v>76</v>
      </c>
      <c r="P10" s="34" t="s">
        <v>77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79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4975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396</v>
      </c>
    </row>
    <row r="29" spans="2:16">
      <c r="B29" t="s">
        <v>397</v>
      </c>
    </row>
    <row r="30" spans="2:16">
      <c r="B30" t="s">
        <v>398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3">
        <v>44926</v>
      </c>
    </row>
    <row r="2" spans="2:65" s="1" customFormat="1">
      <c r="B2" s="2" t="s">
        <v>1</v>
      </c>
      <c r="C2" s="12" t="s">
        <v>196</v>
      </c>
    </row>
    <row r="3" spans="2:65" s="1" customFormat="1">
      <c r="B3" s="2" t="s">
        <v>2</v>
      </c>
      <c r="C3" s="26" t="s">
        <v>195</v>
      </c>
    </row>
    <row r="4" spans="2:65" s="1" customFormat="1">
      <c r="B4" s="2" t="s">
        <v>3</v>
      </c>
    </row>
    <row r="6" spans="2:65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94</v>
      </c>
      <c r="C8" s="28" t="s">
        <v>47</v>
      </c>
      <c r="D8" s="28" t="s">
        <v>135</v>
      </c>
      <c r="E8" s="28" t="s">
        <v>48</v>
      </c>
      <c r="F8" s="28" t="s">
        <v>82</v>
      </c>
      <c r="G8" s="28" t="s">
        <v>49</v>
      </c>
      <c r="H8" s="28" t="s">
        <v>50</v>
      </c>
      <c r="I8" s="28" t="s">
        <v>69</v>
      </c>
      <c r="J8" s="28" t="s">
        <v>70</v>
      </c>
      <c r="K8" s="28" t="s">
        <v>51</v>
      </c>
      <c r="L8" s="28" t="s">
        <v>52</v>
      </c>
      <c r="M8" s="29" t="s">
        <v>53</v>
      </c>
      <c r="N8" s="28" t="s">
        <v>185</v>
      </c>
      <c r="O8" s="28" t="s">
        <v>186</v>
      </c>
      <c r="P8" s="28" t="s">
        <v>5</v>
      </c>
      <c r="Q8" s="28" t="s">
        <v>71</v>
      </c>
      <c r="R8" s="28" t="s">
        <v>55</v>
      </c>
      <c r="S8" s="36" t="s">
        <v>181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72</v>
      </c>
      <c r="J9" s="31" t="s">
        <v>73</v>
      </c>
      <c r="K9" s="31"/>
      <c r="L9" s="31" t="s">
        <v>7</v>
      </c>
      <c r="M9" s="31" t="s">
        <v>7</v>
      </c>
      <c r="N9" s="31" t="s">
        <v>182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34" t="s">
        <v>83</v>
      </c>
      <c r="S10" s="34" t="s">
        <v>84</v>
      </c>
      <c r="T10" s="35"/>
      <c r="BJ10" s="16"/>
    </row>
    <row r="11" spans="2:65" s="23" customFormat="1" ht="18" customHeight="1">
      <c r="B11" s="24" t="s">
        <v>86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396</v>
      </c>
      <c r="D27" s="16"/>
      <c r="E27" s="16"/>
      <c r="F27" s="16"/>
    </row>
    <row r="28" spans="2:19">
      <c r="B28" t="s">
        <v>397</v>
      </c>
      <c r="D28" s="16"/>
      <c r="E28" s="16"/>
      <c r="F28" s="16"/>
    </row>
    <row r="29" spans="2:19">
      <c r="B29" t="s">
        <v>398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3">
        <v>44926</v>
      </c>
    </row>
    <row r="2" spans="2:81" s="1" customFormat="1">
      <c r="B2" s="2" t="s">
        <v>1</v>
      </c>
      <c r="C2" s="12" t="s">
        <v>196</v>
      </c>
    </row>
    <row r="3" spans="2:81" s="1" customFormat="1">
      <c r="B3" s="2" t="s">
        <v>2</v>
      </c>
      <c r="C3" s="26" t="s">
        <v>195</v>
      </c>
    </row>
    <row r="4" spans="2:81" s="1" customFormat="1">
      <c r="B4" s="2" t="s">
        <v>3</v>
      </c>
    </row>
    <row r="6" spans="2:81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87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94</v>
      </c>
      <c r="C8" s="28" t="s">
        <v>47</v>
      </c>
      <c r="D8" s="28" t="s">
        <v>135</v>
      </c>
      <c r="E8" s="28" t="s">
        <v>48</v>
      </c>
      <c r="F8" s="28" t="s">
        <v>82</v>
      </c>
      <c r="G8" s="28" t="s">
        <v>49</v>
      </c>
      <c r="H8" s="28" t="s">
        <v>50</v>
      </c>
      <c r="I8" s="28" t="s">
        <v>69</v>
      </c>
      <c r="J8" s="28" t="s">
        <v>70</v>
      </c>
      <c r="K8" s="28" t="s">
        <v>51</v>
      </c>
      <c r="L8" s="28" t="s">
        <v>52</v>
      </c>
      <c r="M8" s="29" t="s">
        <v>53</v>
      </c>
      <c r="N8" s="29" t="s">
        <v>185</v>
      </c>
      <c r="O8" s="28" t="s">
        <v>186</v>
      </c>
      <c r="P8" s="28" t="s">
        <v>5</v>
      </c>
      <c r="Q8" s="28" t="s">
        <v>71</v>
      </c>
      <c r="R8" s="28" t="s">
        <v>55</v>
      </c>
      <c r="S8" s="36" t="s">
        <v>181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72</v>
      </c>
      <c r="J9" s="31" t="s">
        <v>73</v>
      </c>
      <c r="K9" s="31"/>
      <c r="L9" s="31" t="s">
        <v>7</v>
      </c>
      <c r="M9" s="31" t="s">
        <v>7</v>
      </c>
      <c r="N9" s="31" t="s">
        <v>182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34" t="s">
        <v>83</v>
      </c>
      <c r="S10" s="34" t="s">
        <v>84</v>
      </c>
      <c r="T10" s="35"/>
      <c r="BZ10" s="16"/>
    </row>
    <row r="11" spans="2:81" s="23" customFormat="1" ht="18" customHeight="1">
      <c r="B11" s="24" t="s">
        <v>136</v>
      </c>
      <c r="C11" s="7"/>
      <c r="D11" s="7"/>
      <c r="E11" s="7"/>
      <c r="F11" s="7"/>
      <c r="G11" s="7"/>
      <c r="H11" s="7"/>
      <c r="I11" s="7"/>
      <c r="J11" s="75">
        <v>6.05</v>
      </c>
      <c r="K11" s="7"/>
      <c r="L11" s="7"/>
      <c r="M11" s="76">
        <v>3.1899999999999998E-2</v>
      </c>
      <c r="N11" s="75">
        <v>164959904.34</v>
      </c>
      <c r="O11" s="7"/>
      <c r="P11" s="75">
        <v>202911.36963327561</v>
      </c>
      <c r="Q11" s="7"/>
      <c r="R11" s="76">
        <v>1</v>
      </c>
      <c r="S11" s="76">
        <v>8.6E-3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5.88</v>
      </c>
      <c r="M12" s="80">
        <v>2.93E-2</v>
      </c>
      <c r="N12" s="81">
        <v>157760049.49000001</v>
      </c>
      <c r="P12" s="81">
        <v>185481.31615975121</v>
      </c>
      <c r="R12" s="80">
        <v>0.91410000000000002</v>
      </c>
      <c r="S12" s="80">
        <v>7.9000000000000008E-3</v>
      </c>
    </row>
    <row r="13" spans="2:81">
      <c r="B13" s="79" t="s">
        <v>4976</v>
      </c>
      <c r="C13" s="16"/>
      <c r="D13" s="16"/>
      <c r="E13" s="16"/>
      <c r="J13" s="81">
        <v>7.09</v>
      </c>
      <c r="M13" s="80">
        <v>2.1299999999999999E-2</v>
      </c>
      <c r="N13" s="81">
        <v>104617103.42</v>
      </c>
      <c r="P13" s="81">
        <v>134276.89154871157</v>
      </c>
      <c r="R13" s="80">
        <v>0.66180000000000005</v>
      </c>
      <c r="S13" s="80">
        <v>5.7000000000000002E-3</v>
      </c>
    </row>
    <row r="14" spans="2:81">
      <c r="B14" t="s">
        <v>4980</v>
      </c>
      <c r="C14" t="s">
        <v>4981</v>
      </c>
      <c r="D14" t="s">
        <v>121</v>
      </c>
      <c r="E14" t="s">
        <v>434</v>
      </c>
      <c r="F14" t="s">
        <v>125</v>
      </c>
      <c r="G14" t="s">
        <v>209</v>
      </c>
      <c r="H14" t="s">
        <v>210</v>
      </c>
      <c r="I14" t="s">
        <v>512</v>
      </c>
      <c r="J14" s="77">
        <v>6.65</v>
      </c>
      <c r="K14" t="s">
        <v>100</v>
      </c>
      <c r="L14" s="78">
        <v>4.9000000000000002E-2</v>
      </c>
      <c r="M14" s="78">
        <v>1.6899999999999998E-2</v>
      </c>
      <c r="N14" s="77">
        <v>20181259.760000002</v>
      </c>
      <c r="O14" s="77">
        <v>158.94999999999999</v>
      </c>
      <c r="P14" s="77">
        <v>32078.11238852</v>
      </c>
      <c r="Q14" s="78">
        <v>1.17E-2</v>
      </c>
      <c r="R14" s="78">
        <v>0.15809999999999999</v>
      </c>
      <c r="S14" s="78">
        <v>1.4E-3</v>
      </c>
    </row>
    <row r="15" spans="2:81">
      <c r="B15" t="s">
        <v>4982</v>
      </c>
      <c r="C15" t="s">
        <v>4983</v>
      </c>
      <c r="D15" t="s">
        <v>121</v>
      </c>
      <c r="E15" t="s">
        <v>434</v>
      </c>
      <c r="F15" t="s">
        <v>125</v>
      </c>
      <c r="G15" t="s">
        <v>209</v>
      </c>
      <c r="H15" t="s">
        <v>210</v>
      </c>
      <c r="I15" t="s">
        <v>4984</v>
      </c>
      <c r="J15" s="77">
        <v>10.48</v>
      </c>
      <c r="K15" t="s">
        <v>100</v>
      </c>
      <c r="L15" s="78">
        <v>4.1000000000000002E-2</v>
      </c>
      <c r="M15" s="78">
        <v>2.06E-2</v>
      </c>
      <c r="N15" s="77">
        <v>41190789.670000002</v>
      </c>
      <c r="O15" s="77">
        <v>138.63999999999999</v>
      </c>
      <c r="P15" s="77">
        <v>57106.910798488003</v>
      </c>
      <c r="Q15" s="78">
        <v>1.09E-2</v>
      </c>
      <c r="R15" s="78">
        <v>0.28139999999999998</v>
      </c>
      <c r="S15" s="78">
        <v>2.3999999999999998E-3</v>
      </c>
    </row>
    <row r="16" spans="2:81">
      <c r="B16" t="s">
        <v>4985</v>
      </c>
      <c r="C16" t="s">
        <v>4986</v>
      </c>
      <c r="D16" t="s">
        <v>121</v>
      </c>
      <c r="E16" t="s">
        <v>4987</v>
      </c>
      <c r="F16" t="s">
        <v>920</v>
      </c>
      <c r="G16" t="s">
        <v>408</v>
      </c>
      <c r="H16" t="s">
        <v>148</v>
      </c>
      <c r="I16" t="s">
        <v>4988</v>
      </c>
      <c r="J16" s="77">
        <v>5.77</v>
      </c>
      <c r="K16" t="s">
        <v>100</v>
      </c>
      <c r="L16" s="78">
        <v>1.89E-2</v>
      </c>
      <c r="M16" s="78">
        <v>1.6400000000000001E-2</v>
      </c>
      <c r="N16" s="77">
        <v>13550956.65</v>
      </c>
      <c r="O16" s="77">
        <v>113.19</v>
      </c>
      <c r="P16" s="77">
        <v>15338.327832135001</v>
      </c>
      <c r="Q16" s="78">
        <v>3.1899999999999998E-2</v>
      </c>
      <c r="R16" s="78">
        <v>7.5600000000000001E-2</v>
      </c>
      <c r="S16" s="78">
        <v>6.9999999999999999E-4</v>
      </c>
    </row>
    <row r="17" spans="2:19">
      <c r="B17" t="s">
        <v>4989</v>
      </c>
      <c r="C17" t="s">
        <v>4990</v>
      </c>
      <c r="D17" t="s">
        <v>121</v>
      </c>
      <c r="E17" t="s">
        <v>464</v>
      </c>
      <c r="F17" t="s">
        <v>465</v>
      </c>
      <c r="G17" t="s">
        <v>466</v>
      </c>
      <c r="H17" t="s">
        <v>148</v>
      </c>
      <c r="I17" t="s">
        <v>4991</v>
      </c>
      <c r="J17" s="77">
        <v>0.05</v>
      </c>
      <c r="K17" t="s">
        <v>100</v>
      </c>
      <c r="L17" s="78">
        <v>5.5E-2</v>
      </c>
      <c r="M17" s="78">
        <v>3.8100000000000002E-2</v>
      </c>
      <c r="N17" s="77">
        <v>6853690.0199999996</v>
      </c>
      <c r="O17" s="77">
        <v>116.92</v>
      </c>
      <c r="P17" s="77">
        <v>8013.3343713840004</v>
      </c>
      <c r="Q17" s="78">
        <v>1.11E-2</v>
      </c>
      <c r="R17" s="78">
        <v>3.95E-2</v>
      </c>
      <c r="S17" s="78">
        <v>2.9999999999999997E-4</v>
      </c>
    </row>
    <row r="18" spans="2:19">
      <c r="B18" t="s">
        <v>4992</v>
      </c>
      <c r="C18" t="s">
        <v>4993</v>
      </c>
      <c r="D18" t="s">
        <v>121</v>
      </c>
      <c r="E18" t="s">
        <v>4994</v>
      </c>
      <c r="F18" t="s">
        <v>407</v>
      </c>
      <c r="G18" t="s">
        <v>483</v>
      </c>
      <c r="H18" t="s">
        <v>210</v>
      </c>
      <c r="I18" t="s">
        <v>476</v>
      </c>
      <c r="J18" s="77">
        <v>3.45</v>
      </c>
      <c r="K18" t="s">
        <v>100</v>
      </c>
      <c r="L18" s="78">
        <v>8.5000000000000006E-3</v>
      </c>
      <c r="M18" s="78">
        <v>3.8800000000000001E-2</v>
      </c>
      <c r="N18" s="77">
        <v>11300339.1</v>
      </c>
      <c r="O18" s="77">
        <v>96.42</v>
      </c>
      <c r="P18" s="77">
        <v>10895.786960220001</v>
      </c>
      <c r="Q18" s="78">
        <v>3.5299999999999998E-2</v>
      </c>
      <c r="R18" s="78">
        <v>5.3699999999999998E-2</v>
      </c>
      <c r="S18" s="78">
        <v>5.0000000000000001E-4</v>
      </c>
    </row>
    <row r="19" spans="2:19">
      <c r="B19" t="s">
        <v>4995</v>
      </c>
      <c r="C19" t="s">
        <v>4996</v>
      </c>
      <c r="D19" t="s">
        <v>121</v>
      </c>
      <c r="E19" t="s">
        <v>4997</v>
      </c>
      <c r="F19" t="s">
        <v>407</v>
      </c>
      <c r="G19" t="s">
        <v>483</v>
      </c>
      <c r="H19" t="s">
        <v>210</v>
      </c>
      <c r="I19" t="s">
        <v>334</v>
      </c>
      <c r="J19" s="77">
        <v>3.6</v>
      </c>
      <c r="K19" t="s">
        <v>100</v>
      </c>
      <c r="L19" s="78">
        <v>6.5000000000000002E-2</v>
      </c>
      <c r="M19" s="78">
        <v>1.29E-2</v>
      </c>
      <c r="N19" s="77">
        <v>7780.28</v>
      </c>
      <c r="O19" s="77">
        <v>173.84</v>
      </c>
      <c r="P19" s="77">
        <v>13.525238752</v>
      </c>
      <c r="Q19" s="78">
        <v>0</v>
      </c>
      <c r="R19" s="78">
        <v>1E-4</v>
      </c>
      <c r="S19" s="78">
        <v>0</v>
      </c>
    </row>
    <row r="20" spans="2:19">
      <c r="B20" t="s">
        <v>4998</v>
      </c>
      <c r="C20" t="s">
        <v>4999</v>
      </c>
      <c r="D20" t="s">
        <v>121</v>
      </c>
      <c r="E20" t="s">
        <v>482</v>
      </c>
      <c r="F20" t="s">
        <v>125</v>
      </c>
      <c r="G20" t="s">
        <v>483</v>
      </c>
      <c r="H20" t="s">
        <v>210</v>
      </c>
      <c r="I20" t="s">
        <v>5000</v>
      </c>
      <c r="J20" s="77">
        <v>2.19</v>
      </c>
      <c r="K20" t="s">
        <v>100</v>
      </c>
      <c r="L20" s="78">
        <v>5.6000000000000001E-2</v>
      </c>
      <c r="M20" s="78">
        <v>1.5800000000000002E-2</v>
      </c>
      <c r="N20" s="77">
        <v>4192548.09</v>
      </c>
      <c r="O20" s="77">
        <v>141.91999999999999</v>
      </c>
      <c r="P20" s="77">
        <v>5950.0642493280002</v>
      </c>
      <c r="Q20" s="78">
        <v>7.9000000000000008E-3</v>
      </c>
      <c r="R20" s="78">
        <v>2.93E-2</v>
      </c>
      <c r="S20" s="78">
        <v>2.9999999999999997E-4</v>
      </c>
    </row>
    <row r="21" spans="2:19">
      <c r="B21" t="s">
        <v>5001</v>
      </c>
      <c r="C21" t="s">
        <v>5002</v>
      </c>
      <c r="D21" t="s">
        <v>121</v>
      </c>
      <c r="E21" t="s">
        <v>5003</v>
      </c>
      <c r="F21" t="s">
        <v>110</v>
      </c>
      <c r="G21" t="s">
        <v>861</v>
      </c>
      <c r="H21" t="s">
        <v>210</v>
      </c>
      <c r="I21" t="s">
        <v>5004</v>
      </c>
      <c r="K21" t="s">
        <v>100</v>
      </c>
      <c r="L21" s="78">
        <v>4.9500000000000002E-2</v>
      </c>
      <c r="M21" s="78">
        <v>0</v>
      </c>
      <c r="N21" s="77">
        <v>20044.689999999999</v>
      </c>
      <c r="O21" s="77">
        <v>27.91</v>
      </c>
      <c r="P21" s="77">
        <v>5.5944729789999998</v>
      </c>
      <c r="Q21" s="78">
        <v>0</v>
      </c>
      <c r="R21" s="78">
        <v>0</v>
      </c>
      <c r="S21" s="78">
        <v>0</v>
      </c>
    </row>
    <row r="22" spans="2:19">
      <c r="B22" t="s">
        <v>5005</v>
      </c>
      <c r="C22" t="s">
        <v>5006</v>
      </c>
      <c r="D22" t="s">
        <v>121</v>
      </c>
      <c r="E22" t="s">
        <v>5007</v>
      </c>
      <c r="F22" t="s">
        <v>110</v>
      </c>
      <c r="G22" t="s">
        <v>215</v>
      </c>
      <c r="H22" t="s">
        <v>216</v>
      </c>
      <c r="I22" t="s">
        <v>5008</v>
      </c>
      <c r="J22" s="77">
        <v>0.25</v>
      </c>
      <c r="K22" t="s">
        <v>100</v>
      </c>
      <c r="L22" s="78">
        <v>5.6000000000000001E-2</v>
      </c>
      <c r="M22" s="78">
        <v>1.4800000000000001E-2</v>
      </c>
      <c r="N22" s="77">
        <v>7319695.1600000001</v>
      </c>
      <c r="O22" s="77">
        <v>66.604348000000002</v>
      </c>
      <c r="P22" s="77">
        <v>4875.2352369055698</v>
      </c>
      <c r="Q22" s="78">
        <v>1.2699999999999999E-2</v>
      </c>
      <c r="R22" s="78">
        <v>2.4E-2</v>
      </c>
      <c r="S22" s="78">
        <v>2.0000000000000001E-4</v>
      </c>
    </row>
    <row r="23" spans="2:19">
      <c r="B23" s="79" t="s">
        <v>4977</v>
      </c>
      <c r="C23" s="16"/>
      <c r="D23" s="16"/>
      <c r="E23" s="16"/>
      <c r="J23" s="81">
        <v>2.72</v>
      </c>
      <c r="M23" s="80">
        <v>5.0200000000000002E-2</v>
      </c>
      <c r="N23" s="81">
        <v>53052161.090000004</v>
      </c>
      <c r="P23" s="81">
        <v>50855.493130512004</v>
      </c>
      <c r="R23" s="80">
        <v>0.25059999999999999</v>
      </c>
      <c r="S23" s="80">
        <v>2.2000000000000001E-3</v>
      </c>
    </row>
    <row r="24" spans="2:19">
      <c r="B24" t="s">
        <v>5009</v>
      </c>
      <c r="C24" t="s">
        <v>5010</v>
      </c>
      <c r="D24" t="s">
        <v>121</v>
      </c>
      <c r="E24" t="s">
        <v>4987</v>
      </c>
      <c r="F24" t="s">
        <v>920</v>
      </c>
      <c r="G24" t="s">
        <v>220</v>
      </c>
      <c r="H24" t="s">
        <v>221</v>
      </c>
      <c r="I24" t="s">
        <v>4988</v>
      </c>
      <c r="J24" s="77">
        <v>1.64</v>
      </c>
      <c r="K24" t="s">
        <v>100</v>
      </c>
      <c r="L24" s="78">
        <v>2.5000000000000001E-2</v>
      </c>
      <c r="M24" s="78">
        <v>4.3499999999999997E-2</v>
      </c>
      <c r="N24" s="77">
        <v>15168851.029999999</v>
      </c>
      <c r="O24" s="77">
        <v>97.83</v>
      </c>
      <c r="P24" s="77">
        <v>14839.686962649001</v>
      </c>
      <c r="Q24" s="78">
        <v>2.7900000000000001E-2</v>
      </c>
      <c r="R24" s="78">
        <v>7.3099999999999998E-2</v>
      </c>
      <c r="S24" s="78">
        <v>5.9999999999999995E-4</v>
      </c>
    </row>
    <row r="25" spans="2:19">
      <c r="B25" t="s">
        <v>5011</v>
      </c>
      <c r="C25" t="s">
        <v>5012</v>
      </c>
      <c r="D25" t="s">
        <v>121</v>
      </c>
      <c r="E25" t="s">
        <v>4987</v>
      </c>
      <c r="F25" t="s">
        <v>920</v>
      </c>
      <c r="G25" t="s">
        <v>220</v>
      </c>
      <c r="H25" t="s">
        <v>221</v>
      </c>
      <c r="I25" t="s">
        <v>4988</v>
      </c>
      <c r="J25" s="77">
        <v>5.26</v>
      </c>
      <c r="K25" t="s">
        <v>100</v>
      </c>
      <c r="L25" s="78">
        <v>3.49E-2</v>
      </c>
      <c r="M25" s="78">
        <v>4.8099999999999997E-2</v>
      </c>
      <c r="N25" s="77">
        <v>4990303.41</v>
      </c>
      <c r="O25" s="77">
        <v>95.85</v>
      </c>
      <c r="P25" s="77">
        <v>4783.2058184850002</v>
      </c>
      <c r="Q25" s="78">
        <v>7.4000000000000003E-3</v>
      </c>
      <c r="R25" s="78">
        <v>2.3599999999999999E-2</v>
      </c>
      <c r="S25" s="78">
        <v>2.0000000000000001E-4</v>
      </c>
    </row>
    <row r="26" spans="2:19">
      <c r="B26" t="s">
        <v>5013</v>
      </c>
      <c r="C26" t="s">
        <v>5014</v>
      </c>
      <c r="D26" t="s">
        <v>121</v>
      </c>
      <c r="E26" t="s">
        <v>5015</v>
      </c>
      <c r="F26" t="s">
        <v>443</v>
      </c>
      <c r="G26" t="s">
        <v>583</v>
      </c>
      <c r="H26" t="s">
        <v>148</v>
      </c>
      <c r="I26" t="s">
        <v>5016</v>
      </c>
      <c r="J26" s="77">
        <v>2.94</v>
      </c>
      <c r="K26" t="s">
        <v>100</v>
      </c>
      <c r="L26" s="78">
        <v>2.75E-2</v>
      </c>
      <c r="M26" s="78">
        <v>4.8300000000000003E-2</v>
      </c>
      <c r="N26" s="77">
        <v>13872064.210000001</v>
      </c>
      <c r="O26" s="77">
        <v>96.03</v>
      </c>
      <c r="P26" s="77">
        <v>13321.343260862999</v>
      </c>
      <c r="Q26" s="78">
        <v>1.83E-2</v>
      </c>
      <c r="R26" s="78">
        <v>6.5699999999999995E-2</v>
      </c>
      <c r="S26" s="78">
        <v>5.9999999999999995E-4</v>
      </c>
    </row>
    <row r="27" spans="2:19">
      <c r="B27" t="s">
        <v>5017</v>
      </c>
      <c r="C27" t="s">
        <v>5018</v>
      </c>
      <c r="D27" t="s">
        <v>121</v>
      </c>
      <c r="E27" t="s">
        <v>1618</v>
      </c>
      <c r="F27" t="s">
        <v>866</v>
      </c>
      <c r="G27" t="s">
        <v>679</v>
      </c>
      <c r="H27" t="s">
        <v>221</v>
      </c>
      <c r="I27" t="s">
        <v>5019</v>
      </c>
      <c r="J27" s="77">
        <v>3.9</v>
      </c>
      <c r="K27" t="s">
        <v>100</v>
      </c>
      <c r="L27" s="78">
        <v>3.3500000000000002E-2</v>
      </c>
      <c r="M27" s="78">
        <v>6.4199999999999993E-2</v>
      </c>
      <c r="N27" s="77">
        <v>9284431.4100000001</v>
      </c>
      <c r="O27" s="77">
        <v>89.17</v>
      </c>
      <c r="P27" s="77">
        <v>8278.9274882970003</v>
      </c>
      <c r="Q27" s="78">
        <v>1.03E-2</v>
      </c>
      <c r="R27" s="78">
        <v>4.0800000000000003E-2</v>
      </c>
      <c r="S27" s="78">
        <v>4.0000000000000002E-4</v>
      </c>
    </row>
    <row r="28" spans="2:19">
      <c r="B28" t="s">
        <v>5020</v>
      </c>
      <c r="C28" t="s">
        <v>5021</v>
      </c>
      <c r="D28" t="s">
        <v>121</v>
      </c>
      <c r="E28" t="s">
        <v>5022</v>
      </c>
      <c r="F28" t="s">
        <v>443</v>
      </c>
      <c r="G28" t="s">
        <v>747</v>
      </c>
      <c r="H28" t="s">
        <v>210</v>
      </c>
      <c r="I28" t="s">
        <v>5023</v>
      </c>
      <c r="J28" s="77">
        <v>1.79</v>
      </c>
      <c r="K28" t="s">
        <v>100</v>
      </c>
      <c r="L28" s="78">
        <v>3.15E-2</v>
      </c>
      <c r="M28" s="78">
        <v>5.2200000000000003E-2</v>
      </c>
      <c r="N28" s="77">
        <v>9736510.2599999998</v>
      </c>
      <c r="O28" s="77">
        <v>98.93</v>
      </c>
      <c r="P28" s="77">
        <v>9632.3296002179995</v>
      </c>
      <c r="Q28" s="78">
        <v>3.4599999999999999E-2</v>
      </c>
      <c r="R28" s="78">
        <v>4.7500000000000001E-2</v>
      </c>
      <c r="S28" s="78">
        <v>4.0000000000000002E-4</v>
      </c>
    </row>
    <row r="29" spans="2:19">
      <c r="B29" t="s">
        <v>5024</v>
      </c>
      <c r="C29" t="s">
        <v>5025</v>
      </c>
      <c r="D29" t="s">
        <v>121</v>
      </c>
      <c r="E29" t="s">
        <v>5026</v>
      </c>
      <c r="F29" t="s">
        <v>805</v>
      </c>
      <c r="G29" t="s">
        <v>215</v>
      </c>
      <c r="H29" t="s">
        <v>216</v>
      </c>
      <c r="I29" t="s">
        <v>5027</v>
      </c>
      <c r="J29" s="77">
        <v>1.66</v>
      </c>
      <c r="K29" t="s">
        <v>100</v>
      </c>
      <c r="L29" s="78">
        <v>4.4999999999999998E-2</v>
      </c>
      <c r="M29" s="78">
        <v>1E-4</v>
      </c>
      <c r="N29" s="77">
        <v>0.77</v>
      </c>
      <c r="O29" s="77">
        <v>9.9999999999999995E-7</v>
      </c>
      <c r="P29" s="77">
        <v>7.6999999999999999E-12</v>
      </c>
      <c r="Q29" s="78">
        <v>0</v>
      </c>
      <c r="R29" s="78">
        <v>0</v>
      </c>
      <c r="S29" s="78">
        <v>0</v>
      </c>
    </row>
    <row r="30" spans="2:19">
      <c r="B30" s="79" t="s">
        <v>401</v>
      </c>
      <c r="C30" s="16"/>
      <c r="D30" s="16"/>
      <c r="E30" s="16"/>
      <c r="J30" s="81">
        <v>2.16</v>
      </c>
      <c r="M30" s="80">
        <v>4.3200000000000002E-2</v>
      </c>
      <c r="N30" s="81">
        <v>90784.98</v>
      </c>
      <c r="P30" s="81">
        <v>348.93148052763001</v>
      </c>
      <c r="R30" s="80">
        <v>1.6999999999999999E-3</v>
      </c>
      <c r="S30" s="80">
        <v>0</v>
      </c>
    </row>
    <row r="31" spans="2:19">
      <c r="B31" t="s">
        <v>5028</v>
      </c>
      <c r="C31" t="s">
        <v>5029</v>
      </c>
      <c r="D31" t="s">
        <v>121</v>
      </c>
      <c r="E31" t="s">
        <v>5030</v>
      </c>
      <c r="F31" t="s">
        <v>110</v>
      </c>
      <c r="G31" t="s">
        <v>679</v>
      </c>
      <c r="H31" t="s">
        <v>5031</v>
      </c>
      <c r="I31" t="s">
        <v>589</v>
      </c>
      <c r="J31" s="77">
        <v>2.16</v>
      </c>
      <c r="K31" t="s">
        <v>104</v>
      </c>
      <c r="L31" s="78">
        <v>7.9699999999999993E-2</v>
      </c>
      <c r="M31" s="78">
        <v>4.3200000000000002E-2</v>
      </c>
      <c r="N31" s="77">
        <v>90784.98</v>
      </c>
      <c r="O31" s="77">
        <v>108.85</v>
      </c>
      <c r="P31" s="77">
        <v>348.93148052763001</v>
      </c>
      <c r="Q31" s="78">
        <v>8.9999999999999998E-4</v>
      </c>
      <c r="R31" s="78">
        <v>1.6999999999999999E-3</v>
      </c>
      <c r="S31" s="78">
        <v>0</v>
      </c>
    </row>
    <row r="32" spans="2:19">
      <c r="B32" s="79" t="s">
        <v>1195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J33" s="77">
        <v>0</v>
      </c>
      <c r="K33" t="s">
        <v>215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252</v>
      </c>
      <c r="C34" s="16"/>
      <c r="D34" s="16"/>
      <c r="E34" s="16"/>
      <c r="J34" s="81">
        <v>7.8</v>
      </c>
      <c r="M34" s="80">
        <v>5.9799999999999999E-2</v>
      </c>
      <c r="N34" s="81">
        <v>7199854.8499999996</v>
      </c>
      <c r="P34" s="81">
        <v>17430.0534735244</v>
      </c>
      <c r="R34" s="80">
        <v>8.5900000000000004E-2</v>
      </c>
      <c r="S34" s="80">
        <v>6.9999999999999999E-4</v>
      </c>
    </row>
    <row r="35" spans="2:19">
      <c r="B35" s="79" t="s">
        <v>402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215</v>
      </c>
      <c r="C36" t="s">
        <v>215</v>
      </c>
      <c r="D36" s="16"/>
      <c r="E36" s="16"/>
      <c r="F36" t="s">
        <v>215</v>
      </c>
      <c r="G36" t="s">
        <v>215</v>
      </c>
      <c r="J36" s="77">
        <v>0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403</v>
      </c>
      <c r="C37" s="16"/>
      <c r="D37" s="16"/>
      <c r="E37" s="16"/>
      <c r="J37" s="81">
        <v>7.8</v>
      </c>
      <c r="M37" s="80">
        <v>5.9799999999999999E-2</v>
      </c>
      <c r="N37" s="81">
        <v>7199854.8499999996</v>
      </c>
      <c r="P37" s="81">
        <v>17430.0534735244</v>
      </c>
      <c r="R37" s="80">
        <v>8.5900000000000004E-2</v>
      </c>
      <c r="S37" s="80">
        <v>6.9999999999999999E-4</v>
      </c>
    </row>
    <row r="38" spans="2:19">
      <c r="B38" t="s">
        <v>5032</v>
      </c>
      <c r="C38" t="s">
        <v>5033</v>
      </c>
      <c r="D38" t="s">
        <v>1198</v>
      </c>
      <c r="E38" t="s">
        <v>5034</v>
      </c>
      <c r="F38" t="s">
        <v>1343</v>
      </c>
      <c r="G38" t="s">
        <v>5035</v>
      </c>
      <c r="H38" t="s">
        <v>382</v>
      </c>
      <c r="I38" t="s">
        <v>5036</v>
      </c>
      <c r="J38" s="77">
        <v>14.14</v>
      </c>
      <c r="K38" t="s">
        <v>114</v>
      </c>
      <c r="L38" s="78">
        <v>4.5600000000000002E-2</v>
      </c>
      <c r="M38" s="78">
        <v>6.5500000000000003E-2</v>
      </c>
      <c r="N38" s="77">
        <v>2781302.25</v>
      </c>
      <c r="O38" s="77">
        <v>76.55</v>
      </c>
      <c r="P38" s="77">
        <v>5534.1355073643299</v>
      </c>
      <c r="Q38" s="78">
        <v>1.67E-2</v>
      </c>
      <c r="R38" s="78">
        <v>2.7300000000000001E-2</v>
      </c>
      <c r="S38" s="78">
        <v>2.0000000000000001E-4</v>
      </c>
    </row>
    <row r="39" spans="2:19">
      <c r="B39" t="s">
        <v>5037</v>
      </c>
      <c r="C39" t="s">
        <v>5038</v>
      </c>
      <c r="D39" t="s">
        <v>121</v>
      </c>
      <c r="E39" t="s">
        <v>5039</v>
      </c>
      <c r="F39" t="s">
        <v>1418</v>
      </c>
      <c r="G39" t="s">
        <v>1548</v>
      </c>
      <c r="H39" t="s">
        <v>382</v>
      </c>
      <c r="I39" t="s">
        <v>5040</v>
      </c>
      <c r="J39" s="77">
        <v>0.25</v>
      </c>
      <c r="K39" t="s">
        <v>104</v>
      </c>
      <c r="L39" s="78">
        <v>0.06</v>
      </c>
      <c r="M39" s="78">
        <v>0.06</v>
      </c>
      <c r="N39" s="77">
        <v>1971167.53</v>
      </c>
      <c r="O39" s="77">
        <v>93.481110999999871</v>
      </c>
      <c r="P39" s="77">
        <v>6506.4653220115897</v>
      </c>
      <c r="Q39" s="78">
        <v>2.3999999999999998E-3</v>
      </c>
      <c r="R39" s="78">
        <v>3.2099999999999997E-2</v>
      </c>
      <c r="S39" s="78">
        <v>2.9999999999999997E-4</v>
      </c>
    </row>
    <row r="40" spans="2:19">
      <c r="B40" t="s">
        <v>5041</v>
      </c>
      <c r="C40" t="s">
        <v>5042</v>
      </c>
      <c r="D40" t="s">
        <v>121</v>
      </c>
      <c r="E40" t="s">
        <v>5043</v>
      </c>
      <c r="F40" t="s">
        <v>1271</v>
      </c>
      <c r="G40" t="s">
        <v>215</v>
      </c>
      <c r="H40" t="s">
        <v>216</v>
      </c>
      <c r="I40" t="s">
        <v>5044</v>
      </c>
      <c r="J40" s="77">
        <v>10.42</v>
      </c>
      <c r="K40" t="s">
        <v>114</v>
      </c>
      <c r="L40" s="78">
        <v>3.95E-2</v>
      </c>
      <c r="M40" s="78">
        <v>5.3699999999999998E-2</v>
      </c>
      <c r="N40" s="77">
        <v>2447385.0699999998</v>
      </c>
      <c r="O40" s="77">
        <v>84.72</v>
      </c>
      <c r="P40" s="77">
        <v>5389.4526441484804</v>
      </c>
      <c r="Q40" s="78">
        <v>6.1999999999999998E-3</v>
      </c>
      <c r="R40" s="78">
        <v>2.6599999999999999E-2</v>
      </c>
      <c r="S40" s="78">
        <v>2.0000000000000001E-4</v>
      </c>
    </row>
    <row r="41" spans="2:19">
      <c r="B41" t="s">
        <v>254</v>
      </c>
      <c r="C41" s="16"/>
      <c r="D41" s="16"/>
      <c r="E41" s="16"/>
    </row>
    <row r="42" spans="2:19">
      <c r="B42" t="s">
        <v>396</v>
      </c>
      <c r="C42" s="16"/>
      <c r="D42" s="16"/>
      <c r="E42" s="16"/>
    </row>
    <row r="43" spans="2:19">
      <c r="B43" t="s">
        <v>397</v>
      </c>
      <c r="C43" s="16"/>
      <c r="D43" s="16"/>
      <c r="E43" s="16"/>
    </row>
    <row r="44" spans="2:19">
      <c r="B44" t="s">
        <v>398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3">
        <v>44926</v>
      </c>
    </row>
    <row r="2" spans="2:98" s="1" customFormat="1">
      <c r="B2" s="2" t="s">
        <v>1</v>
      </c>
      <c r="C2" s="12" t="s">
        <v>196</v>
      </c>
    </row>
    <row r="3" spans="2:98" s="1" customFormat="1">
      <c r="B3" s="2" t="s">
        <v>2</v>
      </c>
      <c r="C3" s="26" t="s">
        <v>195</v>
      </c>
    </row>
    <row r="4" spans="2:98" s="1" customFormat="1">
      <c r="B4" s="2" t="s">
        <v>3</v>
      </c>
    </row>
    <row r="6" spans="2:98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89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94</v>
      </c>
      <c r="C8" s="28" t="s">
        <v>47</v>
      </c>
      <c r="D8" s="28" t="s">
        <v>135</v>
      </c>
      <c r="E8" s="28" t="s">
        <v>48</v>
      </c>
      <c r="F8" s="28" t="s">
        <v>82</v>
      </c>
      <c r="G8" s="28" t="s">
        <v>51</v>
      </c>
      <c r="H8" s="28" t="s">
        <v>185</v>
      </c>
      <c r="I8" s="28" t="s">
        <v>186</v>
      </c>
      <c r="J8" s="28" t="s">
        <v>5</v>
      </c>
      <c r="K8" s="28" t="s">
        <v>71</v>
      </c>
      <c r="L8" s="28" t="s">
        <v>55</v>
      </c>
      <c r="M8" s="36" t="s">
        <v>181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182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34" t="s">
        <v>64</v>
      </c>
      <c r="M10" s="34" t="s">
        <v>74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90</v>
      </c>
      <c r="C11" s="7"/>
      <c r="D11" s="7"/>
      <c r="E11" s="7"/>
      <c r="F11" s="7"/>
      <c r="G11" s="7"/>
      <c r="H11" s="75">
        <v>148427262.93000001</v>
      </c>
      <c r="I11" s="7"/>
      <c r="J11" s="75">
        <v>544104.66482679348</v>
      </c>
      <c r="K11" s="7"/>
      <c r="L11" s="76">
        <v>1</v>
      </c>
      <c r="M11" s="76">
        <v>2.3099999999999999E-2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42106020.119999997</v>
      </c>
      <c r="J12" s="81">
        <v>114664.48364608154</v>
      </c>
      <c r="L12" s="80">
        <v>0.2107</v>
      </c>
      <c r="M12" s="80">
        <v>4.8999999999999998E-3</v>
      </c>
    </row>
    <row r="13" spans="2:98">
      <c r="B13" t="s">
        <v>5045</v>
      </c>
      <c r="C13" t="s">
        <v>5046</v>
      </c>
      <c r="D13" t="s">
        <v>121</v>
      </c>
      <c r="E13" t="s">
        <v>5047</v>
      </c>
      <c r="F13" t="s">
        <v>2411</v>
      </c>
      <c r="G13" t="s">
        <v>100</v>
      </c>
      <c r="H13" s="77">
        <v>337220.38</v>
      </c>
      <c r="I13" s="77">
        <v>2189</v>
      </c>
      <c r="J13" s="77">
        <v>7381.7541182000004</v>
      </c>
      <c r="K13" s="78">
        <v>1.12E-2</v>
      </c>
      <c r="L13" s="78">
        <v>1.3599999999999999E-2</v>
      </c>
      <c r="M13" s="78">
        <v>2.9999999999999997E-4</v>
      </c>
    </row>
    <row r="14" spans="2:98">
      <c r="B14" t="s">
        <v>5048</v>
      </c>
      <c r="C14" t="s">
        <v>5049</v>
      </c>
      <c r="D14" t="s">
        <v>121</v>
      </c>
      <c r="E14" t="s">
        <v>5047</v>
      </c>
      <c r="F14" t="s">
        <v>2411</v>
      </c>
      <c r="G14" t="s">
        <v>100</v>
      </c>
      <c r="H14" s="77">
        <v>8170469.1299999999</v>
      </c>
      <c r="I14" s="77">
        <v>100</v>
      </c>
      <c r="J14" s="77">
        <v>8170.4691300000004</v>
      </c>
      <c r="K14" s="78">
        <v>1.5599999999999999E-2</v>
      </c>
      <c r="L14" s="78">
        <v>1.4999999999999999E-2</v>
      </c>
      <c r="M14" s="78">
        <v>2.9999999999999997E-4</v>
      </c>
    </row>
    <row r="15" spans="2:98">
      <c r="B15" t="s">
        <v>5050</v>
      </c>
      <c r="C15" t="s">
        <v>5051</v>
      </c>
      <c r="D15" t="s">
        <v>121</v>
      </c>
      <c r="E15" t="s">
        <v>5052</v>
      </c>
      <c r="F15" t="s">
        <v>2411</v>
      </c>
      <c r="G15" t="s">
        <v>104</v>
      </c>
      <c r="H15" s="77">
        <v>1663134.65</v>
      </c>
      <c r="I15" s="77">
        <v>648.44300000000044</v>
      </c>
      <c r="J15" s="77">
        <v>38079.999651521801</v>
      </c>
      <c r="K15" s="78">
        <v>2.8000000000000001E-2</v>
      </c>
      <c r="L15" s="78">
        <v>7.0000000000000007E-2</v>
      </c>
      <c r="M15" s="78">
        <v>1.6000000000000001E-3</v>
      </c>
    </row>
    <row r="16" spans="2:98">
      <c r="B16" t="s">
        <v>5053</v>
      </c>
      <c r="C16" t="s">
        <v>5054</v>
      </c>
      <c r="D16" t="s">
        <v>121</v>
      </c>
      <c r="E16" t="s">
        <v>5055</v>
      </c>
      <c r="F16" t="s">
        <v>1205</v>
      </c>
      <c r="G16" t="s">
        <v>104</v>
      </c>
      <c r="H16" s="77">
        <v>126613.17</v>
      </c>
      <c r="I16" s="77">
        <v>407.97899999999998</v>
      </c>
      <c r="J16" s="77">
        <v>1823.95621640991</v>
      </c>
      <c r="K16" s="78">
        <v>8.6999999999999994E-3</v>
      </c>
      <c r="L16" s="78">
        <v>3.3999999999999998E-3</v>
      </c>
      <c r="M16" s="78">
        <v>1E-4</v>
      </c>
    </row>
    <row r="17" spans="2:13">
      <c r="B17" t="s">
        <v>5056</v>
      </c>
      <c r="C17" t="s">
        <v>5057</v>
      </c>
      <c r="D17" t="s">
        <v>121</v>
      </c>
      <c r="E17" t="s">
        <v>5058</v>
      </c>
      <c r="F17" t="s">
        <v>99</v>
      </c>
      <c r="G17" t="s">
        <v>100</v>
      </c>
      <c r="H17" s="77">
        <v>216534</v>
      </c>
      <c r="I17" s="77">
        <v>9.9999999999999995E-7</v>
      </c>
      <c r="J17" s="77">
        <v>2.1653400000000001E-6</v>
      </c>
      <c r="K17" s="78">
        <v>5.7999999999999996E-3</v>
      </c>
      <c r="L17" s="78">
        <v>0</v>
      </c>
      <c r="M17" s="78">
        <v>0</v>
      </c>
    </row>
    <row r="18" spans="2:13">
      <c r="B18" t="s">
        <v>5059</v>
      </c>
      <c r="C18" t="s">
        <v>5060</v>
      </c>
      <c r="D18" t="s">
        <v>121</v>
      </c>
      <c r="E18" t="s">
        <v>5061</v>
      </c>
      <c r="F18" t="s">
        <v>121</v>
      </c>
      <c r="G18" t="s">
        <v>108</v>
      </c>
      <c r="H18" s="77">
        <v>503134.45</v>
      </c>
      <c r="I18" s="77">
        <v>144.71679999999941</v>
      </c>
      <c r="J18" s="77">
        <v>2735.3286885234402</v>
      </c>
      <c r="K18" s="78">
        <v>3.3300000000000003E-2</v>
      </c>
      <c r="L18" s="78">
        <v>5.0000000000000001E-3</v>
      </c>
      <c r="M18" s="78">
        <v>1E-4</v>
      </c>
    </row>
    <row r="19" spans="2:13">
      <c r="B19" t="s">
        <v>5062</v>
      </c>
      <c r="C19" t="s">
        <v>5063</v>
      </c>
      <c r="D19" t="s">
        <v>121</v>
      </c>
      <c r="E19" t="s">
        <v>5064</v>
      </c>
      <c r="F19" t="s">
        <v>121</v>
      </c>
      <c r="G19" t="s">
        <v>100</v>
      </c>
      <c r="H19" s="77">
        <v>11386621.17</v>
      </c>
      <c r="I19" s="77">
        <v>106.50960000000001</v>
      </c>
      <c r="J19" s="77">
        <v>12127.8446616823</v>
      </c>
      <c r="K19" s="78">
        <v>1.7500000000000002E-2</v>
      </c>
      <c r="L19" s="78">
        <v>2.23E-2</v>
      </c>
      <c r="M19" s="78">
        <v>5.0000000000000001E-4</v>
      </c>
    </row>
    <row r="20" spans="2:13">
      <c r="B20" t="s">
        <v>5065</v>
      </c>
      <c r="C20" t="s">
        <v>5066</v>
      </c>
      <c r="D20" t="s">
        <v>121</v>
      </c>
      <c r="E20" t="s">
        <v>5067</v>
      </c>
      <c r="F20" t="s">
        <v>465</v>
      </c>
      <c r="G20" t="s">
        <v>100</v>
      </c>
      <c r="H20" s="77">
        <v>16691529.460000001</v>
      </c>
      <c r="I20" s="77">
        <v>100</v>
      </c>
      <c r="J20" s="77">
        <v>16691.529460000002</v>
      </c>
      <c r="K20" s="78">
        <v>3.6499999999999998E-2</v>
      </c>
      <c r="L20" s="78">
        <v>3.0700000000000002E-2</v>
      </c>
      <c r="M20" s="78">
        <v>6.9999999999999999E-4</v>
      </c>
    </row>
    <row r="21" spans="2:13">
      <c r="B21" t="s">
        <v>5068</v>
      </c>
      <c r="C21" t="s">
        <v>5069</v>
      </c>
      <c r="D21" t="s">
        <v>121</v>
      </c>
      <c r="E21" t="s">
        <v>1369</v>
      </c>
      <c r="F21" t="s">
        <v>1213</v>
      </c>
      <c r="G21" t="s">
        <v>104</v>
      </c>
      <c r="H21" s="77">
        <v>158799.99</v>
      </c>
      <c r="I21" s="77">
        <v>100</v>
      </c>
      <c r="J21" s="77">
        <v>560.72276468999996</v>
      </c>
      <c r="K21" s="78">
        <v>1E-4</v>
      </c>
      <c r="L21" s="78">
        <v>1E-3</v>
      </c>
      <c r="M21" s="78">
        <v>0</v>
      </c>
    </row>
    <row r="22" spans="2:13">
      <c r="B22" t="s">
        <v>5070</v>
      </c>
      <c r="C22" t="s">
        <v>5071</v>
      </c>
      <c r="D22" t="s">
        <v>121</v>
      </c>
      <c r="E22" t="s">
        <v>5072</v>
      </c>
      <c r="F22" t="s">
        <v>1213</v>
      </c>
      <c r="G22" t="s">
        <v>104</v>
      </c>
      <c r="H22" s="77">
        <v>158799.99</v>
      </c>
      <c r="I22" s="77">
        <v>100</v>
      </c>
      <c r="J22" s="77">
        <v>560.72276468999996</v>
      </c>
      <c r="K22" s="78">
        <v>1E-4</v>
      </c>
      <c r="L22" s="78">
        <v>1E-3</v>
      </c>
      <c r="M22" s="78">
        <v>0</v>
      </c>
    </row>
    <row r="23" spans="2:13">
      <c r="B23" t="s">
        <v>5073</v>
      </c>
      <c r="C23" t="s">
        <v>5074</v>
      </c>
      <c r="D23" t="s">
        <v>121</v>
      </c>
      <c r="E23" t="s">
        <v>5075</v>
      </c>
      <c r="F23" t="s">
        <v>1213</v>
      </c>
      <c r="G23" t="s">
        <v>104</v>
      </c>
      <c r="H23" s="77">
        <v>207744.07</v>
      </c>
      <c r="I23" s="77">
        <v>334.45</v>
      </c>
      <c r="J23" s="77">
        <v>2453.3389487080699</v>
      </c>
      <c r="K23" s="78">
        <v>1E-4</v>
      </c>
      <c r="L23" s="78">
        <v>4.4999999999999997E-3</v>
      </c>
      <c r="M23" s="78">
        <v>1E-4</v>
      </c>
    </row>
    <row r="24" spans="2:13">
      <c r="B24" t="s">
        <v>5076</v>
      </c>
      <c r="C24" t="s">
        <v>5077</v>
      </c>
      <c r="D24" t="s">
        <v>121</v>
      </c>
      <c r="E24" t="s">
        <v>5078</v>
      </c>
      <c r="F24" t="s">
        <v>1213</v>
      </c>
      <c r="G24" t="s">
        <v>100</v>
      </c>
      <c r="H24" s="77">
        <v>15872.95</v>
      </c>
      <c r="I24" s="77">
        <v>3904.375</v>
      </c>
      <c r="J24" s="77">
        <v>619.73949156250001</v>
      </c>
      <c r="K24" s="78">
        <v>1.5900000000000001E-2</v>
      </c>
      <c r="L24" s="78">
        <v>1.1000000000000001E-3</v>
      </c>
      <c r="M24" s="78">
        <v>0</v>
      </c>
    </row>
    <row r="25" spans="2:13">
      <c r="B25" t="s">
        <v>5079</v>
      </c>
      <c r="C25" t="s">
        <v>5080</v>
      </c>
      <c r="D25" t="s">
        <v>121</v>
      </c>
      <c r="E25" t="s">
        <v>5081</v>
      </c>
      <c r="F25" t="s">
        <v>1213</v>
      </c>
      <c r="G25" t="s">
        <v>104</v>
      </c>
      <c r="H25" s="77">
        <v>389011</v>
      </c>
      <c r="I25" s="77">
        <v>222.5001</v>
      </c>
      <c r="J25" s="77">
        <v>3056.25656982284</v>
      </c>
      <c r="K25" s="78">
        <v>4.4999999999999997E-3</v>
      </c>
      <c r="L25" s="78">
        <v>5.5999999999999999E-3</v>
      </c>
      <c r="M25" s="78">
        <v>1E-4</v>
      </c>
    </row>
    <row r="26" spans="2:13">
      <c r="B26" t="s">
        <v>5082</v>
      </c>
      <c r="C26" t="s">
        <v>5083</v>
      </c>
      <c r="D26" t="s">
        <v>121</v>
      </c>
      <c r="E26" t="s">
        <v>5084</v>
      </c>
      <c r="F26" t="s">
        <v>2023</v>
      </c>
      <c r="G26" t="s">
        <v>104</v>
      </c>
      <c r="H26" s="77">
        <v>41728.53</v>
      </c>
      <c r="I26" s="77">
        <v>824.19640000000061</v>
      </c>
      <c r="J26" s="77">
        <v>1214.3993234182401</v>
      </c>
      <c r="K26" s="78">
        <v>5.0000000000000001E-3</v>
      </c>
      <c r="L26" s="78">
        <v>2.2000000000000001E-3</v>
      </c>
      <c r="M26" s="78">
        <v>1E-4</v>
      </c>
    </row>
    <row r="27" spans="2:13">
      <c r="B27" t="s">
        <v>5085</v>
      </c>
      <c r="C27" t="s">
        <v>5086</v>
      </c>
      <c r="D27" t="s">
        <v>121</v>
      </c>
      <c r="E27" t="s">
        <v>5087</v>
      </c>
      <c r="F27" t="s">
        <v>2023</v>
      </c>
      <c r="G27" t="s">
        <v>104</v>
      </c>
      <c r="H27" s="77">
        <v>59875.68</v>
      </c>
      <c r="I27" s="77">
        <v>580.20000000000005</v>
      </c>
      <c r="J27" s="77">
        <v>1226.6647933161601</v>
      </c>
      <c r="K27" s="78">
        <v>6.0000000000000001E-3</v>
      </c>
      <c r="L27" s="78">
        <v>2.3E-3</v>
      </c>
      <c r="M27" s="78">
        <v>1E-4</v>
      </c>
    </row>
    <row r="28" spans="2:13">
      <c r="B28" t="s">
        <v>5088</v>
      </c>
      <c r="C28" t="s">
        <v>5089</v>
      </c>
      <c r="D28" t="s">
        <v>121</v>
      </c>
      <c r="E28" t="s">
        <v>5007</v>
      </c>
      <c r="F28" t="s">
        <v>110</v>
      </c>
      <c r="G28" t="s">
        <v>100</v>
      </c>
      <c r="H28" s="77">
        <v>769197</v>
      </c>
      <c r="I28" s="77">
        <v>1E-4</v>
      </c>
      <c r="J28" s="77">
        <v>7.69197E-4</v>
      </c>
      <c r="K28" s="78">
        <v>2.8199999999999999E-2</v>
      </c>
      <c r="L28" s="78">
        <v>0</v>
      </c>
      <c r="M28" s="78">
        <v>0</v>
      </c>
    </row>
    <row r="29" spans="2:13">
      <c r="B29" t="s">
        <v>5090</v>
      </c>
      <c r="C29" t="s">
        <v>5091</v>
      </c>
      <c r="D29" t="s">
        <v>121</v>
      </c>
      <c r="E29" t="s">
        <v>5092</v>
      </c>
      <c r="F29" t="s">
        <v>658</v>
      </c>
      <c r="G29" t="s">
        <v>104</v>
      </c>
      <c r="H29" s="77">
        <v>118792.02</v>
      </c>
      <c r="I29" s="77">
        <v>1115.5499000000027</v>
      </c>
      <c r="J29" s="77">
        <v>4679.2256231827996</v>
      </c>
      <c r="K29" s="78">
        <v>5.0000000000000001E-3</v>
      </c>
      <c r="L29" s="78">
        <v>8.6E-3</v>
      </c>
      <c r="M29" s="78">
        <v>2.0000000000000001E-4</v>
      </c>
    </row>
    <row r="30" spans="2:13">
      <c r="B30" t="s">
        <v>5093</v>
      </c>
      <c r="C30" t="s">
        <v>5094</v>
      </c>
      <c r="D30" t="s">
        <v>121</v>
      </c>
      <c r="E30" t="s">
        <v>5095</v>
      </c>
      <c r="F30" t="s">
        <v>2144</v>
      </c>
      <c r="G30" t="s">
        <v>104</v>
      </c>
      <c r="H30" s="77">
        <v>555838</v>
      </c>
      <c r="I30" s="77">
        <v>100</v>
      </c>
      <c r="J30" s="77">
        <v>1962.663978</v>
      </c>
      <c r="K30" s="78">
        <v>1E-4</v>
      </c>
      <c r="L30" s="78">
        <v>3.5999999999999999E-3</v>
      </c>
      <c r="M30" s="78">
        <v>1E-4</v>
      </c>
    </row>
    <row r="31" spans="2:13">
      <c r="B31" t="s">
        <v>5096</v>
      </c>
      <c r="C31" t="s">
        <v>5097</v>
      </c>
      <c r="D31" t="s">
        <v>121</v>
      </c>
      <c r="E31" t="s">
        <v>5098</v>
      </c>
      <c r="F31" t="s">
        <v>795</v>
      </c>
      <c r="G31" t="s">
        <v>104</v>
      </c>
      <c r="H31" s="77">
        <v>154730.66</v>
      </c>
      <c r="I31" s="77">
        <v>369.08189999999911</v>
      </c>
      <c r="J31" s="77">
        <v>2016.4935779910099</v>
      </c>
      <c r="K31" s="78">
        <v>3.0000000000000001E-3</v>
      </c>
      <c r="L31" s="78">
        <v>3.7000000000000002E-3</v>
      </c>
      <c r="M31" s="78">
        <v>1E-4</v>
      </c>
    </row>
    <row r="32" spans="2:13">
      <c r="B32" t="s">
        <v>5099</v>
      </c>
      <c r="C32" t="s">
        <v>5100</v>
      </c>
      <c r="D32" t="s">
        <v>121</v>
      </c>
      <c r="E32" t="s">
        <v>5101</v>
      </c>
      <c r="F32" t="s">
        <v>1210</v>
      </c>
      <c r="G32" t="s">
        <v>104</v>
      </c>
      <c r="H32" s="77">
        <v>158799.99</v>
      </c>
      <c r="I32" s="77">
        <v>100</v>
      </c>
      <c r="J32" s="77">
        <v>560.72276468999996</v>
      </c>
      <c r="K32" s="78">
        <v>1E-4</v>
      </c>
      <c r="L32" s="78">
        <v>1E-3</v>
      </c>
      <c r="M32" s="78">
        <v>0</v>
      </c>
    </row>
    <row r="33" spans="2:13">
      <c r="B33" t="s">
        <v>5102</v>
      </c>
      <c r="C33" t="s">
        <v>5103</v>
      </c>
      <c r="D33" t="s">
        <v>121</v>
      </c>
      <c r="E33" t="s">
        <v>5104</v>
      </c>
      <c r="F33" t="s">
        <v>1848</v>
      </c>
      <c r="G33" t="s">
        <v>104</v>
      </c>
      <c r="H33" s="77">
        <v>154884.24</v>
      </c>
      <c r="I33" s="77">
        <v>322.17920000000015</v>
      </c>
      <c r="J33" s="77">
        <v>1761.9859677193799</v>
      </c>
      <c r="K33" s="78">
        <v>1.35E-2</v>
      </c>
      <c r="L33" s="78">
        <v>3.2000000000000002E-3</v>
      </c>
      <c r="M33" s="78">
        <v>1E-4</v>
      </c>
    </row>
    <row r="34" spans="2:13">
      <c r="B34" t="s">
        <v>5105</v>
      </c>
      <c r="C34" t="s">
        <v>2970</v>
      </c>
      <c r="D34" t="s">
        <v>121</v>
      </c>
      <c r="E34" t="s">
        <v>5106</v>
      </c>
      <c r="F34" t="s">
        <v>126</v>
      </c>
      <c r="G34" t="s">
        <v>104</v>
      </c>
      <c r="H34" s="77">
        <v>64718.73</v>
      </c>
      <c r="I34" s="77">
        <v>1272.9909999999982</v>
      </c>
      <c r="J34" s="77">
        <v>2909.0624006046901</v>
      </c>
      <c r="K34" s="78">
        <v>6.1000000000000004E-3</v>
      </c>
      <c r="L34" s="78">
        <v>5.3E-3</v>
      </c>
      <c r="M34" s="78">
        <v>1E-4</v>
      </c>
    </row>
    <row r="35" spans="2:13">
      <c r="B35" t="s">
        <v>5107</v>
      </c>
      <c r="C35" t="s">
        <v>5108</v>
      </c>
      <c r="D35" t="s">
        <v>121</v>
      </c>
      <c r="E35" t="s">
        <v>5109</v>
      </c>
      <c r="F35" t="s">
        <v>127</v>
      </c>
      <c r="G35" t="s">
        <v>104</v>
      </c>
      <c r="H35" s="77">
        <v>1040.67</v>
      </c>
      <c r="I35" s="77">
        <v>97157.75</v>
      </c>
      <c r="J35" s="77">
        <v>3570.1642875021798</v>
      </c>
      <c r="K35" s="78">
        <v>0</v>
      </c>
      <c r="L35" s="78">
        <v>6.6E-3</v>
      </c>
      <c r="M35" s="78">
        <v>2.0000000000000001E-4</v>
      </c>
    </row>
    <row r="36" spans="2:13">
      <c r="B36" t="s">
        <v>5110</v>
      </c>
      <c r="C36" t="s">
        <v>5111</v>
      </c>
      <c r="D36" t="s">
        <v>121</v>
      </c>
      <c r="E36" t="s">
        <v>5112</v>
      </c>
      <c r="F36" t="s">
        <v>127</v>
      </c>
      <c r="G36" t="s">
        <v>104</v>
      </c>
      <c r="H36" s="77">
        <v>930.19</v>
      </c>
      <c r="I36" s="77">
        <v>15266.785099999985</v>
      </c>
      <c r="J36" s="77">
        <v>501.43769248388702</v>
      </c>
      <c r="K36" s="78">
        <v>1.1599999999999999E-2</v>
      </c>
      <c r="L36" s="78">
        <v>8.9999999999999998E-4</v>
      </c>
      <c r="M36" s="78">
        <v>0</v>
      </c>
    </row>
    <row r="37" spans="2:13">
      <c r="B37" s="79" t="s">
        <v>252</v>
      </c>
      <c r="C37" s="16"/>
      <c r="D37" s="16"/>
      <c r="E37" s="16"/>
      <c r="H37" s="81">
        <v>106321242.81</v>
      </c>
      <c r="J37" s="81">
        <v>429440.18118071189</v>
      </c>
      <c r="L37" s="80">
        <v>0.7893</v>
      </c>
      <c r="M37" s="80">
        <v>1.8200000000000001E-2</v>
      </c>
    </row>
    <row r="38" spans="2:13">
      <c r="B38" s="79" t="s">
        <v>402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215</v>
      </c>
      <c r="C39" t="s">
        <v>215</v>
      </c>
      <c r="D39" s="16"/>
      <c r="E39" s="16"/>
      <c r="F39" t="s">
        <v>215</v>
      </c>
      <c r="G39" t="s">
        <v>215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403</v>
      </c>
      <c r="C40" s="16"/>
      <c r="D40" s="16"/>
      <c r="E40" s="16"/>
      <c r="H40" s="81">
        <v>106321242.81</v>
      </c>
      <c r="J40" s="81">
        <v>429440.18118071189</v>
      </c>
      <c r="L40" s="80">
        <v>0.7893</v>
      </c>
      <c r="M40" s="80">
        <v>1.8200000000000001E-2</v>
      </c>
    </row>
    <row r="41" spans="2:13">
      <c r="B41" t="s">
        <v>5113</v>
      </c>
      <c r="C41" t="s">
        <v>5114</v>
      </c>
      <c r="D41" t="s">
        <v>121</v>
      </c>
      <c r="E41" t="s">
        <v>5115</v>
      </c>
      <c r="F41" t="s">
        <v>1512</v>
      </c>
      <c r="G41" t="s">
        <v>104</v>
      </c>
      <c r="H41" s="77">
        <v>3921650</v>
      </c>
      <c r="I41" s="77">
        <v>17.849599999999999</v>
      </c>
      <c r="J41" s="77">
        <v>2471.6958983904001</v>
      </c>
      <c r="K41" s="78">
        <v>3.1E-2</v>
      </c>
      <c r="L41" s="78">
        <v>4.4999999999999997E-3</v>
      </c>
      <c r="M41" s="78">
        <v>1E-4</v>
      </c>
    </row>
    <row r="42" spans="2:13">
      <c r="B42" t="s">
        <v>5116</v>
      </c>
      <c r="C42" t="s">
        <v>5117</v>
      </c>
      <c r="D42" t="s">
        <v>121</v>
      </c>
      <c r="E42" t="s">
        <v>1586</v>
      </c>
      <c r="F42" t="s">
        <v>1271</v>
      </c>
      <c r="G42" t="s">
        <v>104</v>
      </c>
      <c r="H42" s="77">
        <v>1543871.29</v>
      </c>
      <c r="I42" s="77">
        <v>89.931700000000035</v>
      </c>
      <c r="J42" s="77">
        <v>4902.5452597854201</v>
      </c>
      <c r="K42" s="78">
        <v>1.5E-3</v>
      </c>
      <c r="L42" s="78">
        <v>8.9999999999999993E-3</v>
      </c>
      <c r="M42" s="78">
        <v>2.0000000000000001E-4</v>
      </c>
    </row>
    <row r="43" spans="2:13">
      <c r="B43" t="s">
        <v>5118</v>
      </c>
      <c r="C43" t="s">
        <v>5119</v>
      </c>
      <c r="D43" t="s">
        <v>121</v>
      </c>
      <c r="E43" t="s">
        <v>5120</v>
      </c>
      <c r="F43" t="s">
        <v>1387</v>
      </c>
      <c r="G43" t="s">
        <v>104</v>
      </c>
      <c r="H43" s="77">
        <v>6341681.79</v>
      </c>
      <c r="I43" s="77">
        <v>218.58119999999991</v>
      </c>
      <c r="J43" s="77">
        <v>48945.747997531798</v>
      </c>
      <c r="K43" s="78">
        <v>1.3599999999999999E-2</v>
      </c>
      <c r="L43" s="78">
        <v>0.09</v>
      </c>
      <c r="M43" s="78">
        <v>2.0999999999999999E-3</v>
      </c>
    </row>
    <row r="44" spans="2:13">
      <c r="B44" t="s">
        <v>5121</v>
      </c>
      <c r="C44" t="s">
        <v>5122</v>
      </c>
      <c r="D44" t="s">
        <v>121</v>
      </c>
      <c r="E44" t="s">
        <v>5123</v>
      </c>
      <c r="F44" t="s">
        <v>1387</v>
      </c>
      <c r="G44" t="s">
        <v>104</v>
      </c>
      <c r="H44" s="77">
        <v>3426216.62</v>
      </c>
      <c r="I44" s="77">
        <v>114.91610000000004</v>
      </c>
      <c r="J44" s="77">
        <v>13902.516320430201</v>
      </c>
      <c r="K44" s="78">
        <v>2.5499999999999998E-2</v>
      </c>
      <c r="L44" s="78">
        <v>2.5600000000000001E-2</v>
      </c>
      <c r="M44" s="78">
        <v>5.9999999999999995E-4</v>
      </c>
    </row>
    <row r="45" spans="2:13">
      <c r="B45" t="s">
        <v>5124</v>
      </c>
      <c r="C45" t="s">
        <v>5125</v>
      </c>
      <c r="D45" t="s">
        <v>121</v>
      </c>
      <c r="E45" t="s">
        <v>5126</v>
      </c>
      <c r="F45" t="s">
        <v>1387</v>
      </c>
      <c r="G45" t="s">
        <v>104</v>
      </c>
      <c r="H45" s="77">
        <v>8853099.5700000003</v>
      </c>
      <c r="I45" s="77">
        <v>130.8907999999999</v>
      </c>
      <c r="J45" s="77">
        <v>40916.849660304499</v>
      </c>
      <c r="K45" s="78">
        <v>8.8999999999999999E-3</v>
      </c>
      <c r="L45" s="78">
        <v>7.5200000000000003E-2</v>
      </c>
      <c r="M45" s="78">
        <v>1.6999999999999999E-3</v>
      </c>
    </row>
    <row r="46" spans="2:13">
      <c r="B46" t="s">
        <v>5127</v>
      </c>
      <c r="C46" t="s">
        <v>5128</v>
      </c>
      <c r="D46" t="s">
        <v>121</v>
      </c>
      <c r="E46" t="s">
        <v>5129</v>
      </c>
      <c r="F46" t="s">
        <v>1387</v>
      </c>
      <c r="G46" t="s">
        <v>104</v>
      </c>
      <c r="H46" s="77">
        <v>81444.75</v>
      </c>
      <c r="I46" s="77">
        <v>3362.7688000000035</v>
      </c>
      <c r="J46" s="77">
        <v>9670.6980057423698</v>
      </c>
      <c r="K46" s="78">
        <v>2E-3</v>
      </c>
      <c r="L46" s="78">
        <v>1.78E-2</v>
      </c>
      <c r="M46" s="78">
        <v>4.0000000000000002E-4</v>
      </c>
    </row>
    <row r="47" spans="2:13">
      <c r="B47" t="s">
        <v>5130</v>
      </c>
      <c r="C47" t="s">
        <v>5131</v>
      </c>
      <c r="D47" t="s">
        <v>121</v>
      </c>
      <c r="E47" t="s">
        <v>5132</v>
      </c>
      <c r="F47" t="s">
        <v>1527</v>
      </c>
      <c r="G47" t="s">
        <v>104</v>
      </c>
      <c r="H47" s="77">
        <v>2001000</v>
      </c>
      <c r="I47" s="77">
        <v>238.20070000000001</v>
      </c>
      <c r="J47" s="77">
        <v>16830.144300716998</v>
      </c>
      <c r="K47" s="78">
        <v>1.2E-2</v>
      </c>
      <c r="L47" s="78">
        <v>3.09E-2</v>
      </c>
      <c r="M47" s="78">
        <v>6.9999999999999999E-4</v>
      </c>
    </row>
    <row r="48" spans="2:13">
      <c r="B48" t="s">
        <v>5133</v>
      </c>
      <c r="C48" t="s">
        <v>5134</v>
      </c>
      <c r="D48" t="s">
        <v>121</v>
      </c>
      <c r="E48" t="s">
        <v>5135</v>
      </c>
      <c r="F48" t="s">
        <v>1257</v>
      </c>
      <c r="G48" t="s">
        <v>104</v>
      </c>
      <c r="H48" s="77">
        <v>46772.75</v>
      </c>
      <c r="I48" s="77">
        <v>2365.7919999999999</v>
      </c>
      <c r="J48" s="77">
        <v>3907.2138471880799</v>
      </c>
      <c r="K48" s="78">
        <v>0</v>
      </c>
      <c r="L48" s="78">
        <v>7.1999999999999998E-3</v>
      </c>
      <c r="M48" s="78">
        <v>2.0000000000000001E-4</v>
      </c>
    </row>
    <row r="49" spans="2:13">
      <c r="B49" t="s">
        <v>5136</v>
      </c>
      <c r="C49" t="s">
        <v>5137</v>
      </c>
      <c r="D49" t="s">
        <v>121</v>
      </c>
      <c r="E49" t="s">
        <v>5135</v>
      </c>
      <c r="F49" t="s">
        <v>1257</v>
      </c>
      <c r="G49" t="s">
        <v>104</v>
      </c>
      <c r="H49" s="77">
        <v>60538.6</v>
      </c>
      <c r="I49" s="77">
        <v>2467.4440000000013</v>
      </c>
      <c r="J49" s="77">
        <v>5274.4526244989001</v>
      </c>
      <c r="K49" s="78">
        <v>0</v>
      </c>
      <c r="L49" s="78">
        <v>9.7000000000000003E-3</v>
      </c>
      <c r="M49" s="78">
        <v>2.0000000000000001E-4</v>
      </c>
    </row>
    <row r="50" spans="2:13">
      <c r="B50" t="s">
        <v>5138</v>
      </c>
      <c r="C50" t="s">
        <v>5139</v>
      </c>
      <c r="D50" t="s">
        <v>121</v>
      </c>
      <c r="E50" t="s">
        <v>5140</v>
      </c>
      <c r="F50" t="s">
        <v>1277</v>
      </c>
      <c r="G50" t="s">
        <v>108</v>
      </c>
      <c r="H50" s="77">
        <v>967417.69</v>
      </c>
      <c r="I50" s="77">
        <v>97.475800000000177</v>
      </c>
      <c r="J50" s="77">
        <v>3542.5610849977102</v>
      </c>
      <c r="K50" s="78">
        <v>3.73E-2</v>
      </c>
      <c r="L50" s="78">
        <v>6.4999999999999997E-3</v>
      </c>
      <c r="M50" s="78">
        <v>2.0000000000000001E-4</v>
      </c>
    </row>
    <row r="51" spans="2:13">
      <c r="B51" t="s">
        <v>5141</v>
      </c>
      <c r="C51" t="s">
        <v>5142</v>
      </c>
      <c r="D51" t="s">
        <v>121</v>
      </c>
      <c r="E51" t="s">
        <v>5143</v>
      </c>
      <c r="F51" t="s">
        <v>1281</v>
      </c>
      <c r="G51" t="s">
        <v>104</v>
      </c>
      <c r="H51" s="77">
        <v>36039134.149999999</v>
      </c>
      <c r="I51" s="77">
        <v>1E-4</v>
      </c>
      <c r="J51" s="77">
        <v>0.12725418268364999</v>
      </c>
      <c r="K51" s="78">
        <v>7.3000000000000001E-3</v>
      </c>
      <c r="L51" s="78">
        <v>0</v>
      </c>
      <c r="M51" s="78">
        <v>0</v>
      </c>
    </row>
    <row r="52" spans="2:13">
      <c r="B52" t="s">
        <v>5144</v>
      </c>
      <c r="C52" t="s">
        <v>5145</v>
      </c>
      <c r="D52" t="s">
        <v>121</v>
      </c>
      <c r="E52" t="s">
        <v>5146</v>
      </c>
      <c r="F52" t="s">
        <v>1281</v>
      </c>
      <c r="G52" t="s">
        <v>108</v>
      </c>
      <c r="H52" s="77">
        <v>3635479.29</v>
      </c>
      <c r="I52" s="77">
        <v>118.80899999999978</v>
      </c>
      <c r="J52" s="77">
        <v>16226.226364361</v>
      </c>
      <c r="K52" s="78">
        <v>3.5000000000000003E-2</v>
      </c>
      <c r="L52" s="78">
        <v>2.98E-2</v>
      </c>
      <c r="M52" s="78">
        <v>6.9999999999999999E-4</v>
      </c>
    </row>
    <row r="53" spans="2:13">
      <c r="B53" t="s">
        <v>5147</v>
      </c>
      <c r="C53" t="s">
        <v>5148</v>
      </c>
      <c r="D53" t="s">
        <v>121</v>
      </c>
      <c r="E53" t="s">
        <v>5149</v>
      </c>
      <c r="F53" t="s">
        <v>1281</v>
      </c>
      <c r="G53" t="s">
        <v>108</v>
      </c>
      <c r="H53" s="77">
        <v>1207993</v>
      </c>
      <c r="I53" s="77">
        <v>100</v>
      </c>
      <c r="J53" s="77">
        <v>4538.0673030999997</v>
      </c>
      <c r="K53" s="78">
        <v>1.6500000000000001E-2</v>
      </c>
      <c r="L53" s="78">
        <v>8.3000000000000001E-3</v>
      </c>
      <c r="M53" s="78">
        <v>2.0000000000000001E-4</v>
      </c>
    </row>
    <row r="54" spans="2:13">
      <c r="B54" t="s">
        <v>5150</v>
      </c>
      <c r="C54" t="s">
        <v>5151</v>
      </c>
      <c r="D54" t="s">
        <v>121</v>
      </c>
      <c r="E54" t="s">
        <v>5152</v>
      </c>
      <c r="F54" t="s">
        <v>1281</v>
      </c>
      <c r="G54" t="s">
        <v>104</v>
      </c>
      <c r="H54" s="77">
        <v>7794.38</v>
      </c>
      <c r="I54" s="77">
        <v>14777.717699999972</v>
      </c>
      <c r="J54" s="77">
        <v>4067.1169306872298</v>
      </c>
      <c r="K54" s="78">
        <v>1.1999999999999999E-3</v>
      </c>
      <c r="L54" s="78">
        <v>7.4999999999999997E-3</v>
      </c>
      <c r="M54" s="78">
        <v>2.0000000000000001E-4</v>
      </c>
    </row>
    <row r="55" spans="2:13">
      <c r="B55" t="s">
        <v>5153</v>
      </c>
      <c r="C55" t="s">
        <v>5154</v>
      </c>
      <c r="D55" t="s">
        <v>121</v>
      </c>
      <c r="E55" t="s">
        <v>5155</v>
      </c>
      <c r="F55" t="s">
        <v>1281</v>
      </c>
      <c r="G55" t="s">
        <v>104</v>
      </c>
      <c r="H55" s="77">
        <v>85404.62</v>
      </c>
      <c r="I55" s="77">
        <v>7958.1319999999996</v>
      </c>
      <c r="J55" s="77">
        <v>23998.838362148999</v>
      </c>
      <c r="K55" s="78">
        <v>2.35E-2</v>
      </c>
      <c r="L55" s="78">
        <v>4.41E-2</v>
      </c>
      <c r="M55" s="78">
        <v>1E-3</v>
      </c>
    </row>
    <row r="56" spans="2:13">
      <c r="B56" t="s">
        <v>5156</v>
      </c>
      <c r="C56" t="s">
        <v>5157</v>
      </c>
      <c r="D56" t="s">
        <v>121</v>
      </c>
      <c r="E56" t="s">
        <v>5123</v>
      </c>
      <c r="F56" t="s">
        <v>1281</v>
      </c>
      <c r="G56" t="s">
        <v>104</v>
      </c>
      <c r="H56" s="77">
        <v>317529.01</v>
      </c>
      <c r="I56" s="77">
        <v>100</v>
      </c>
      <c r="J56" s="77">
        <v>1121.19493431</v>
      </c>
      <c r="K56" s="78">
        <v>1.5299999999999999E-2</v>
      </c>
      <c r="L56" s="78">
        <v>2.0999999999999999E-3</v>
      </c>
      <c r="M56" s="78">
        <v>0</v>
      </c>
    </row>
    <row r="57" spans="2:13">
      <c r="B57" t="s">
        <v>5158</v>
      </c>
      <c r="C57" t="s">
        <v>5159</v>
      </c>
      <c r="D57" t="s">
        <v>121</v>
      </c>
      <c r="E57" t="s">
        <v>5160</v>
      </c>
      <c r="F57" t="s">
        <v>1281</v>
      </c>
      <c r="G57" t="s">
        <v>104</v>
      </c>
      <c r="H57" s="77">
        <v>60981.88</v>
      </c>
      <c r="I57" s="77">
        <v>12526.340900000028</v>
      </c>
      <c r="J57" s="77">
        <v>26972.596359558102</v>
      </c>
      <c r="K57" s="78">
        <v>3.6999999999999998E-2</v>
      </c>
      <c r="L57" s="78">
        <v>4.9599999999999998E-2</v>
      </c>
      <c r="M57" s="78">
        <v>1.1000000000000001E-3</v>
      </c>
    </row>
    <row r="58" spans="2:13">
      <c r="B58" t="s">
        <v>5161</v>
      </c>
      <c r="C58" t="s">
        <v>5162</v>
      </c>
      <c r="D58" t="s">
        <v>121</v>
      </c>
      <c r="E58" t="s">
        <v>5163</v>
      </c>
      <c r="F58" t="s">
        <v>1281</v>
      </c>
      <c r="G58" t="s">
        <v>104</v>
      </c>
      <c r="H58" s="77">
        <v>24823.759999999998</v>
      </c>
      <c r="I58" s="77">
        <v>12995.514800000001</v>
      </c>
      <c r="J58" s="77">
        <v>11390.919154054</v>
      </c>
      <c r="K58" s="78">
        <v>2.98E-2</v>
      </c>
      <c r="L58" s="78">
        <v>2.0899999999999998E-2</v>
      </c>
      <c r="M58" s="78">
        <v>5.0000000000000001E-4</v>
      </c>
    </row>
    <row r="59" spans="2:13">
      <c r="B59" t="s">
        <v>5164</v>
      </c>
      <c r="C59" t="s">
        <v>5165</v>
      </c>
      <c r="D59" t="s">
        <v>121</v>
      </c>
      <c r="E59" t="s">
        <v>5166</v>
      </c>
      <c r="F59" t="s">
        <v>1281</v>
      </c>
      <c r="G59" t="s">
        <v>108</v>
      </c>
      <c r="H59" s="77">
        <v>3598097.73</v>
      </c>
      <c r="I59" s="77">
        <v>126.16730000000007</v>
      </c>
      <c r="J59" s="77">
        <v>17054.000812357499</v>
      </c>
      <c r="K59" s="78">
        <v>6.3799999999999996E-2</v>
      </c>
      <c r="L59" s="78">
        <v>3.1300000000000001E-2</v>
      </c>
      <c r="M59" s="78">
        <v>6.9999999999999999E-4</v>
      </c>
    </row>
    <row r="60" spans="2:13">
      <c r="B60" t="s">
        <v>5167</v>
      </c>
      <c r="C60" t="s">
        <v>5168</v>
      </c>
      <c r="D60" t="s">
        <v>121</v>
      </c>
      <c r="E60" t="s">
        <v>5169</v>
      </c>
      <c r="F60" t="s">
        <v>1281</v>
      </c>
      <c r="G60" t="s">
        <v>104</v>
      </c>
      <c r="H60" s="77">
        <v>58287.02</v>
      </c>
      <c r="I60" s="77">
        <v>11369.545600000003</v>
      </c>
      <c r="J60" s="77">
        <v>23399.828661085099</v>
      </c>
      <c r="K60" s="78">
        <v>3.9699999999999999E-2</v>
      </c>
      <c r="L60" s="78">
        <v>4.2999999999999997E-2</v>
      </c>
      <c r="M60" s="78">
        <v>1E-3</v>
      </c>
    </row>
    <row r="61" spans="2:13">
      <c r="B61" t="s">
        <v>5170</v>
      </c>
      <c r="C61" t="s">
        <v>5171</v>
      </c>
      <c r="D61" t="s">
        <v>121</v>
      </c>
      <c r="E61" t="s">
        <v>5172</v>
      </c>
      <c r="F61" t="s">
        <v>1281</v>
      </c>
      <c r="G61" t="s">
        <v>111</v>
      </c>
      <c r="H61" s="77">
        <v>43302.19</v>
      </c>
      <c r="I61" s="77">
        <v>9236.6560999999892</v>
      </c>
      <c r="J61" s="77">
        <v>16983.017359732599</v>
      </c>
      <c r="K61" s="78">
        <v>6.3899999999999998E-2</v>
      </c>
      <c r="L61" s="78">
        <v>3.1199999999999999E-2</v>
      </c>
      <c r="M61" s="78">
        <v>6.9999999999999999E-4</v>
      </c>
    </row>
    <row r="62" spans="2:13">
      <c r="B62" t="s">
        <v>5173</v>
      </c>
      <c r="C62" t="s">
        <v>5174</v>
      </c>
      <c r="D62" t="s">
        <v>121</v>
      </c>
      <c r="E62" t="s">
        <v>5175</v>
      </c>
      <c r="F62" t="s">
        <v>1281</v>
      </c>
      <c r="G62" t="s">
        <v>104</v>
      </c>
      <c r="H62" s="77">
        <v>3775199.22</v>
      </c>
      <c r="I62" s="77">
        <v>134.52089999999984</v>
      </c>
      <c r="J62" s="77">
        <v>17931.943277373099</v>
      </c>
      <c r="K62" s="78">
        <v>4.5600000000000002E-2</v>
      </c>
      <c r="L62" s="78">
        <v>3.3000000000000002E-2</v>
      </c>
      <c r="M62" s="78">
        <v>8.0000000000000004E-4</v>
      </c>
    </row>
    <row r="63" spans="2:13">
      <c r="B63" t="s">
        <v>5176</v>
      </c>
      <c r="C63" t="s">
        <v>5177</v>
      </c>
      <c r="D63" t="s">
        <v>121</v>
      </c>
      <c r="E63" t="s">
        <v>5178</v>
      </c>
      <c r="F63" t="s">
        <v>1281</v>
      </c>
      <c r="G63" t="s">
        <v>104</v>
      </c>
      <c r="H63" s="77">
        <v>3700454.24</v>
      </c>
      <c r="I63" s="77">
        <v>111.63990000000013</v>
      </c>
      <c r="J63" s="77">
        <v>14587.2086315917</v>
      </c>
      <c r="K63" s="78">
        <v>3.7400000000000003E-2</v>
      </c>
      <c r="L63" s="78">
        <v>2.6800000000000001E-2</v>
      </c>
      <c r="M63" s="78">
        <v>5.9999999999999995E-4</v>
      </c>
    </row>
    <row r="64" spans="2:13">
      <c r="B64" t="s">
        <v>5179</v>
      </c>
      <c r="C64" t="s">
        <v>5180</v>
      </c>
      <c r="D64" t="s">
        <v>121</v>
      </c>
      <c r="E64" t="s">
        <v>5181</v>
      </c>
      <c r="F64" t="s">
        <v>1281</v>
      </c>
      <c r="G64" t="s">
        <v>104</v>
      </c>
      <c r="H64" s="77">
        <v>4404697.76</v>
      </c>
      <c r="I64" s="77">
        <v>9.5782000000000007</v>
      </c>
      <c r="J64" s="77">
        <v>1489.6962765554099</v>
      </c>
      <c r="K64" s="78">
        <v>3.7400000000000003E-2</v>
      </c>
      <c r="L64" s="78">
        <v>2.7000000000000001E-3</v>
      </c>
      <c r="M64" s="78">
        <v>1E-4</v>
      </c>
    </row>
    <row r="65" spans="2:13">
      <c r="B65" t="s">
        <v>5182</v>
      </c>
      <c r="C65" t="s">
        <v>5183</v>
      </c>
      <c r="D65" t="s">
        <v>121</v>
      </c>
      <c r="E65" t="s">
        <v>5184</v>
      </c>
      <c r="F65" t="s">
        <v>1281</v>
      </c>
      <c r="G65" t="s">
        <v>104</v>
      </c>
      <c r="H65" s="77">
        <v>8407018.3100000005</v>
      </c>
      <c r="I65" s="77">
        <v>90.118699999999947</v>
      </c>
      <c r="J65" s="77">
        <v>26751.8997979706</v>
      </c>
      <c r="K65" s="78">
        <v>2.8799999999999999E-2</v>
      </c>
      <c r="L65" s="78">
        <v>4.9200000000000001E-2</v>
      </c>
      <c r="M65" s="78">
        <v>1.1000000000000001E-3</v>
      </c>
    </row>
    <row r="66" spans="2:13">
      <c r="B66" t="s">
        <v>5185</v>
      </c>
      <c r="C66" t="s">
        <v>5186</v>
      </c>
      <c r="D66" t="s">
        <v>121</v>
      </c>
      <c r="E66" t="s">
        <v>5184</v>
      </c>
      <c r="F66" t="s">
        <v>1281</v>
      </c>
      <c r="G66" t="s">
        <v>104</v>
      </c>
      <c r="H66" s="77">
        <v>14970.55</v>
      </c>
      <c r="I66" s="77">
        <v>220.06729999999982</v>
      </c>
      <c r="J66" s="77">
        <v>116.32980197111</v>
      </c>
      <c r="K66" s="78">
        <v>5.9999999999999995E-4</v>
      </c>
      <c r="L66" s="78">
        <v>2.0000000000000001E-4</v>
      </c>
      <c r="M66" s="78">
        <v>0</v>
      </c>
    </row>
    <row r="67" spans="2:13">
      <c r="B67" t="s">
        <v>5187</v>
      </c>
      <c r="C67" t="s">
        <v>5188</v>
      </c>
      <c r="D67" t="s">
        <v>121</v>
      </c>
      <c r="E67" t="s">
        <v>5184</v>
      </c>
      <c r="F67" t="s">
        <v>1281</v>
      </c>
      <c r="G67" t="s">
        <v>104</v>
      </c>
      <c r="H67" s="77">
        <v>6216764.4100000001</v>
      </c>
      <c r="I67" s="77">
        <v>149.85739999999979</v>
      </c>
      <c r="J67" s="77">
        <v>32895.7900081072</v>
      </c>
      <c r="K67" s="78">
        <v>2.9399999999999999E-2</v>
      </c>
      <c r="L67" s="78">
        <v>6.0499999999999998E-2</v>
      </c>
      <c r="M67" s="78">
        <v>1.4E-3</v>
      </c>
    </row>
    <row r="68" spans="2:13">
      <c r="B68" t="s">
        <v>5189</v>
      </c>
      <c r="C68" t="s">
        <v>5190</v>
      </c>
      <c r="D68" t="s">
        <v>121</v>
      </c>
      <c r="E68" t="s">
        <v>5191</v>
      </c>
      <c r="F68" t="s">
        <v>1281</v>
      </c>
      <c r="G68" t="s">
        <v>104</v>
      </c>
      <c r="H68" s="77">
        <v>56256.28</v>
      </c>
      <c r="I68" s="77">
        <v>144.85250000000008</v>
      </c>
      <c r="J68" s="77">
        <v>287.736345422098</v>
      </c>
      <c r="K68" s="78">
        <v>5.9999999999999995E-4</v>
      </c>
      <c r="L68" s="78">
        <v>5.0000000000000001E-4</v>
      </c>
      <c r="M68" s="78">
        <v>0</v>
      </c>
    </row>
    <row r="69" spans="2:13">
      <c r="B69" t="s">
        <v>5192</v>
      </c>
      <c r="C69" t="s">
        <v>5193</v>
      </c>
      <c r="D69" t="s">
        <v>121</v>
      </c>
      <c r="E69" t="s">
        <v>5194</v>
      </c>
      <c r="F69" t="s">
        <v>1286</v>
      </c>
      <c r="G69" t="s">
        <v>104</v>
      </c>
      <c r="H69" s="77">
        <v>186411.6</v>
      </c>
      <c r="I69" s="77">
        <v>636.41120000000001</v>
      </c>
      <c r="J69" s="77">
        <v>4188.9817250626702</v>
      </c>
      <c r="K69" s="78">
        <v>1E-3</v>
      </c>
      <c r="L69" s="78">
        <v>7.7000000000000002E-3</v>
      </c>
      <c r="M69" s="78">
        <v>2.0000000000000001E-4</v>
      </c>
    </row>
    <row r="70" spans="2:13">
      <c r="B70" t="s">
        <v>5195</v>
      </c>
      <c r="C70" t="s">
        <v>5196</v>
      </c>
      <c r="D70" t="s">
        <v>121</v>
      </c>
      <c r="E70" t="s">
        <v>5149</v>
      </c>
      <c r="F70" t="s">
        <v>465</v>
      </c>
      <c r="G70" t="s">
        <v>108</v>
      </c>
      <c r="H70" s="77">
        <v>2723154.62</v>
      </c>
      <c r="I70" s="77">
        <v>100</v>
      </c>
      <c r="J70" s="77">
        <v>10230.074960954</v>
      </c>
      <c r="K70" s="78">
        <v>4.0399999999999998E-2</v>
      </c>
      <c r="L70" s="78">
        <v>1.8800000000000001E-2</v>
      </c>
      <c r="M70" s="78">
        <v>4.0000000000000002E-4</v>
      </c>
    </row>
    <row r="71" spans="2:13">
      <c r="B71" t="s">
        <v>5197</v>
      </c>
      <c r="C71" t="s">
        <v>5198</v>
      </c>
      <c r="D71" t="s">
        <v>121</v>
      </c>
      <c r="E71" t="s">
        <v>5149</v>
      </c>
      <c r="F71" t="s">
        <v>465</v>
      </c>
      <c r="G71" t="s">
        <v>108</v>
      </c>
      <c r="H71" s="77">
        <v>1101746.5900000001</v>
      </c>
      <c r="I71" s="77">
        <v>100</v>
      </c>
      <c r="J71" s="77">
        <v>4138.9314146529996</v>
      </c>
      <c r="K71" s="78">
        <v>4.0399999999999998E-2</v>
      </c>
      <c r="L71" s="78">
        <v>7.6E-3</v>
      </c>
      <c r="M71" s="78">
        <v>2.0000000000000001E-4</v>
      </c>
    </row>
    <row r="72" spans="2:13">
      <c r="B72" t="s">
        <v>5199</v>
      </c>
      <c r="C72" t="s">
        <v>5200</v>
      </c>
      <c r="D72" t="s">
        <v>121</v>
      </c>
      <c r="E72" t="s">
        <v>5149</v>
      </c>
      <c r="F72" t="s">
        <v>465</v>
      </c>
      <c r="G72" t="s">
        <v>108</v>
      </c>
      <c r="H72" s="77">
        <v>335222.33</v>
      </c>
      <c r="I72" s="77">
        <v>100</v>
      </c>
      <c r="J72" s="77">
        <v>1259.329727111</v>
      </c>
      <c r="K72" s="78">
        <v>4.0399999999999998E-2</v>
      </c>
      <c r="L72" s="78">
        <v>2.3E-3</v>
      </c>
      <c r="M72" s="78">
        <v>1E-4</v>
      </c>
    </row>
    <row r="73" spans="2:13">
      <c r="B73" t="s">
        <v>5201</v>
      </c>
      <c r="C73" t="s">
        <v>5202</v>
      </c>
      <c r="D73" t="s">
        <v>121</v>
      </c>
      <c r="E73" t="s">
        <v>5203</v>
      </c>
      <c r="F73" t="s">
        <v>2144</v>
      </c>
      <c r="G73" t="s">
        <v>104</v>
      </c>
      <c r="H73" s="77">
        <v>36264.480000000003</v>
      </c>
      <c r="I73" s="77">
        <v>2088.0130000000013</v>
      </c>
      <c r="J73" s="77">
        <v>2673.6981174986599</v>
      </c>
      <c r="K73" s="78">
        <v>3.2000000000000002E-3</v>
      </c>
      <c r="L73" s="78">
        <v>4.8999999999999998E-3</v>
      </c>
      <c r="M73" s="78">
        <v>1E-4</v>
      </c>
    </row>
    <row r="74" spans="2:13">
      <c r="B74" t="s">
        <v>5204</v>
      </c>
      <c r="C74" t="s">
        <v>5205</v>
      </c>
      <c r="D74" t="s">
        <v>121</v>
      </c>
      <c r="E74" t="s">
        <v>5206</v>
      </c>
      <c r="F74" t="s">
        <v>1827</v>
      </c>
      <c r="G74" t="s">
        <v>100</v>
      </c>
      <c r="H74" s="77">
        <v>3014108</v>
      </c>
      <c r="I74" s="77">
        <v>380</v>
      </c>
      <c r="J74" s="77">
        <v>11453.6104</v>
      </c>
      <c r="K74" s="78">
        <v>5.1999999999999998E-3</v>
      </c>
      <c r="L74" s="78">
        <v>2.1100000000000001E-2</v>
      </c>
      <c r="M74" s="78">
        <v>5.0000000000000001E-4</v>
      </c>
    </row>
    <row r="75" spans="2:13">
      <c r="B75" t="s">
        <v>5207</v>
      </c>
      <c r="C75" t="s">
        <v>5208</v>
      </c>
      <c r="D75" t="s">
        <v>121</v>
      </c>
      <c r="E75" t="s">
        <v>5209</v>
      </c>
      <c r="F75" t="s">
        <v>127</v>
      </c>
      <c r="G75" t="s">
        <v>104</v>
      </c>
      <c r="H75" s="77">
        <v>26454.33</v>
      </c>
      <c r="I75" s="77">
        <v>5693.8</v>
      </c>
      <c r="J75" s="77">
        <v>5318.5922012777401</v>
      </c>
      <c r="K75" s="78">
        <v>1.4E-3</v>
      </c>
      <c r="L75" s="78">
        <v>9.7999999999999997E-3</v>
      </c>
      <c r="M75" s="78">
        <v>2.0000000000000001E-4</v>
      </c>
    </row>
    <row r="76" spans="2:13">
      <c r="B76" t="s">
        <v>254</v>
      </c>
      <c r="C76" s="16"/>
      <c r="D76" s="16"/>
      <c r="E76" s="16"/>
    </row>
    <row r="77" spans="2:13">
      <c r="B77" t="s">
        <v>396</v>
      </c>
      <c r="C77" s="16"/>
      <c r="D77" s="16"/>
      <c r="E77" s="16"/>
    </row>
    <row r="78" spans="2:13">
      <c r="B78" t="s">
        <v>397</v>
      </c>
      <c r="C78" s="16"/>
      <c r="D78" s="16"/>
      <c r="E78" s="16"/>
    </row>
    <row r="79" spans="2:13">
      <c r="B79" t="s">
        <v>398</v>
      </c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3">
        <v>44926</v>
      </c>
    </row>
    <row r="2" spans="2:55" s="1" customFormat="1">
      <c r="B2" s="2" t="s">
        <v>1</v>
      </c>
      <c r="C2" s="12" t="s">
        <v>196</v>
      </c>
    </row>
    <row r="3" spans="2:55" s="1" customFormat="1">
      <c r="B3" s="2" t="s">
        <v>2</v>
      </c>
      <c r="C3" s="26" t="s">
        <v>195</v>
      </c>
    </row>
    <row r="4" spans="2:55" s="1" customFormat="1">
      <c r="B4" s="2" t="s">
        <v>3</v>
      </c>
    </row>
    <row r="6" spans="2:55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137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94</v>
      </c>
      <c r="C8" s="28" t="s">
        <v>47</v>
      </c>
      <c r="D8" s="28" t="s">
        <v>51</v>
      </c>
      <c r="E8" s="28" t="s">
        <v>69</v>
      </c>
      <c r="F8" s="28" t="s">
        <v>185</v>
      </c>
      <c r="G8" s="28" t="s">
        <v>186</v>
      </c>
      <c r="H8" s="28" t="s">
        <v>5</v>
      </c>
      <c r="I8" s="28" t="s">
        <v>71</v>
      </c>
      <c r="J8" s="28" t="s">
        <v>55</v>
      </c>
      <c r="K8" s="36" t="s">
        <v>181</v>
      </c>
      <c r="BC8" s="16"/>
    </row>
    <row r="9" spans="2:55" s="19" customFormat="1" ht="21" customHeight="1">
      <c r="B9" s="20"/>
      <c r="C9" s="21"/>
      <c r="D9" s="21"/>
      <c r="E9" s="31" t="s">
        <v>72</v>
      </c>
      <c r="F9" s="31" t="s">
        <v>182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8</v>
      </c>
      <c r="D10" s="7" t="s">
        <v>57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138</v>
      </c>
      <c r="C11" s="7"/>
      <c r="D11" s="7"/>
      <c r="E11" s="7"/>
      <c r="F11" s="75">
        <v>1019670165.919</v>
      </c>
      <c r="G11" s="7"/>
      <c r="H11" s="75">
        <v>2988259.5151422331</v>
      </c>
      <c r="I11" s="7"/>
      <c r="J11" s="76">
        <v>1</v>
      </c>
      <c r="K11" s="76">
        <v>0.12670000000000001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198719369.27900001</v>
      </c>
      <c r="H12" s="81">
        <v>312168.40355050174</v>
      </c>
      <c r="J12" s="80">
        <v>0.1045</v>
      </c>
      <c r="K12" s="80">
        <v>1.32E-2</v>
      </c>
    </row>
    <row r="13" spans="2:55">
      <c r="B13" s="79" t="s">
        <v>5210</v>
      </c>
      <c r="C13" s="16"/>
      <c r="F13" s="81">
        <v>10928791.23</v>
      </c>
      <c r="H13" s="81">
        <v>31788.963365630803</v>
      </c>
      <c r="J13" s="80">
        <v>1.06E-2</v>
      </c>
      <c r="K13" s="80">
        <v>1.2999999999999999E-3</v>
      </c>
    </row>
    <row r="14" spans="2:55">
      <c r="B14" t="s">
        <v>5211</v>
      </c>
      <c r="C14" t="s">
        <v>5212</v>
      </c>
      <c r="D14" t="s">
        <v>104</v>
      </c>
      <c r="E14" t="s">
        <v>5213</v>
      </c>
      <c r="F14" s="77">
        <v>1619979.14</v>
      </c>
      <c r="G14" s="77">
        <v>160.79309999999944</v>
      </c>
      <c r="H14" s="77">
        <v>9197.6006299930305</v>
      </c>
      <c r="I14" s="78">
        <v>2.0199999999999999E-2</v>
      </c>
      <c r="J14" s="78">
        <v>3.0999999999999999E-3</v>
      </c>
      <c r="K14" s="78">
        <v>4.0000000000000002E-4</v>
      </c>
    </row>
    <row r="15" spans="2:55">
      <c r="B15" t="s">
        <v>5214</v>
      </c>
      <c r="C15" t="s">
        <v>5215</v>
      </c>
      <c r="D15" t="s">
        <v>104</v>
      </c>
      <c r="E15" t="s">
        <v>5216</v>
      </c>
      <c r="F15" s="77">
        <v>368550.6</v>
      </c>
      <c r="G15" s="77">
        <v>185.767</v>
      </c>
      <c r="H15" s="77">
        <v>2417.4828830431602</v>
      </c>
      <c r="I15" s="78">
        <v>1.7600000000000001E-2</v>
      </c>
      <c r="J15" s="78">
        <v>8.0000000000000004E-4</v>
      </c>
      <c r="K15" s="78">
        <v>1E-4</v>
      </c>
    </row>
    <row r="16" spans="2:55">
      <c r="B16" t="s">
        <v>5217</v>
      </c>
      <c r="C16" t="s">
        <v>5218</v>
      </c>
      <c r="D16" t="s">
        <v>104</v>
      </c>
      <c r="E16" t="s">
        <v>619</v>
      </c>
      <c r="F16" s="77">
        <v>183189</v>
      </c>
      <c r="G16" s="77">
        <v>105.06890000000004</v>
      </c>
      <c r="H16" s="77">
        <v>679.62804995735303</v>
      </c>
      <c r="I16" s="78">
        <v>1.1999999999999999E-3</v>
      </c>
      <c r="J16" s="78">
        <v>2.0000000000000001E-4</v>
      </c>
      <c r="K16" s="78">
        <v>0</v>
      </c>
    </row>
    <row r="17" spans="2:11">
      <c r="B17" t="s">
        <v>5219</v>
      </c>
      <c r="C17" t="s">
        <v>5220</v>
      </c>
      <c r="D17" t="s">
        <v>104</v>
      </c>
      <c r="E17" t="s">
        <v>619</v>
      </c>
      <c r="F17" s="77">
        <v>153084.98000000001</v>
      </c>
      <c r="G17" s="77">
        <v>68.820299999999961</v>
      </c>
      <c r="H17" s="77">
        <v>372.00335853550899</v>
      </c>
      <c r="I17" s="78">
        <v>1E-3</v>
      </c>
      <c r="J17" s="78">
        <v>1E-4</v>
      </c>
      <c r="K17" s="78">
        <v>0</v>
      </c>
    </row>
    <row r="18" spans="2:11">
      <c r="B18" t="s">
        <v>5221</v>
      </c>
      <c r="C18" t="s">
        <v>5222</v>
      </c>
      <c r="D18" t="s">
        <v>104</v>
      </c>
      <c r="E18" t="s">
        <v>619</v>
      </c>
      <c r="F18" s="77">
        <v>80883.199999999997</v>
      </c>
      <c r="G18" s="77">
        <v>16.830199999999987</v>
      </c>
      <c r="H18" s="77">
        <v>48.066812076518403</v>
      </c>
      <c r="I18" s="78">
        <v>2.0000000000000001E-4</v>
      </c>
      <c r="J18" s="78">
        <v>0</v>
      </c>
      <c r="K18" s="78">
        <v>0</v>
      </c>
    </row>
    <row r="19" spans="2:11">
      <c r="B19" t="s">
        <v>5223</v>
      </c>
      <c r="C19" t="s">
        <v>5224</v>
      </c>
      <c r="D19" t="s">
        <v>104</v>
      </c>
      <c r="E19" t="s">
        <v>5225</v>
      </c>
      <c r="F19" s="77">
        <v>625320.94999999995</v>
      </c>
      <c r="G19" s="77">
        <v>101.4609</v>
      </c>
      <c r="H19" s="77">
        <v>2240.2650673314402</v>
      </c>
      <c r="I19" s="78">
        <v>0</v>
      </c>
      <c r="J19" s="78">
        <v>6.9999999999999999E-4</v>
      </c>
      <c r="K19" s="78">
        <v>1E-4</v>
      </c>
    </row>
    <row r="20" spans="2:11">
      <c r="B20" t="s">
        <v>5226</v>
      </c>
      <c r="C20" t="s">
        <v>5227</v>
      </c>
      <c r="D20" t="s">
        <v>104</v>
      </c>
      <c r="E20" t="s">
        <v>5228</v>
      </c>
      <c r="F20" s="77">
        <v>2073527.08</v>
      </c>
      <c r="G20" s="77">
        <v>79.483300000000071</v>
      </c>
      <c r="H20" s="77">
        <v>5819.4684637586497</v>
      </c>
      <c r="I20" s="78">
        <v>6.93E-2</v>
      </c>
      <c r="J20" s="78">
        <v>1.9E-3</v>
      </c>
      <c r="K20" s="78">
        <v>2.0000000000000001E-4</v>
      </c>
    </row>
    <row r="21" spans="2:11">
      <c r="B21" t="s">
        <v>5229</v>
      </c>
      <c r="C21" t="s">
        <v>5230</v>
      </c>
      <c r="D21" t="s">
        <v>104</v>
      </c>
      <c r="E21" t="s">
        <v>5231</v>
      </c>
      <c r="F21" s="77">
        <v>347401.87</v>
      </c>
      <c r="G21" s="77">
        <v>100.45509999999996</v>
      </c>
      <c r="H21" s="77">
        <v>1232.2586054595099</v>
      </c>
      <c r="I21" s="78">
        <v>0</v>
      </c>
      <c r="J21" s="78">
        <v>4.0000000000000002E-4</v>
      </c>
      <c r="K21" s="78">
        <v>1E-4</v>
      </c>
    </row>
    <row r="22" spans="2:11">
      <c r="B22" t="s">
        <v>5232</v>
      </c>
      <c r="C22" t="s">
        <v>5233</v>
      </c>
      <c r="D22" t="s">
        <v>104</v>
      </c>
      <c r="E22" t="s">
        <v>5234</v>
      </c>
      <c r="F22" s="77">
        <v>260548.67</v>
      </c>
      <c r="G22" s="77">
        <v>101.1065</v>
      </c>
      <c r="H22" s="77">
        <v>930.177124489466</v>
      </c>
      <c r="I22" s="78">
        <v>0</v>
      </c>
      <c r="J22" s="78">
        <v>2.9999999999999997E-4</v>
      </c>
      <c r="K22" s="78">
        <v>0</v>
      </c>
    </row>
    <row r="23" spans="2:11">
      <c r="B23" t="s">
        <v>5235</v>
      </c>
      <c r="C23" t="s">
        <v>5236</v>
      </c>
      <c r="D23" t="s">
        <v>104</v>
      </c>
      <c r="E23" t="s">
        <v>579</v>
      </c>
      <c r="F23" s="77">
        <v>1891350.93</v>
      </c>
      <c r="G23" s="77">
        <v>125.97699999999995</v>
      </c>
      <c r="H23" s="77">
        <v>8413.1977457950197</v>
      </c>
      <c r="I23" s="78">
        <v>6.3E-3</v>
      </c>
      <c r="J23" s="78">
        <v>2.8E-3</v>
      </c>
      <c r="K23" s="78">
        <v>4.0000000000000002E-4</v>
      </c>
    </row>
    <row r="24" spans="2:11">
      <c r="B24" t="s">
        <v>5237</v>
      </c>
      <c r="C24" t="s">
        <v>5238</v>
      </c>
      <c r="D24" t="s">
        <v>104</v>
      </c>
      <c r="E24" t="s">
        <v>5239</v>
      </c>
      <c r="F24" s="77">
        <v>1000000</v>
      </c>
      <c r="G24" s="77">
        <v>1E-4</v>
      </c>
      <c r="H24" s="77">
        <v>3.5309999999999999E-3</v>
      </c>
      <c r="I24" s="78">
        <v>0.1</v>
      </c>
      <c r="J24" s="78">
        <v>0</v>
      </c>
      <c r="K24" s="78">
        <v>0</v>
      </c>
    </row>
    <row r="25" spans="2:11">
      <c r="B25" t="s">
        <v>5240</v>
      </c>
      <c r="C25" t="s">
        <v>5241</v>
      </c>
      <c r="D25" t="s">
        <v>104</v>
      </c>
      <c r="E25" t="s">
        <v>5242</v>
      </c>
      <c r="F25" s="77">
        <v>499706</v>
      </c>
      <c r="G25" s="77">
        <v>1E-4</v>
      </c>
      <c r="H25" s="77">
        <v>1.7644618860000001E-3</v>
      </c>
      <c r="I25" s="78">
        <v>2.3400000000000001E-2</v>
      </c>
      <c r="J25" s="78">
        <v>0</v>
      </c>
      <c r="K25" s="78">
        <v>0</v>
      </c>
    </row>
    <row r="26" spans="2:11">
      <c r="B26" t="s">
        <v>5243</v>
      </c>
      <c r="C26" t="s">
        <v>5244</v>
      </c>
      <c r="D26" t="s">
        <v>104</v>
      </c>
      <c r="E26" t="s">
        <v>512</v>
      </c>
      <c r="F26" s="77">
        <v>139972.16</v>
      </c>
      <c r="G26" s="77">
        <v>1E-4</v>
      </c>
      <c r="H26" s="77">
        <v>4.9424169695999999E-4</v>
      </c>
      <c r="I26" s="78">
        <v>9.5999999999999992E-3</v>
      </c>
      <c r="J26" s="78">
        <v>0</v>
      </c>
      <c r="K26" s="78">
        <v>0</v>
      </c>
    </row>
    <row r="27" spans="2:11">
      <c r="B27" t="s">
        <v>5245</v>
      </c>
      <c r="C27" t="s">
        <v>5246</v>
      </c>
      <c r="D27" t="s">
        <v>100</v>
      </c>
      <c r="E27" t="s">
        <v>512</v>
      </c>
      <c r="F27" s="77">
        <v>593593.53</v>
      </c>
      <c r="G27" s="77">
        <v>57.781518000000098</v>
      </c>
      <c r="H27" s="77">
        <v>342.987352383786</v>
      </c>
      <c r="I27" s="78">
        <v>4.2999999999999997E-2</v>
      </c>
      <c r="J27" s="78">
        <v>1E-4</v>
      </c>
      <c r="K27" s="78">
        <v>0</v>
      </c>
    </row>
    <row r="28" spans="2:11">
      <c r="B28" t="s">
        <v>5247</v>
      </c>
      <c r="C28" t="s">
        <v>5248</v>
      </c>
      <c r="D28" t="s">
        <v>100</v>
      </c>
      <c r="E28" t="s">
        <v>5249</v>
      </c>
      <c r="F28" s="77">
        <v>104183.12</v>
      </c>
      <c r="G28" s="77">
        <v>84.413540999999995</v>
      </c>
      <c r="H28" s="77">
        <v>87.944660716279202</v>
      </c>
      <c r="I28" s="78">
        <v>4.5999999999999999E-3</v>
      </c>
      <c r="J28" s="78">
        <v>0</v>
      </c>
      <c r="K28" s="78">
        <v>0</v>
      </c>
    </row>
    <row r="29" spans="2:11">
      <c r="B29" t="s">
        <v>5250</v>
      </c>
      <c r="C29" t="s">
        <v>5251</v>
      </c>
      <c r="D29" t="s">
        <v>104</v>
      </c>
      <c r="E29" t="s">
        <v>5252</v>
      </c>
      <c r="F29" s="77">
        <v>987500</v>
      </c>
      <c r="G29" s="77">
        <v>0.22589999999999999</v>
      </c>
      <c r="H29" s="77">
        <v>7.8768223874999999</v>
      </c>
      <c r="I29" s="78">
        <v>4.5600000000000002E-2</v>
      </c>
      <c r="J29" s="78">
        <v>0</v>
      </c>
      <c r="K29" s="78">
        <v>0</v>
      </c>
    </row>
    <row r="30" spans="2:11">
      <c r="B30" s="79" t="s">
        <v>5253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5254</v>
      </c>
      <c r="C32" s="16"/>
      <c r="F32" s="81">
        <v>43653149.030000001</v>
      </c>
      <c r="H32" s="81">
        <v>39759.608641714003</v>
      </c>
      <c r="J32" s="80">
        <v>1.3299999999999999E-2</v>
      </c>
      <c r="K32" s="80">
        <v>1.6999999999999999E-3</v>
      </c>
    </row>
    <row r="33" spans="2:11">
      <c r="B33" t="s">
        <v>5255</v>
      </c>
      <c r="C33" t="s">
        <v>5256</v>
      </c>
      <c r="D33" t="s">
        <v>100</v>
      </c>
      <c r="E33" t="s">
        <v>5257</v>
      </c>
      <c r="F33" s="77">
        <v>23658180.879999999</v>
      </c>
      <c r="G33" s="77">
        <v>93.980468000000059</v>
      </c>
      <c r="H33" s="77">
        <v>22234.0691113106</v>
      </c>
      <c r="I33" s="78">
        <v>1.5800000000000002E-2</v>
      </c>
      <c r="J33" s="78">
        <v>7.4000000000000003E-3</v>
      </c>
      <c r="K33" s="78">
        <v>8.9999999999999998E-4</v>
      </c>
    </row>
    <row r="34" spans="2:11">
      <c r="B34" t="s">
        <v>5258</v>
      </c>
      <c r="C34" t="s">
        <v>5259</v>
      </c>
      <c r="D34" t="s">
        <v>100</v>
      </c>
      <c r="E34" t="s">
        <v>5260</v>
      </c>
      <c r="F34" s="77">
        <v>5124632.82</v>
      </c>
      <c r="G34" s="77">
        <v>86.82</v>
      </c>
      <c r="H34" s="77">
        <v>4449.206214324</v>
      </c>
      <c r="I34" s="78">
        <v>0</v>
      </c>
      <c r="J34" s="78">
        <v>1.5E-3</v>
      </c>
      <c r="K34" s="78">
        <v>2.0000000000000001E-4</v>
      </c>
    </row>
    <row r="35" spans="2:11">
      <c r="B35" t="s">
        <v>5261</v>
      </c>
      <c r="C35" t="s">
        <v>5262</v>
      </c>
      <c r="D35" t="s">
        <v>100</v>
      </c>
      <c r="E35" t="s">
        <v>5263</v>
      </c>
      <c r="F35" s="77">
        <v>14870335.33</v>
      </c>
      <c r="G35" s="77">
        <v>87.935698999999644</v>
      </c>
      <c r="H35" s="77">
        <v>13076.333316079401</v>
      </c>
      <c r="I35" s="78">
        <v>0.1118</v>
      </c>
      <c r="J35" s="78">
        <v>4.4000000000000003E-3</v>
      </c>
      <c r="K35" s="78">
        <v>5.9999999999999995E-4</v>
      </c>
    </row>
    <row r="36" spans="2:11">
      <c r="B36" s="79" t="s">
        <v>5264</v>
      </c>
      <c r="C36" s="16"/>
      <c r="F36" s="81">
        <v>144137429.01899999</v>
      </c>
      <c r="H36" s="81">
        <v>240619.83154315694</v>
      </c>
      <c r="J36" s="80">
        <v>8.0500000000000002E-2</v>
      </c>
      <c r="K36" s="80">
        <v>1.0200000000000001E-2</v>
      </c>
    </row>
    <row r="37" spans="2:11">
      <c r="B37" t="s">
        <v>5265</v>
      </c>
      <c r="C37" t="s">
        <v>5266</v>
      </c>
      <c r="D37" t="s">
        <v>104</v>
      </c>
      <c r="E37" t="s">
        <v>5267</v>
      </c>
      <c r="F37" s="77">
        <v>1393086</v>
      </c>
      <c r="G37" s="77">
        <v>112.43669999999996</v>
      </c>
      <c r="H37" s="77">
        <v>5530.7462806904196</v>
      </c>
      <c r="I37" s="78">
        <v>0.19900000000000001</v>
      </c>
      <c r="J37" s="78">
        <v>1.9E-3</v>
      </c>
      <c r="K37" s="78">
        <v>2.0000000000000001E-4</v>
      </c>
    </row>
    <row r="38" spans="2:11">
      <c r="B38" t="s">
        <v>5268</v>
      </c>
      <c r="C38" t="s">
        <v>5269</v>
      </c>
      <c r="D38" t="s">
        <v>100</v>
      </c>
      <c r="E38" t="s">
        <v>5270</v>
      </c>
      <c r="F38" s="77">
        <v>6779244.2599999998</v>
      </c>
      <c r="G38" s="77">
        <v>136.99380500000001</v>
      </c>
      <c r="H38" s="77">
        <v>9287.1446620180996</v>
      </c>
      <c r="I38" s="78">
        <v>7.6700000000000004E-2</v>
      </c>
      <c r="J38" s="78">
        <v>3.0999999999999999E-3</v>
      </c>
      <c r="K38" s="78">
        <v>4.0000000000000002E-4</v>
      </c>
    </row>
    <row r="39" spans="2:11">
      <c r="B39" t="s">
        <v>5271</v>
      </c>
      <c r="C39" t="s">
        <v>5272</v>
      </c>
      <c r="D39" t="s">
        <v>100</v>
      </c>
      <c r="E39" t="s">
        <v>5273</v>
      </c>
      <c r="F39" s="77">
        <v>10717506.93</v>
      </c>
      <c r="G39" s="77">
        <v>77.120400000000004</v>
      </c>
      <c r="H39" s="77">
        <v>8265.3842144437203</v>
      </c>
      <c r="I39" s="78">
        <v>7.0400000000000004E-2</v>
      </c>
      <c r="J39" s="78">
        <v>2.8E-3</v>
      </c>
      <c r="K39" s="78">
        <v>4.0000000000000002E-4</v>
      </c>
    </row>
    <row r="40" spans="2:11">
      <c r="B40" t="s">
        <v>5274</v>
      </c>
      <c r="C40" t="s">
        <v>5275</v>
      </c>
      <c r="D40" t="s">
        <v>108</v>
      </c>
      <c r="E40" t="s">
        <v>689</v>
      </c>
      <c r="F40" s="77">
        <v>379592.8</v>
      </c>
      <c r="G40" s="77">
        <v>87.582100000000025</v>
      </c>
      <c r="H40" s="77">
        <v>1248.9349971491199</v>
      </c>
      <c r="I40" s="78">
        <v>1.9E-3</v>
      </c>
      <c r="J40" s="78">
        <v>4.0000000000000002E-4</v>
      </c>
      <c r="K40" s="78">
        <v>1E-4</v>
      </c>
    </row>
    <row r="41" spans="2:11">
      <c r="B41" t="s">
        <v>5276</v>
      </c>
      <c r="C41" t="s">
        <v>5277</v>
      </c>
      <c r="D41" t="s">
        <v>104</v>
      </c>
      <c r="E41" t="s">
        <v>5278</v>
      </c>
      <c r="F41" s="77">
        <v>2762217.61</v>
      </c>
      <c r="G41" s="77">
        <v>135.91790000000017</v>
      </c>
      <c r="H41" s="77">
        <v>13256.603384534899</v>
      </c>
      <c r="I41" s="78">
        <v>1.9300000000000001E-2</v>
      </c>
      <c r="J41" s="78">
        <v>4.4000000000000003E-3</v>
      </c>
      <c r="K41" s="78">
        <v>5.9999999999999995E-4</v>
      </c>
    </row>
    <row r="42" spans="2:11">
      <c r="B42" t="s">
        <v>5279</v>
      </c>
      <c r="C42" t="s">
        <v>5280</v>
      </c>
      <c r="D42" t="s">
        <v>104</v>
      </c>
      <c r="E42" t="s">
        <v>5281</v>
      </c>
      <c r="F42" s="77">
        <v>3528778.42</v>
      </c>
      <c r="G42" s="77">
        <v>120.37120000000007</v>
      </c>
      <c r="H42" s="77">
        <v>14998.391874047</v>
      </c>
      <c r="I42" s="78">
        <v>0</v>
      </c>
      <c r="J42" s="78">
        <v>5.0000000000000001E-3</v>
      </c>
      <c r="K42" s="78">
        <v>5.9999999999999995E-4</v>
      </c>
    </row>
    <row r="43" spans="2:11">
      <c r="B43" t="s">
        <v>5282</v>
      </c>
      <c r="C43" t="s">
        <v>5283</v>
      </c>
      <c r="D43" t="s">
        <v>100</v>
      </c>
      <c r="E43" t="s">
        <v>5284</v>
      </c>
      <c r="F43" s="77">
        <v>1619261.14</v>
      </c>
      <c r="G43" s="77">
        <v>99.501419999999996</v>
      </c>
      <c r="H43" s="77">
        <v>1611.1878278081899</v>
      </c>
      <c r="I43" s="78">
        <v>0</v>
      </c>
      <c r="J43" s="78">
        <v>5.0000000000000001E-4</v>
      </c>
      <c r="K43" s="78">
        <v>1E-4</v>
      </c>
    </row>
    <row r="44" spans="2:11">
      <c r="B44" t="s">
        <v>5285</v>
      </c>
      <c r="C44" t="s">
        <v>5286</v>
      </c>
      <c r="D44" t="s">
        <v>100</v>
      </c>
      <c r="E44" t="s">
        <v>5284</v>
      </c>
      <c r="F44" s="77">
        <v>7196716.1299999999</v>
      </c>
      <c r="G44" s="77">
        <v>99.982892000000007</v>
      </c>
      <c r="H44" s="77">
        <v>7195.4849158044799</v>
      </c>
      <c r="I44" s="78">
        <v>0</v>
      </c>
      <c r="J44" s="78">
        <v>2.3999999999999998E-3</v>
      </c>
      <c r="K44" s="78">
        <v>2.9999999999999997E-4</v>
      </c>
    </row>
    <row r="45" spans="2:11">
      <c r="B45" t="s">
        <v>5287</v>
      </c>
      <c r="C45" t="s">
        <v>5288</v>
      </c>
      <c r="D45" t="s">
        <v>104</v>
      </c>
      <c r="E45" t="s">
        <v>589</v>
      </c>
      <c r="F45" s="77">
        <v>1856600</v>
      </c>
      <c r="G45" s="77">
        <v>111.49509999999999</v>
      </c>
      <c r="H45" s="77">
        <v>7309.2336519246001</v>
      </c>
      <c r="I45" s="78">
        <v>0</v>
      </c>
      <c r="J45" s="78">
        <v>2.3999999999999998E-3</v>
      </c>
      <c r="K45" s="78">
        <v>2.9999999999999997E-4</v>
      </c>
    </row>
    <row r="46" spans="2:11">
      <c r="B46" t="s">
        <v>5289</v>
      </c>
      <c r="C46" t="s">
        <v>5290</v>
      </c>
      <c r="D46" t="s">
        <v>104</v>
      </c>
      <c r="E46" t="s">
        <v>5291</v>
      </c>
      <c r="F46" s="77">
        <v>675663.22</v>
      </c>
      <c r="G46" s="77">
        <v>101.0651000000001</v>
      </c>
      <c r="H46" s="77">
        <v>2411.1776323244198</v>
      </c>
      <c r="I46" s="78">
        <v>0</v>
      </c>
      <c r="J46" s="78">
        <v>8.0000000000000004E-4</v>
      </c>
      <c r="K46" s="78">
        <v>1E-4</v>
      </c>
    </row>
    <row r="47" spans="2:11">
      <c r="B47" t="s">
        <v>5292</v>
      </c>
      <c r="C47" t="s">
        <v>5293</v>
      </c>
      <c r="D47" t="s">
        <v>104</v>
      </c>
      <c r="E47" t="s">
        <v>5294</v>
      </c>
      <c r="F47" s="77">
        <v>4997425</v>
      </c>
      <c r="G47" s="77">
        <v>7.4954000000000001</v>
      </c>
      <c r="H47" s="77">
        <v>1322.63136387195</v>
      </c>
      <c r="I47" s="78">
        <v>5.8400000000000001E-2</v>
      </c>
      <c r="J47" s="78">
        <v>4.0000000000000002E-4</v>
      </c>
      <c r="K47" s="78">
        <v>1E-4</v>
      </c>
    </row>
    <row r="48" spans="2:11">
      <c r="B48" t="s">
        <v>5295</v>
      </c>
      <c r="C48" t="s">
        <v>5296</v>
      </c>
      <c r="D48" t="s">
        <v>100</v>
      </c>
      <c r="E48" t="s">
        <v>5297</v>
      </c>
      <c r="F48" s="77">
        <v>12257182.4</v>
      </c>
      <c r="G48" s="77">
        <v>56.796006999999975</v>
      </c>
      <c r="H48" s="77">
        <v>6961.5901739067704</v>
      </c>
      <c r="I48" s="78">
        <v>0</v>
      </c>
      <c r="J48" s="78">
        <v>2.3E-3</v>
      </c>
      <c r="K48" s="78">
        <v>2.9999999999999997E-4</v>
      </c>
    </row>
    <row r="49" spans="2:11">
      <c r="B49" t="s">
        <v>5298</v>
      </c>
      <c r="C49" t="s">
        <v>5299</v>
      </c>
      <c r="D49" t="s">
        <v>104</v>
      </c>
      <c r="E49" t="s">
        <v>5300</v>
      </c>
      <c r="F49" s="77">
        <v>3450857.3689999999</v>
      </c>
      <c r="G49" s="77">
        <v>118.5232</v>
      </c>
      <c r="H49" s="77">
        <v>14442.0250981276</v>
      </c>
      <c r="I49" s="78">
        <v>8.6300000000000002E-2</v>
      </c>
      <c r="J49" s="78">
        <v>4.7999999999999996E-3</v>
      </c>
      <c r="K49" s="78">
        <v>5.9999999999999995E-4</v>
      </c>
    </row>
    <row r="50" spans="2:11">
      <c r="B50" t="s">
        <v>5301</v>
      </c>
      <c r="C50" t="s">
        <v>5302</v>
      </c>
      <c r="D50" t="s">
        <v>100</v>
      </c>
      <c r="E50" t="s">
        <v>5303</v>
      </c>
      <c r="F50" s="77">
        <v>23797820.969999999</v>
      </c>
      <c r="G50" s="77">
        <v>103.14969000000001</v>
      </c>
      <c r="H50" s="77">
        <v>24547.378557310101</v>
      </c>
      <c r="I50" s="78">
        <v>1.11E-2</v>
      </c>
      <c r="J50" s="78">
        <v>8.2000000000000007E-3</v>
      </c>
      <c r="K50" s="78">
        <v>1E-3</v>
      </c>
    </row>
    <row r="51" spans="2:11">
      <c r="B51" t="s">
        <v>5304</v>
      </c>
      <c r="C51" t="s">
        <v>5305</v>
      </c>
      <c r="D51" t="s">
        <v>100</v>
      </c>
      <c r="E51" t="s">
        <v>5306</v>
      </c>
      <c r="F51" s="77">
        <v>18254807.030000001</v>
      </c>
      <c r="G51" s="77">
        <v>87.762574000000015</v>
      </c>
      <c r="H51" s="77">
        <v>16020.888528260901</v>
      </c>
      <c r="I51" s="78">
        <v>0</v>
      </c>
      <c r="J51" s="78">
        <v>5.4000000000000003E-3</v>
      </c>
      <c r="K51" s="78">
        <v>6.9999999999999999E-4</v>
      </c>
    </row>
    <row r="52" spans="2:11">
      <c r="B52" t="s">
        <v>5307</v>
      </c>
      <c r="C52" t="s">
        <v>5308</v>
      </c>
      <c r="D52" t="s">
        <v>104</v>
      </c>
      <c r="E52" t="s">
        <v>5309</v>
      </c>
      <c r="F52" s="77">
        <v>3574656.25</v>
      </c>
      <c r="G52" s="77">
        <v>137.57699999999971</v>
      </c>
      <c r="H52" s="77">
        <v>17365.121951419798</v>
      </c>
      <c r="I52" s="78">
        <v>0.13</v>
      </c>
      <c r="J52" s="78">
        <v>5.7999999999999996E-3</v>
      </c>
      <c r="K52" s="78">
        <v>6.9999999999999999E-4</v>
      </c>
    </row>
    <row r="53" spans="2:11">
      <c r="B53" t="s">
        <v>5310</v>
      </c>
      <c r="C53" t="s">
        <v>5311</v>
      </c>
      <c r="D53" t="s">
        <v>104</v>
      </c>
      <c r="E53" t="s">
        <v>5312</v>
      </c>
      <c r="F53" s="77">
        <v>1846932</v>
      </c>
      <c r="G53" s="77">
        <v>4.2000000000000003E-2</v>
      </c>
      <c r="H53" s="77">
        <v>2.73903709464</v>
      </c>
      <c r="I53" s="78">
        <v>1.46E-2</v>
      </c>
      <c r="J53" s="78">
        <v>0</v>
      </c>
      <c r="K53" s="78">
        <v>0</v>
      </c>
    </row>
    <row r="54" spans="2:11">
      <c r="B54" t="s">
        <v>5313</v>
      </c>
      <c r="C54" t="s">
        <v>5314</v>
      </c>
      <c r="D54" t="s">
        <v>104</v>
      </c>
      <c r="E54" t="s">
        <v>5315</v>
      </c>
      <c r="F54" s="77">
        <v>4061272.55</v>
      </c>
      <c r="G54" s="77">
        <v>1E-4</v>
      </c>
      <c r="H54" s="77">
        <v>1.4340353374049999E-2</v>
      </c>
      <c r="I54" s="78">
        <v>6.9500000000000006E-2</v>
      </c>
      <c r="J54" s="78">
        <v>0</v>
      </c>
      <c r="K54" s="78">
        <v>0</v>
      </c>
    </row>
    <row r="55" spans="2:11">
      <c r="B55" t="s">
        <v>5316</v>
      </c>
      <c r="C55" t="s">
        <v>5317</v>
      </c>
      <c r="D55" t="s">
        <v>104</v>
      </c>
      <c r="E55" t="s">
        <v>5318</v>
      </c>
      <c r="F55" s="77">
        <v>1010240.16</v>
      </c>
      <c r="G55" s="77">
        <v>125.226</v>
      </c>
      <c r="H55" s="77">
        <v>4467.0092832912096</v>
      </c>
      <c r="I55" s="78">
        <v>0</v>
      </c>
      <c r="J55" s="78">
        <v>1.5E-3</v>
      </c>
      <c r="K55" s="78">
        <v>2.0000000000000001E-4</v>
      </c>
    </row>
    <row r="56" spans="2:11">
      <c r="B56" t="s">
        <v>5319</v>
      </c>
      <c r="C56" t="s">
        <v>5320</v>
      </c>
      <c r="D56" t="s">
        <v>104</v>
      </c>
      <c r="E56" t="s">
        <v>5321</v>
      </c>
      <c r="F56" s="77">
        <v>4776090.59</v>
      </c>
      <c r="G56" s="77">
        <v>124.82419999999995</v>
      </c>
      <c r="H56" s="77">
        <v>21050.8222688272</v>
      </c>
      <c r="I56" s="78">
        <v>9.5500000000000002E-2</v>
      </c>
      <c r="J56" s="78">
        <v>7.0000000000000001E-3</v>
      </c>
      <c r="K56" s="78">
        <v>8.9999999999999998E-4</v>
      </c>
    </row>
    <row r="57" spans="2:11">
      <c r="B57" t="s">
        <v>5322</v>
      </c>
      <c r="C57" t="s">
        <v>5323</v>
      </c>
      <c r="D57" t="s">
        <v>104</v>
      </c>
      <c r="E57" t="s">
        <v>5324</v>
      </c>
      <c r="F57" s="77">
        <v>4119097</v>
      </c>
      <c r="G57" s="77">
        <v>7.3757999999999999</v>
      </c>
      <c r="H57" s="77">
        <v>1072.7755548933101</v>
      </c>
      <c r="I57" s="78">
        <v>4.5600000000000002E-2</v>
      </c>
      <c r="J57" s="78">
        <v>4.0000000000000002E-4</v>
      </c>
      <c r="K57" s="78">
        <v>0</v>
      </c>
    </row>
    <row r="58" spans="2:11">
      <c r="B58" t="s">
        <v>5325</v>
      </c>
      <c r="C58" t="s">
        <v>5326</v>
      </c>
      <c r="D58" t="s">
        <v>104</v>
      </c>
      <c r="E58" t="s">
        <v>5327</v>
      </c>
      <c r="F58" s="77">
        <v>1479000</v>
      </c>
      <c r="G58" s="77">
        <v>1E-4</v>
      </c>
      <c r="H58" s="77">
        <v>5.2223490000000003E-3</v>
      </c>
      <c r="I58" s="78">
        <v>0.36980000000000002</v>
      </c>
      <c r="J58" s="78">
        <v>0</v>
      </c>
      <c r="K58" s="78">
        <v>0</v>
      </c>
    </row>
    <row r="59" spans="2:11">
      <c r="B59" t="s">
        <v>5328</v>
      </c>
      <c r="C59" t="s">
        <v>5329</v>
      </c>
      <c r="D59" t="s">
        <v>104</v>
      </c>
      <c r="E59" t="s">
        <v>5330</v>
      </c>
      <c r="F59" s="77">
        <v>1836016.97</v>
      </c>
      <c r="G59" s="77">
        <v>153.28610000000009</v>
      </c>
      <c r="H59" s="77">
        <v>9937.5009533473003</v>
      </c>
      <c r="I59" s="78">
        <v>3.15E-2</v>
      </c>
      <c r="J59" s="78">
        <v>3.3E-3</v>
      </c>
      <c r="K59" s="78">
        <v>4.0000000000000002E-4</v>
      </c>
    </row>
    <row r="60" spans="2:11">
      <c r="B60" t="s">
        <v>5331</v>
      </c>
      <c r="C60" t="s">
        <v>5332</v>
      </c>
      <c r="D60" t="s">
        <v>100</v>
      </c>
      <c r="E60" t="s">
        <v>5333</v>
      </c>
      <c r="F60" s="77">
        <v>9544108.3900000006</v>
      </c>
      <c r="G60" s="77">
        <v>133.20028599999995</v>
      </c>
      <c r="H60" s="77">
        <v>12712.77967163</v>
      </c>
      <c r="I60" s="78">
        <v>0</v>
      </c>
      <c r="J60" s="78">
        <v>4.3E-3</v>
      </c>
      <c r="K60" s="78">
        <v>5.0000000000000001E-4</v>
      </c>
    </row>
    <row r="61" spans="2:11">
      <c r="B61" t="s">
        <v>5334</v>
      </c>
      <c r="C61" t="s">
        <v>5335</v>
      </c>
      <c r="D61" t="s">
        <v>100</v>
      </c>
      <c r="E61" t="s">
        <v>5234</v>
      </c>
      <c r="F61" s="77">
        <v>5388174</v>
      </c>
      <c r="G61" s="77">
        <v>110.47350299999999</v>
      </c>
      <c r="H61" s="77">
        <v>5952.5045655352196</v>
      </c>
      <c r="I61" s="78">
        <v>0</v>
      </c>
      <c r="J61" s="78">
        <v>2E-3</v>
      </c>
      <c r="K61" s="78">
        <v>2.9999999999999997E-4</v>
      </c>
    </row>
    <row r="62" spans="2:11">
      <c r="B62" t="s">
        <v>5336</v>
      </c>
      <c r="C62" t="s">
        <v>5337</v>
      </c>
      <c r="D62" t="s">
        <v>104</v>
      </c>
      <c r="E62" t="s">
        <v>5338</v>
      </c>
      <c r="F62" s="77">
        <v>4798176.9800000004</v>
      </c>
      <c r="G62" s="77">
        <v>90.46579999999993</v>
      </c>
      <c r="H62" s="77">
        <v>15327.044151206501</v>
      </c>
      <c r="I62" s="78">
        <v>5.6300000000000003E-2</v>
      </c>
      <c r="J62" s="78">
        <v>5.1000000000000004E-3</v>
      </c>
      <c r="K62" s="78">
        <v>5.9999999999999995E-4</v>
      </c>
    </row>
    <row r="63" spans="2:11">
      <c r="B63" t="s">
        <v>5339</v>
      </c>
      <c r="C63" t="s">
        <v>5340</v>
      </c>
      <c r="D63" t="s">
        <v>108</v>
      </c>
      <c r="E63" t="s">
        <v>5341</v>
      </c>
      <c r="F63" s="77">
        <v>2036904.85</v>
      </c>
      <c r="G63" s="77">
        <v>239.44869999999963</v>
      </c>
      <c r="H63" s="77">
        <v>18322.711380987101</v>
      </c>
      <c r="I63" s="78">
        <v>0.02</v>
      </c>
      <c r="J63" s="78">
        <v>6.1000000000000004E-3</v>
      </c>
      <c r="K63" s="78">
        <v>8.0000000000000004E-4</v>
      </c>
    </row>
    <row r="64" spans="2:11">
      <c r="B64" s="79" t="s">
        <v>252</v>
      </c>
      <c r="C64" s="16"/>
      <c r="F64" s="81">
        <v>820950796.63999999</v>
      </c>
      <c r="H64" s="81">
        <v>2676091.1115917317</v>
      </c>
      <c r="J64" s="80">
        <v>0.89549999999999996</v>
      </c>
      <c r="K64" s="80">
        <v>0.1135</v>
      </c>
    </row>
    <row r="65" spans="2:11">
      <c r="B65" s="79" t="s">
        <v>5342</v>
      </c>
      <c r="C65" s="16"/>
      <c r="F65" s="81">
        <v>38990875.75</v>
      </c>
      <c r="H65" s="81">
        <v>253375.24060448288</v>
      </c>
      <c r="J65" s="80">
        <v>8.48E-2</v>
      </c>
      <c r="K65" s="80">
        <v>1.0699999999999999E-2</v>
      </c>
    </row>
    <row r="66" spans="2:11">
      <c r="B66" t="s">
        <v>5343</v>
      </c>
      <c r="C66" t="s">
        <v>5344</v>
      </c>
      <c r="D66" t="s">
        <v>104</v>
      </c>
      <c r="E66" t="s">
        <v>5345</v>
      </c>
      <c r="F66" s="77">
        <v>475120</v>
      </c>
      <c r="G66" s="77">
        <v>100</v>
      </c>
      <c r="H66" s="77">
        <v>1677.6487199999999</v>
      </c>
      <c r="I66" s="78">
        <v>1.4E-3</v>
      </c>
      <c r="J66" s="78">
        <v>5.9999999999999995E-4</v>
      </c>
      <c r="K66" s="78">
        <v>1E-4</v>
      </c>
    </row>
    <row r="67" spans="2:11">
      <c r="B67" t="s">
        <v>5346</v>
      </c>
      <c r="C67" t="s">
        <v>5347</v>
      </c>
      <c r="D67" t="s">
        <v>104</v>
      </c>
      <c r="E67" t="s">
        <v>5348</v>
      </c>
      <c r="F67" s="77">
        <v>3422327.55</v>
      </c>
      <c r="G67" s="77">
        <v>111.65129999999965</v>
      </c>
      <c r="H67" s="77">
        <v>13492.209468610799</v>
      </c>
      <c r="I67" s="78">
        <v>0</v>
      </c>
      <c r="J67" s="78">
        <v>4.4999999999999997E-3</v>
      </c>
      <c r="K67" s="78">
        <v>5.9999999999999995E-4</v>
      </c>
    </row>
    <row r="68" spans="2:11">
      <c r="B68" t="s">
        <v>5349</v>
      </c>
      <c r="C68" t="s">
        <v>5350</v>
      </c>
      <c r="D68" t="s">
        <v>104</v>
      </c>
      <c r="E68" t="s">
        <v>5351</v>
      </c>
      <c r="F68" s="77">
        <v>1172483.4099999999</v>
      </c>
      <c r="G68" s="77">
        <v>94.776600000000059</v>
      </c>
      <c r="H68" s="77">
        <v>3923.7881277256301</v>
      </c>
      <c r="I68" s="78">
        <v>0</v>
      </c>
      <c r="J68" s="78">
        <v>1.2999999999999999E-3</v>
      </c>
      <c r="K68" s="78">
        <v>2.0000000000000001E-4</v>
      </c>
    </row>
    <row r="69" spans="2:11">
      <c r="B69" t="s">
        <v>5352</v>
      </c>
      <c r="C69" t="s">
        <v>5353</v>
      </c>
      <c r="D69" t="s">
        <v>104</v>
      </c>
      <c r="E69" t="s">
        <v>5354</v>
      </c>
      <c r="F69" s="77">
        <v>1548259.25</v>
      </c>
      <c r="G69" s="77">
        <v>213.86720000000037</v>
      </c>
      <c r="H69" s="77">
        <v>11691.913253414299</v>
      </c>
      <c r="I69" s="78">
        <v>0</v>
      </c>
      <c r="J69" s="78">
        <v>3.8999999999999998E-3</v>
      </c>
      <c r="K69" s="78">
        <v>5.0000000000000001E-4</v>
      </c>
    </row>
    <row r="70" spans="2:11">
      <c r="B70" t="s">
        <v>5355</v>
      </c>
      <c r="C70" t="s">
        <v>5356</v>
      </c>
      <c r="D70" t="s">
        <v>104</v>
      </c>
      <c r="E70" t="s">
        <v>5357</v>
      </c>
      <c r="F70" s="77">
        <v>2152357.9500000002</v>
      </c>
      <c r="G70" s="77">
        <v>123.11280000000019</v>
      </c>
      <c r="H70" s="77">
        <v>9356.5431562229005</v>
      </c>
      <c r="I70" s="78">
        <v>0</v>
      </c>
      <c r="J70" s="78">
        <v>3.0999999999999999E-3</v>
      </c>
      <c r="K70" s="78">
        <v>4.0000000000000002E-4</v>
      </c>
    </row>
    <row r="71" spans="2:11">
      <c r="B71" t="s">
        <v>5358</v>
      </c>
      <c r="C71" t="s">
        <v>5359</v>
      </c>
      <c r="D71" t="s">
        <v>104</v>
      </c>
      <c r="E71" t="s">
        <v>5360</v>
      </c>
      <c r="F71" s="77">
        <v>3352813.98</v>
      </c>
      <c r="G71" s="77">
        <v>225.47429999999969</v>
      </c>
      <c r="H71" s="77">
        <v>26693.420230377898</v>
      </c>
      <c r="I71" s="78">
        <v>5.3E-3</v>
      </c>
      <c r="J71" s="78">
        <v>8.8999999999999999E-3</v>
      </c>
      <c r="K71" s="78">
        <v>1.1000000000000001E-3</v>
      </c>
    </row>
    <row r="72" spans="2:11">
      <c r="B72" t="s">
        <v>5361</v>
      </c>
      <c r="C72" t="s">
        <v>5362</v>
      </c>
      <c r="D72" t="s">
        <v>104</v>
      </c>
      <c r="E72" t="s">
        <v>5363</v>
      </c>
      <c r="F72" s="77">
        <v>2960156.55</v>
      </c>
      <c r="G72" s="77">
        <v>296.11779999999999</v>
      </c>
      <c r="H72" s="77">
        <v>30951.158647480599</v>
      </c>
      <c r="I72" s="78">
        <v>6.7500000000000004E-2</v>
      </c>
      <c r="J72" s="78">
        <v>1.04E-2</v>
      </c>
      <c r="K72" s="78">
        <v>1.2999999999999999E-3</v>
      </c>
    </row>
    <row r="73" spans="2:11">
      <c r="B73" t="s">
        <v>5364</v>
      </c>
      <c r="C73" t="s">
        <v>5365</v>
      </c>
      <c r="D73" t="s">
        <v>104</v>
      </c>
      <c r="E73" t="s">
        <v>5366</v>
      </c>
      <c r="F73" s="77">
        <v>2640947.92</v>
      </c>
      <c r="G73" s="77">
        <v>184.78649999999982</v>
      </c>
      <c r="H73" s="77">
        <v>17231.686870741702</v>
      </c>
      <c r="I73" s="78">
        <v>1.9400000000000001E-2</v>
      </c>
      <c r="J73" s="78">
        <v>5.7999999999999996E-3</v>
      </c>
      <c r="K73" s="78">
        <v>6.9999999999999999E-4</v>
      </c>
    </row>
    <row r="74" spans="2:11">
      <c r="B74" t="s">
        <v>5367</v>
      </c>
      <c r="C74" t="s">
        <v>5368</v>
      </c>
      <c r="D74" t="s">
        <v>104</v>
      </c>
      <c r="E74" t="s">
        <v>5369</v>
      </c>
      <c r="F74" s="77">
        <v>-0.06</v>
      </c>
      <c r="G74" s="77">
        <v>10000</v>
      </c>
      <c r="H74" s="77">
        <v>-2.1186E-2</v>
      </c>
      <c r="I74" s="78">
        <v>0</v>
      </c>
      <c r="J74" s="78">
        <v>0</v>
      </c>
      <c r="K74" s="78">
        <v>0</v>
      </c>
    </row>
    <row r="75" spans="2:11">
      <c r="B75" t="s">
        <v>5370</v>
      </c>
      <c r="C75" t="s">
        <v>5371</v>
      </c>
      <c r="D75" t="s">
        <v>104</v>
      </c>
      <c r="E75" t="s">
        <v>5372</v>
      </c>
      <c r="F75" s="77">
        <v>4250937</v>
      </c>
      <c r="G75" s="77">
        <v>107.4875</v>
      </c>
      <c r="H75" s="77">
        <v>16133.9366807068</v>
      </c>
      <c r="I75" s="78">
        <v>0</v>
      </c>
      <c r="J75" s="78">
        <v>5.4000000000000003E-3</v>
      </c>
      <c r="K75" s="78">
        <v>6.9999999999999999E-4</v>
      </c>
    </row>
    <row r="76" spans="2:11">
      <c r="B76" t="s">
        <v>5373</v>
      </c>
      <c r="C76" t="s">
        <v>5374</v>
      </c>
      <c r="D76" t="s">
        <v>104</v>
      </c>
      <c r="E76" t="s">
        <v>5375</v>
      </c>
      <c r="F76" s="77">
        <v>1351814.14</v>
      </c>
      <c r="G76" s="77">
        <v>136.89510000000024</v>
      </c>
      <c r="H76" s="77">
        <v>6534.3532025667801</v>
      </c>
      <c r="I76" s="78">
        <v>0</v>
      </c>
      <c r="J76" s="78">
        <v>2.2000000000000001E-3</v>
      </c>
      <c r="K76" s="78">
        <v>2.9999999999999997E-4</v>
      </c>
    </row>
    <row r="77" spans="2:11">
      <c r="B77" t="s">
        <v>5376</v>
      </c>
      <c r="C77" t="s">
        <v>5377</v>
      </c>
      <c r="D77" t="s">
        <v>104</v>
      </c>
      <c r="E77" t="s">
        <v>5378</v>
      </c>
      <c r="F77" s="77">
        <v>1371111.27</v>
      </c>
      <c r="G77" s="77">
        <v>226.04019999999997</v>
      </c>
      <c r="H77" s="77">
        <v>10943.496441621701</v>
      </c>
      <c r="I77" s="78">
        <v>0</v>
      </c>
      <c r="J77" s="78">
        <v>3.7000000000000002E-3</v>
      </c>
      <c r="K77" s="78">
        <v>5.0000000000000001E-4</v>
      </c>
    </row>
    <row r="78" spans="2:11">
      <c r="B78" t="s">
        <v>5379</v>
      </c>
      <c r="C78" t="s">
        <v>5380</v>
      </c>
      <c r="D78" t="s">
        <v>104</v>
      </c>
      <c r="E78" t="s">
        <v>5381</v>
      </c>
      <c r="F78" s="77">
        <v>5874412.8899999997</v>
      </c>
      <c r="G78" s="77">
        <v>288.88170000000002</v>
      </c>
      <c r="H78" s="77">
        <v>59921.436594250197</v>
      </c>
      <c r="I78" s="78">
        <v>2.35E-2</v>
      </c>
      <c r="J78" s="78">
        <v>2.01E-2</v>
      </c>
      <c r="K78" s="78">
        <v>2.5000000000000001E-3</v>
      </c>
    </row>
    <row r="79" spans="2:11">
      <c r="B79" t="s">
        <v>5382</v>
      </c>
      <c r="C79" t="s">
        <v>5383</v>
      </c>
      <c r="D79" t="s">
        <v>104</v>
      </c>
      <c r="E79" t="s">
        <v>5384</v>
      </c>
      <c r="F79" s="77">
        <v>985550.78</v>
      </c>
      <c r="G79" s="77">
        <v>122.39399999999989</v>
      </c>
      <c r="H79" s="77">
        <v>4259.28648152807</v>
      </c>
      <c r="I79" s="78">
        <v>6.9999999999999999E-4</v>
      </c>
      <c r="J79" s="78">
        <v>1.4E-3</v>
      </c>
      <c r="K79" s="78">
        <v>2.0000000000000001E-4</v>
      </c>
    </row>
    <row r="80" spans="2:11">
      <c r="B80" t="s">
        <v>5385</v>
      </c>
      <c r="C80" t="s">
        <v>5386</v>
      </c>
      <c r="D80" t="s">
        <v>104</v>
      </c>
      <c r="E80" t="s">
        <v>5387</v>
      </c>
      <c r="F80" s="77">
        <v>3555585.49</v>
      </c>
      <c r="G80" s="77">
        <v>190.13419999999991</v>
      </c>
      <c r="H80" s="77">
        <v>23870.9159983752</v>
      </c>
      <c r="I80" s="78">
        <v>1.78E-2</v>
      </c>
      <c r="J80" s="78">
        <v>8.0000000000000002E-3</v>
      </c>
      <c r="K80" s="78">
        <v>1E-3</v>
      </c>
    </row>
    <row r="81" spans="2:11">
      <c r="B81" t="s">
        <v>5388</v>
      </c>
      <c r="C81" t="s">
        <v>5389</v>
      </c>
      <c r="D81" t="s">
        <v>104</v>
      </c>
      <c r="E81" t="s">
        <v>5390</v>
      </c>
      <c r="F81" s="77">
        <v>3876997.63</v>
      </c>
      <c r="G81" s="77">
        <v>121.94200000000001</v>
      </c>
      <c r="H81" s="77">
        <v>16693.4679168603</v>
      </c>
      <c r="I81" s="78">
        <v>0</v>
      </c>
      <c r="J81" s="78">
        <v>5.5999999999999999E-3</v>
      </c>
      <c r="K81" s="78">
        <v>6.9999999999999999E-4</v>
      </c>
    </row>
    <row r="82" spans="2:11">
      <c r="B82" s="79" t="s">
        <v>5391</v>
      </c>
      <c r="C82" s="16"/>
      <c r="F82" s="81">
        <v>12586.94</v>
      </c>
      <c r="H82" s="81">
        <v>27697.721686136814</v>
      </c>
      <c r="J82" s="80">
        <v>9.2999999999999992E-3</v>
      </c>
      <c r="K82" s="80">
        <v>1.1999999999999999E-3</v>
      </c>
    </row>
    <row r="83" spans="2:11">
      <c r="B83" t="s">
        <v>5392</v>
      </c>
      <c r="C83" t="s">
        <v>5393</v>
      </c>
      <c r="D83" t="s">
        <v>111</v>
      </c>
      <c r="E83" t="s">
        <v>5394</v>
      </c>
      <c r="F83" s="77">
        <v>234.15</v>
      </c>
      <c r="G83" s="77">
        <v>19652.290000000052</v>
      </c>
      <c r="H83" s="77">
        <v>195.387845634314</v>
      </c>
      <c r="I83" s="78">
        <v>0</v>
      </c>
      <c r="J83" s="78">
        <v>1E-4</v>
      </c>
      <c r="K83" s="78">
        <v>0</v>
      </c>
    </row>
    <row r="84" spans="2:11">
      <c r="B84" t="s">
        <v>5392</v>
      </c>
      <c r="C84" t="s">
        <v>5395</v>
      </c>
      <c r="D84" t="s">
        <v>111</v>
      </c>
      <c r="E84" t="s">
        <v>5394</v>
      </c>
      <c r="F84" s="77">
        <v>1920.3</v>
      </c>
      <c r="G84" s="77">
        <v>19527.409999999963</v>
      </c>
      <c r="H84" s="77">
        <v>1592.223189546</v>
      </c>
      <c r="I84" s="78">
        <v>0</v>
      </c>
      <c r="J84" s="78">
        <v>5.0000000000000001E-4</v>
      </c>
      <c r="K84" s="78">
        <v>1E-4</v>
      </c>
    </row>
    <row r="85" spans="2:11">
      <c r="B85" t="s">
        <v>5392</v>
      </c>
      <c r="C85" t="s">
        <v>5396</v>
      </c>
      <c r="D85" t="s">
        <v>111</v>
      </c>
      <c r="E85" t="s">
        <v>5394</v>
      </c>
      <c r="F85" s="77">
        <v>123.24</v>
      </c>
      <c r="G85" s="77">
        <v>19652.279999999962</v>
      </c>
      <c r="H85" s="77">
        <v>102.838291023499</v>
      </c>
      <c r="I85" s="78">
        <v>0</v>
      </c>
      <c r="J85" s="78">
        <v>0</v>
      </c>
      <c r="K85" s="78">
        <v>0</v>
      </c>
    </row>
    <row r="86" spans="2:11">
      <c r="B86" t="s">
        <v>5397</v>
      </c>
      <c r="C86" t="s">
        <v>5398</v>
      </c>
      <c r="D86" t="s">
        <v>100</v>
      </c>
      <c r="E86" t="s">
        <v>990</v>
      </c>
      <c r="F86" s="77">
        <v>9920.6200000000008</v>
      </c>
      <c r="G86" s="77">
        <v>248571</v>
      </c>
      <c r="H86" s="77">
        <v>24659.7843402</v>
      </c>
      <c r="I86" s="78">
        <v>1E-4</v>
      </c>
      <c r="J86" s="78">
        <v>8.3000000000000001E-3</v>
      </c>
      <c r="K86" s="78">
        <v>1E-3</v>
      </c>
    </row>
    <row r="87" spans="2:11">
      <c r="B87" t="s">
        <v>5399</v>
      </c>
      <c r="C87" t="s">
        <v>5400</v>
      </c>
      <c r="D87" t="s">
        <v>108</v>
      </c>
      <c r="E87" t="s">
        <v>5401</v>
      </c>
      <c r="F87" s="77">
        <v>388.63</v>
      </c>
      <c r="G87" s="77">
        <v>295264.90999999997</v>
      </c>
      <c r="H87" s="77">
        <v>1147.4880197330001</v>
      </c>
      <c r="I87" s="78">
        <v>0</v>
      </c>
      <c r="J87" s="78">
        <v>4.0000000000000002E-4</v>
      </c>
      <c r="K87" s="78">
        <v>0</v>
      </c>
    </row>
    <row r="88" spans="2:11">
      <c r="B88" s="79" t="s">
        <v>5402</v>
      </c>
      <c r="C88" s="16"/>
      <c r="F88" s="81">
        <v>53149165.32</v>
      </c>
      <c r="H88" s="81">
        <v>189776.25780240254</v>
      </c>
      <c r="J88" s="80">
        <v>6.3500000000000001E-2</v>
      </c>
      <c r="K88" s="80">
        <v>8.0000000000000002E-3</v>
      </c>
    </row>
    <row r="89" spans="2:11">
      <c r="B89" t="s">
        <v>5403</v>
      </c>
      <c r="C89" t="s">
        <v>5404</v>
      </c>
      <c r="D89" t="s">
        <v>104</v>
      </c>
      <c r="E89" t="s">
        <v>5405</v>
      </c>
      <c r="F89" s="77">
        <v>4000428</v>
      </c>
      <c r="G89" s="77">
        <v>112.65819999999999</v>
      </c>
      <c r="H89" s="77">
        <v>15913.546735325999</v>
      </c>
      <c r="I89" s="78">
        <v>0</v>
      </c>
      <c r="J89" s="78">
        <v>5.3E-3</v>
      </c>
      <c r="K89" s="78">
        <v>6.9999999999999999E-4</v>
      </c>
    </row>
    <row r="90" spans="2:11">
      <c r="B90" t="s">
        <v>5406</v>
      </c>
      <c r="C90" t="s">
        <v>5407</v>
      </c>
      <c r="D90" t="s">
        <v>104</v>
      </c>
      <c r="E90" t="s">
        <v>5408</v>
      </c>
      <c r="F90" s="77">
        <v>5054334.96</v>
      </c>
      <c r="G90" s="77">
        <v>93.053300000000363</v>
      </c>
      <c r="H90" s="77">
        <v>16607.089146341201</v>
      </c>
      <c r="I90" s="78">
        <v>1.1999999999999999E-3</v>
      </c>
      <c r="J90" s="78">
        <v>5.5999999999999999E-3</v>
      </c>
      <c r="K90" s="78">
        <v>6.9999999999999999E-4</v>
      </c>
    </row>
    <row r="91" spans="2:11">
      <c r="B91" t="s">
        <v>5409</v>
      </c>
      <c r="C91" t="s">
        <v>5410</v>
      </c>
      <c r="D91" t="s">
        <v>104</v>
      </c>
      <c r="E91" t="s">
        <v>5408</v>
      </c>
      <c r="F91" s="77">
        <v>1882047.02</v>
      </c>
      <c r="G91" s="77">
        <v>197.82560000000009</v>
      </c>
      <c r="H91" s="77">
        <v>13146.516128687501</v>
      </c>
      <c r="I91" s="78">
        <v>0</v>
      </c>
      <c r="J91" s="78">
        <v>4.4000000000000003E-3</v>
      </c>
      <c r="K91" s="78">
        <v>5.9999999999999995E-4</v>
      </c>
    </row>
    <row r="92" spans="2:11">
      <c r="B92" t="s">
        <v>5411</v>
      </c>
      <c r="C92" t="s">
        <v>5412</v>
      </c>
      <c r="D92" t="s">
        <v>104</v>
      </c>
      <c r="E92" t="s">
        <v>5413</v>
      </c>
      <c r="F92" s="77">
        <v>14325.38</v>
      </c>
      <c r="G92" s="77">
        <v>108.7313</v>
      </c>
      <c r="H92" s="77">
        <v>54.999462992812099</v>
      </c>
      <c r="I92" s="78">
        <v>0</v>
      </c>
      <c r="J92" s="78">
        <v>0</v>
      </c>
      <c r="K92" s="78">
        <v>0</v>
      </c>
    </row>
    <row r="93" spans="2:11">
      <c r="B93" t="s">
        <v>5414</v>
      </c>
      <c r="C93" t="s">
        <v>5415</v>
      </c>
      <c r="D93" t="s">
        <v>104</v>
      </c>
      <c r="E93" t="s">
        <v>5416</v>
      </c>
      <c r="F93" s="77">
        <v>5664576</v>
      </c>
      <c r="G93" s="77">
        <v>12.260900000000021</v>
      </c>
      <c r="H93" s="77">
        <v>2452.3783637063002</v>
      </c>
      <c r="I93" s="78">
        <v>5.5E-2</v>
      </c>
      <c r="J93" s="78">
        <v>8.0000000000000004E-4</v>
      </c>
      <c r="K93" s="78">
        <v>1E-4</v>
      </c>
    </row>
    <row r="94" spans="2:11">
      <c r="B94" t="s">
        <v>5417</v>
      </c>
      <c r="C94" t="s">
        <v>5418</v>
      </c>
      <c r="D94" t="s">
        <v>104</v>
      </c>
      <c r="E94" t="s">
        <v>5419</v>
      </c>
      <c r="F94" s="77">
        <v>8236069.4000000004</v>
      </c>
      <c r="G94" s="77">
        <v>72.244900000000044</v>
      </c>
      <c r="H94" s="77">
        <v>21009.944700022901</v>
      </c>
      <c r="I94" s="78">
        <v>0.1128</v>
      </c>
      <c r="J94" s="78">
        <v>7.0000000000000001E-3</v>
      </c>
      <c r="K94" s="78">
        <v>8.9999999999999998E-4</v>
      </c>
    </row>
    <row r="95" spans="2:11">
      <c r="B95" t="s">
        <v>5420</v>
      </c>
      <c r="C95" t="s">
        <v>5421</v>
      </c>
      <c r="D95" t="s">
        <v>104</v>
      </c>
      <c r="E95" t="s">
        <v>5422</v>
      </c>
      <c r="F95" s="77">
        <v>5014824.7300000004</v>
      </c>
      <c r="G95" s="77">
        <v>117.2512999999999</v>
      </c>
      <c r="H95" s="77">
        <v>20762.093523110801</v>
      </c>
      <c r="I95" s="78">
        <v>6.8999999999999999E-3</v>
      </c>
      <c r="J95" s="78">
        <v>6.8999999999999999E-3</v>
      </c>
      <c r="K95" s="78">
        <v>8.9999999999999998E-4</v>
      </c>
    </row>
    <row r="96" spans="2:11">
      <c r="B96" t="s">
        <v>5423</v>
      </c>
      <c r="C96" t="s">
        <v>5424</v>
      </c>
      <c r="D96" t="s">
        <v>104</v>
      </c>
      <c r="E96" t="s">
        <v>1487</v>
      </c>
      <c r="F96" s="77">
        <v>305415.03999999998</v>
      </c>
      <c r="G96" s="77">
        <v>823.59830000000011</v>
      </c>
      <c r="H96" s="77">
        <v>8881.8529562440399</v>
      </c>
      <c r="I96" s="78">
        <v>0</v>
      </c>
      <c r="J96" s="78">
        <v>3.0000000000000001E-3</v>
      </c>
      <c r="K96" s="78">
        <v>4.0000000000000002E-4</v>
      </c>
    </row>
    <row r="97" spans="2:11">
      <c r="B97" t="s">
        <v>5425</v>
      </c>
      <c r="C97" t="s">
        <v>5426</v>
      </c>
      <c r="D97" t="s">
        <v>104</v>
      </c>
      <c r="E97" t="s">
        <v>5427</v>
      </c>
      <c r="F97" s="77">
        <v>7856484.1699999999</v>
      </c>
      <c r="G97" s="77">
        <v>84.753900000000129</v>
      </c>
      <c r="H97" s="77">
        <v>23511.7875581974</v>
      </c>
      <c r="I97" s="78">
        <v>1.1000000000000001E-3</v>
      </c>
      <c r="J97" s="78">
        <v>7.9000000000000008E-3</v>
      </c>
      <c r="K97" s="78">
        <v>1E-3</v>
      </c>
    </row>
    <row r="98" spans="2:11">
      <c r="B98" t="s">
        <v>5428</v>
      </c>
      <c r="C98" t="s">
        <v>5429</v>
      </c>
      <c r="D98" t="s">
        <v>104</v>
      </c>
      <c r="E98" t="s">
        <v>5430</v>
      </c>
      <c r="F98" s="77">
        <v>5768366.2599999998</v>
      </c>
      <c r="G98" s="77">
        <v>106.14569999999998</v>
      </c>
      <c r="H98" s="77">
        <v>21619.8636634453</v>
      </c>
      <c r="I98" s="78">
        <v>1.8E-3</v>
      </c>
      <c r="J98" s="78">
        <v>7.1999999999999998E-3</v>
      </c>
      <c r="K98" s="78">
        <v>8.9999999999999998E-4</v>
      </c>
    </row>
    <row r="99" spans="2:11">
      <c r="B99" t="s">
        <v>5431</v>
      </c>
      <c r="C99" t="s">
        <v>5432</v>
      </c>
      <c r="D99" t="s">
        <v>104</v>
      </c>
      <c r="E99" t="s">
        <v>5433</v>
      </c>
      <c r="F99" s="77">
        <v>4636339.58</v>
      </c>
      <c r="G99" s="77">
        <v>131.96610000000021</v>
      </c>
      <c r="H99" s="77">
        <v>21604.058135009302</v>
      </c>
      <c r="I99" s="78">
        <v>0</v>
      </c>
      <c r="J99" s="78">
        <v>7.1999999999999998E-3</v>
      </c>
      <c r="K99" s="78">
        <v>8.9999999999999998E-4</v>
      </c>
    </row>
    <row r="100" spans="2:11">
      <c r="B100" t="s">
        <v>5434</v>
      </c>
      <c r="C100" t="s">
        <v>5435</v>
      </c>
      <c r="D100" t="s">
        <v>104</v>
      </c>
      <c r="E100" t="s">
        <v>5436</v>
      </c>
      <c r="F100" s="77">
        <v>4715954.78</v>
      </c>
      <c r="G100" s="77">
        <v>145.40039999999999</v>
      </c>
      <c r="H100" s="77">
        <v>24212.127429319</v>
      </c>
      <c r="I100" s="78">
        <v>1.1900000000000001E-2</v>
      </c>
      <c r="J100" s="78">
        <v>8.0999999999999996E-3</v>
      </c>
      <c r="K100" s="78">
        <v>1E-3</v>
      </c>
    </row>
    <row r="101" spans="2:11">
      <c r="B101" s="79" t="s">
        <v>5437</v>
      </c>
      <c r="C101" s="16"/>
      <c r="F101" s="81">
        <v>728798168.63</v>
      </c>
      <c r="H101" s="81">
        <v>2205241.8914987091</v>
      </c>
      <c r="J101" s="80">
        <v>0.73799999999999999</v>
      </c>
      <c r="K101" s="80">
        <v>9.35E-2</v>
      </c>
    </row>
    <row r="102" spans="2:11">
      <c r="B102" t="s">
        <v>5438</v>
      </c>
      <c r="C102" t="s">
        <v>5439</v>
      </c>
      <c r="D102" t="s">
        <v>104</v>
      </c>
      <c r="E102" t="s">
        <v>5440</v>
      </c>
      <c r="F102" s="77">
        <v>615640.82999999996</v>
      </c>
      <c r="G102" s="77">
        <v>99.990200000000058</v>
      </c>
      <c r="H102" s="77">
        <v>2173.6147356084698</v>
      </c>
      <c r="I102" s="78">
        <v>6.0299999999999999E-2</v>
      </c>
      <c r="J102" s="78">
        <v>6.9999999999999999E-4</v>
      </c>
      <c r="K102" s="78">
        <v>1E-4</v>
      </c>
    </row>
    <row r="103" spans="2:11">
      <c r="B103" t="s">
        <v>5441</v>
      </c>
      <c r="C103" t="s">
        <v>5442</v>
      </c>
      <c r="D103" t="s">
        <v>104</v>
      </c>
      <c r="E103" t="s">
        <v>5443</v>
      </c>
      <c r="F103" s="77">
        <v>615234.59</v>
      </c>
      <c r="G103" s="77">
        <v>0.81669999999999998</v>
      </c>
      <c r="H103" s="77">
        <v>17.741936385647499</v>
      </c>
      <c r="I103" s="78">
        <v>0</v>
      </c>
      <c r="J103" s="78">
        <v>0</v>
      </c>
      <c r="K103" s="78">
        <v>0</v>
      </c>
    </row>
    <row r="104" spans="2:11">
      <c r="B104" t="s">
        <v>5444</v>
      </c>
      <c r="C104" t="s">
        <v>5445</v>
      </c>
      <c r="D104" t="s">
        <v>104</v>
      </c>
      <c r="E104" t="s">
        <v>5446</v>
      </c>
      <c r="F104" s="77">
        <v>2592555.42</v>
      </c>
      <c r="G104" s="77">
        <v>84.928600000000017</v>
      </c>
      <c r="H104" s="77">
        <v>7774.6300302007403</v>
      </c>
      <c r="I104" s="78">
        <v>0</v>
      </c>
      <c r="J104" s="78">
        <v>2.5999999999999999E-3</v>
      </c>
      <c r="K104" s="78">
        <v>2.9999999999999997E-4</v>
      </c>
    </row>
    <row r="105" spans="2:11">
      <c r="B105" t="s">
        <v>5447</v>
      </c>
      <c r="C105" t="s">
        <v>5448</v>
      </c>
      <c r="D105" t="s">
        <v>104</v>
      </c>
      <c r="E105" t="s">
        <v>5449</v>
      </c>
      <c r="F105" s="77">
        <v>566027.62</v>
      </c>
      <c r="G105" s="77">
        <v>47.701000000000001</v>
      </c>
      <c r="H105" s="77">
        <v>953.37294844220298</v>
      </c>
      <c r="I105" s="78">
        <v>8.0999999999999996E-3</v>
      </c>
      <c r="J105" s="78">
        <v>2.9999999999999997E-4</v>
      </c>
      <c r="K105" s="78">
        <v>0</v>
      </c>
    </row>
    <row r="106" spans="2:11">
      <c r="B106" t="s">
        <v>5450</v>
      </c>
      <c r="C106" t="s">
        <v>5451</v>
      </c>
      <c r="D106" t="s">
        <v>104</v>
      </c>
      <c r="E106" t="s">
        <v>5452</v>
      </c>
      <c r="F106" s="77">
        <v>5485612.9500000002</v>
      </c>
      <c r="G106" s="77">
        <v>67.347100000000083</v>
      </c>
      <c r="H106" s="77">
        <v>13044.9307750836</v>
      </c>
      <c r="I106" s="78">
        <v>5.4899999999999997E-2</v>
      </c>
      <c r="J106" s="78">
        <v>4.4000000000000003E-3</v>
      </c>
      <c r="K106" s="78">
        <v>5.9999999999999995E-4</v>
      </c>
    </row>
    <row r="107" spans="2:11">
      <c r="B107" t="s">
        <v>5453</v>
      </c>
      <c r="C107" t="s">
        <v>5454</v>
      </c>
      <c r="D107" t="s">
        <v>104</v>
      </c>
      <c r="E107" t="s">
        <v>5422</v>
      </c>
      <c r="F107" s="77">
        <v>4173017.22</v>
      </c>
      <c r="G107" s="77">
        <v>71.477899999999991</v>
      </c>
      <c r="H107" s="77">
        <v>10532.2141015707</v>
      </c>
      <c r="I107" s="78">
        <v>4.8999999999999998E-3</v>
      </c>
      <c r="J107" s="78">
        <v>3.5000000000000001E-3</v>
      </c>
      <c r="K107" s="78">
        <v>4.0000000000000002E-4</v>
      </c>
    </row>
    <row r="108" spans="2:11">
      <c r="B108" t="s">
        <v>5455</v>
      </c>
      <c r="C108" t="s">
        <v>5456</v>
      </c>
      <c r="D108" t="s">
        <v>104</v>
      </c>
      <c r="E108" t="s">
        <v>5457</v>
      </c>
      <c r="F108" s="77">
        <v>7406284.21</v>
      </c>
      <c r="G108" s="77">
        <v>76.123800000000031</v>
      </c>
      <c r="H108" s="77">
        <v>19907.583722445001</v>
      </c>
      <c r="I108" s="78">
        <v>5.9299999999999999E-2</v>
      </c>
      <c r="J108" s="78">
        <v>6.7000000000000002E-3</v>
      </c>
      <c r="K108" s="78">
        <v>8.0000000000000004E-4</v>
      </c>
    </row>
    <row r="109" spans="2:11">
      <c r="B109" t="s">
        <v>5458</v>
      </c>
      <c r="C109" t="s">
        <v>5459</v>
      </c>
      <c r="D109" t="s">
        <v>104</v>
      </c>
      <c r="E109" t="s">
        <v>315</v>
      </c>
      <c r="F109" s="77">
        <v>1884452.35</v>
      </c>
      <c r="G109" s="77">
        <v>123.79990000000019</v>
      </c>
      <c r="H109" s="77">
        <v>8237.6468908370698</v>
      </c>
      <c r="I109" s="78">
        <v>3.5999999999999999E-3</v>
      </c>
      <c r="J109" s="78">
        <v>2.8E-3</v>
      </c>
      <c r="K109" s="78">
        <v>2.9999999999999997E-4</v>
      </c>
    </row>
    <row r="110" spans="2:11">
      <c r="B110" t="s">
        <v>5460</v>
      </c>
      <c r="C110" t="s">
        <v>5461</v>
      </c>
      <c r="D110" t="s">
        <v>104</v>
      </c>
      <c r="E110" t="s">
        <v>5213</v>
      </c>
      <c r="F110" s="77">
        <v>1286914.28</v>
      </c>
      <c r="G110" s="77">
        <v>204.38379999999998</v>
      </c>
      <c r="H110" s="77">
        <v>9287.3926522776401</v>
      </c>
      <c r="I110" s="78">
        <v>2.5000000000000001E-3</v>
      </c>
      <c r="J110" s="78">
        <v>3.0999999999999999E-3</v>
      </c>
      <c r="K110" s="78">
        <v>4.0000000000000002E-4</v>
      </c>
    </row>
    <row r="111" spans="2:11">
      <c r="B111" t="s">
        <v>5462</v>
      </c>
      <c r="C111" t="s">
        <v>5463</v>
      </c>
      <c r="D111" t="s">
        <v>111</v>
      </c>
      <c r="E111" t="s">
        <v>5464</v>
      </c>
      <c r="F111" s="77">
        <v>5653878.4699999997</v>
      </c>
      <c r="G111" s="77">
        <v>51.252400000000137</v>
      </c>
      <c r="H111" s="77">
        <v>12304.1295192778</v>
      </c>
      <c r="I111" s="78">
        <v>0.1338</v>
      </c>
      <c r="J111" s="78">
        <v>4.1000000000000003E-3</v>
      </c>
      <c r="K111" s="78">
        <v>5.0000000000000001E-4</v>
      </c>
    </row>
    <row r="112" spans="2:11">
      <c r="B112" t="s">
        <v>5465</v>
      </c>
      <c r="C112" t="s">
        <v>5466</v>
      </c>
      <c r="D112" t="s">
        <v>104</v>
      </c>
      <c r="E112" t="s">
        <v>5467</v>
      </c>
      <c r="F112" s="77">
        <v>760920.52</v>
      </c>
      <c r="G112" s="77">
        <v>95.878399999999999</v>
      </c>
      <c r="H112" s="77">
        <v>2576.07078048216</v>
      </c>
      <c r="I112" s="78">
        <v>5.0000000000000001E-4</v>
      </c>
      <c r="J112" s="78">
        <v>8.9999999999999998E-4</v>
      </c>
      <c r="K112" s="78">
        <v>1E-4</v>
      </c>
    </row>
    <row r="113" spans="2:11">
      <c r="B113" t="s">
        <v>5468</v>
      </c>
      <c r="C113" t="s">
        <v>5469</v>
      </c>
      <c r="D113" t="s">
        <v>104</v>
      </c>
      <c r="E113" t="s">
        <v>5470</v>
      </c>
      <c r="F113" s="77">
        <v>525561.64</v>
      </c>
      <c r="G113" s="77">
        <v>98.380700000000061</v>
      </c>
      <c r="H113" s="77">
        <v>1825.7078591034499</v>
      </c>
      <c r="I113" s="78">
        <v>0.1051</v>
      </c>
      <c r="J113" s="78">
        <v>5.9999999999999995E-4</v>
      </c>
      <c r="K113" s="78">
        <v>1E-4</v>
      </c>
    </row>
    <row r="114" spans="2:11">
      <c r="B114" t="s">
        <v>5471</v>
      </c>
      <c r="C114" t="s">
        <v>5472</v>
      </c>
      <c r="D114" t="s">
        <v>104</v>
      </c>
      <c r="E114" t="s">
        <v>5473</v>
      </c>
      <c r="F114" s="77">
        <v>10165538.890000001</v>
      </c>
      <c r="G114" s="77">
        <v>108.29330000000009</v>
      </c>
      <c r="H114" s="77">
        <v>38871.357867004903</v>
      </c>
      <c r="I114" s="78">
        <v>5.0000000000000001E-4</v>
      </c>
      <c r="J114" s="78">
        <v>1.2999999999999999E-2</v>
      </c>
      <c r="K114" s="78">
        <v>1.6000000000000001E-3</v>
      </c>
    </row>
    <row r="115" spans="2:11">
      <c r="B115" t="s">
        <v>5474</v>
      </c>
      <c r="C115" t="s">
        <v>5475</v>
      </c>
      <c r="D115" t="s">
        <v>104</v>
      </c>
      <c r="E115" t="s">
        <v>5476</v>
      </c>
      <c r="F115" s="77">
        <v>8869511.3900000006</v>
      </c>
      <c r="G115" s="77">
        <v>137.27100000000007</v>
      </c>
      <c r="H115" s="77">
        <v>42990.867706969402</v>
      </c>
      <c r="I115" s="78">
        <v>5.91E-2</v>
      </c>
      <c r="J115" s="78">
        <v>1.44E-2</v>
      </c>
      <c r="K115" s="78">
        <v>1.8E-3</v>
      </c>
    </row>
    <row r="116" spans="2:11">
      <c r="B116" t="s">
        <v>5477</v>
      </c>
      <c r="C116" t="s">
        <v>5478</v>
      </c>
      <c r="D116" t="s">
        <v>104</v>
      </c>
      <c r="E116" t="s">
        <v>5473</v>
      </c>
      <c r="F116" s="77">
        <v>26420598.629999999</v>
      </c>
      <c r="G116" s="77">
        <v>121.14220000000002</v>
      </c>
      <c r="H116" s="77">
        <v>113014.931844871</v>
      </c>
      <c r="I116" s="78">
        <v>2.12E-2</v>
      </c>
      <c r="J116" s="78">
        <v>3.78E-2</v>
      </c>
      <c r="K116" s="78">
        <v>4.7999999999999996E-3</v>
      </c>
    </row>
    <row r="117" spans="2:11">
      <c r="B117" t="s">
        <v>5479</v>
      </c>
      <c r="C117" t="s">
        <v>5480</v>
      </c>
      <c r="D117" t="s">
        <v>108</v>
      </c>
      <c r="E117" t="s">
        <v>5481</v>
      </c>
      <c r="F117" s="77">
        <v>7637824.6200000001</v>
      </c>
      <c r="G117" s="77">
        <v>99.250499999999946</v>
      </c>
      <c r="H117" s="77">
        <v>28477.961596908099</v>
      </c>
      <c r="I117" s="78">
        <v>7.6399999999999996E-2</v>
      </c>
      <c r="J117" s="78">
        <v>9.4999999999999998E-3</v>
      </c>
      <c r="K117" s="78">
        <v>1.1999999999999999E-3</v>
      </c>
    </row>
    <row r="118" spans="2:11">
      <c r="B118" t="s">
        <v>5482</v>
      </c>
      <c r="C118" t="s">
        <v>5483</v>
      </c>
      <c r="D118" t="s">
        <v>108</v>
      </c>
      <c r="E118" t="s">
        <v>5484</v>
      </c>
      <c r="F118" s="77">
        <v>2641276.2000000002</v>
      </c>
      <c r="G118" s="77">
        <v>73.470600000000005</v>
      </c>
      <c r="H118" s="77">
        <v>7290.1072811005397</v>
      </c>
      <c r="I118" s="78">
        <v>4.4000000000000003E-3</v>
      </c>
      <c r="J118" s="78">
        <v>2.3999999999999998E-3</v>
      </c>
      <c r="K118" s="78">
        <v>2.9999999999999997E-4</v>
      </c>
    </row>
    <row r="119" spans="2:11">
      <c r="B119" t="s">
        <v>5485</v>
      </c>
      <c r="C119" t="s">
        <v>5486</v>
      </c>
      <c r="D119" t="s">
        <v>108</v>
      </c>
      <c r="E119" t="s">
        <v>5487</v>
      </c>
      <c r="F119" s="77">
        <v>3066441.41</v>
      </c>
      <c r="G119" s="77">
        <v>92.914399999999915</v>
      </c>
      <c r="H119" s="77">
        <v>10703.460550219799</v>
      </c>
      <c r="I119" s="78">
        <v>4.0899999999999999E-2</v>
      </c>
      <c r="J119" s="78">
        <v>3.5999999999999999E-3</v>
      </c>
      <c r="K119" s="78">
        <v>5.0000000000000001E-4</v>
      </c>
    </row>
    <row r="120" spans="2:11">
      <c r="B120" t="s">
        <v>5488</v>
      </c>
      <c r="C120" t="s">
        <v>5489</v>
      </c>
      <c r="D120" t="s">
        <v>108</v>
      </c>
      <c r="E120" t="s">
        <v>295</v>
      </c>
      <c r="F120" s="77">
        <v>703887.01</v>
      </c>
      <c r="G120" s="77">
        <v>114.31959999999994</v>
      </c>
      <c r="H120" s="77">
        <v>3022.94441502058</v>
      </c>
      <c r="I120" s="78">
        <v>5.0000000000000001E-4</v>
      </c>
      <c r="J120" s="78">
        <v>1E-3</v>
      </c>
      <c r="K120" s="78">
        <v>1E-4</v>
      </c>
    </row>
    <row r="121" spans="2:11">
      <c r="B121" t="s">
        <v>5490</v>
      </c>
      <c r="C121" t="s">
        <v>5491</v>
      </c>
      <c r="D121" t="s">
        <v>104</v>
      </c>
      <c r="E121" t="s">
        <v>5291</v>
      </c>
      <c r="F121" s="77">
        <v>1005259.52</v>
      </c>
      <c r="G121" s="77">
        <v>123.45160000000017</v>
      </c>
      <c r="H121" s="77">
        <v>4382.0026433824796</v>
      </c>
      <c r="I121" s="78">
        <v>0</v>
      </c>
      <c r="J121" s="78">
        <v>1.5E-3</v>
      </c>
      <c r="K121" s="78">
        <v>2.0000000000000001E-4</v>
      </c>
    </row>
    <row r="122" spans="2:11">
      <c r="B122" t="s">
        <v>5492</v>
      </c>
      <c r="C122" t="s">
        <v>5493</v>
      </c>
      <c r="D122" t="s">
        <v>104</v>
      </c>
      <c r="E122" t="s">
        <v>5494</v>
      </c>
      <c r="F122" s="77">
        <v>4271846</v>
      </c>
      <c r="G122" s="77">
        <v>98.557500000000005</v>
      </c>
      <c r="H122" s="77">
        <v>14866.303138340099</v>
      </c>
      <c r="I122" s="78">
        <v>0</v>
      </c>
      <c r="J122" s="78">
        <v>5.0000000000000001E-3</v>
      </c>
      <c r="K122" s="78">
        <v>5.9999999999999995E-4</v>
      </c>
    </row>
    <row r="123" spans="2:11">
      <c r="B123" t="s">
        <v>5495</v>
      </c>
      <c r="C123" t="s">
        <v>5496</v>
      </c>
      <c r="D123" t="s">
        <v>104</v>
      </c>
      <c r="E123" t="s">
        <v>512</v>
      </c>
      <c r="F123" s="77">
        <v>544072.64</v>
      </c>
      <c r="G123" s="77">
        <v>8.7139000000000024</v>
      </c>
      <c r="H123" s="77">
        <v>167.40451853844601</v>
      </c>
      <c r="I123" s="78">
        <v>2.8999999999999998E-3</v>
      </c>
      <c r="J123" s="78">
        <v>1E-4</v>
      </c>
      <c r="K123" s="78">
        <v>0</v>
      </c>
    </row>
    <row r="124" spans="2:11">
      <c r="B124" t="s">
        <v>5497</v>
      </c>
      <c r="C124" t="s">
        <v>5498</v>
      </c>
      <c r="D124" t="s">
        <v>108</v>
      </c>
      <c r="E124" t="s">
        <v>5499</v>
      </c>
      <c r="F124" s="77">
        <v>5728506.6200000001</v>
      </c>
      <c r="G124" s="77">
        <v>103.43089999999988</v>
      </c>
      <c r="H124" s="77">
        <v>22258.6201339853</v>
      </c>
      <c r="I124" s="78">
        <v>1.0800000000000001E-2</v>
      </c>
      <c r="J124" s="78">
        <v>7.4000000000000003E-3</v>
      </c>
      <c r="K124" s="78">
        <v>8.9999999999999998E-4</v>
      </c>
    </row>
    <row r="125" spans="2:11">
      <c r="B125" t="s">
        <v>5500</v>
      </c>
      <c r="C125" t="s">
        <v>5501</v>
      </c>
      <c r="D125" t="s">
        <v>104</v>
      </c>
      <c r="E125" t="s">
        <v>5502</v>
      </c>
      <c r="F125" s="77">
        <v>4873405.34</v>
      </c>
      <c r="G125" s="77">
        <v>115.52629999999991</v>
      </c>
      <c r="H125" s="77">
        <v>19879.759067637799</v>
      </c>
      <c r="I125" s="78">
        <v>1.4E-3</v>
      </c>
      <c r="J125" s="78">
        <v>6.7000000000000002E-3</v>
      </c>
      <c r="K125" s="78">
        <v>8.0000000000000004E-4</v>
      </c>
    </row>
    <row r="126" spans="2:11">
      <c r="B126" t="s">
        <v>5503</v>
      </c>
      <c r="C126" t="s">
        <v>5504</v>
      </c>
      <c r="D126" t="s">
        <v>104</v>
      </c>
      <c r="E126" t="s">
        <v>303</v>
      </c>
      <c r="F126" s="77">
        <v>1106083.1270000001</v>
      </c>
      <c r="G126" s="77">
        <v>100</v>
      </c>
      <c r="H126" s="77">
        <v>3905.579521437</v>
      </c>
      <c r="I126" s="78">
        <v>0</v>
      </c>
      <c r="J126" s="78">
        <v>1.2999999999999999E-3</v>
      </c>
      <c r="K126" s="78">
        <v>2.0000000000000001E-4</v>
      </c>
    </row>
    <row r="127" spans="2:11">
      <c r="B127" t="s">
        <v>5505</v>
      </c>
      <c r="C127" t="s">
        <v>5506</v>
      </c>
      <c r="D127" t="s">
        <v>104</v>
      </c>
      <c r="E127" t="s">
        <v>5507</v>
      </c>
      <c r="F127" s="77">
        <v>4970421</v>
      </c>
      <c r="G127" s="77">
        <v>100</v>
      </c>
      <c r="H127" s="77">
        <v>17550.556551000001</v>
      </c>
      <c r="I127" s="78">
        <v>0</v>
      </c>
      <c r="J127" s="78">
        <v>5.8999999999999999E-3</v>
      </c>
      <c r="K127" s="78">
        <v>6.9999999999999999E-4</v>
      </c>
    </row>
    <row r="128" spans="2:11">
      <c r="B128" t="s">
        <v>5508</v>
      </c>
      <c r="C128" t="s">
        <v>5509</v>
      </c>
      <c r="D128" t="s">
        <v>104</v>
      </c>
      <c r="E128" t="s">
        <v>295</v>
      </c>
      <c r="F128" s="77">
        <v>7017064</v>
      </c>
      <c r="G128" s="77">
        <v>102.72660000000002</v>
      </c>
      <c r="H128" s="77">
        <v>25452.829563861898</v>
      </c>
      <c r="I128" s="78">
        <v>5.7999999999999996E-3</v>
      </c>
      <c r="J128" s="78">
        <v>8.5000000000000006E-3</v>
      </c>
      <c r="K128" s="78">
        <v>1.1000000000000001E-3</v>
      </c>
    </row>
    <row r="129" spans="2:11">
      <c r="B129" t="s">
        <v>5510</v>
      </c>
      <c r="C129" t="s">
        <v>5511</v>
      </c>
      <c r="D129" t="s">
        <v>104</v>
      </c>
      <c r="E129" t="s">
        <v>315</v>
      </c>
      <c r="F129" s="77">
        <v>782743.34</v>
      </c>
      <c r="G129" s="77">
        <v>100.09790000000018</v>
      </c>
      <c r="H129" s="77">
        <v>2766.5725590721399</v>
      </c>
      <c r="I129" s="78">
        <v>5.9999999999999995E-4</v>
      </c>
      <c r="J129" s="78">
        <v>8.9999999999999998E-4</v>
      </c>
      <c r="K129" s="78">
        <v>1E-4</v>
      </c>
    </row>
    <row r="130" spans="2:11">
      <c r="B130" t="s">
        <v>5512</v>
      </c>
      <c r="C130" t="s">
        <v>5513</v>
      </c>
      <c r="D130" t="s">
        <v>108</v>
      </c>
      <c r="E130" t="s">
        <v>5514</v>
      </c>
      <c r="F130" s="77">
        <v>10065977.130000001</v>
      </c>
      <c r="G130" s="77">
        <v>97.799699999999916</v>
      </c>
      <c r="H130" s="77">
        <v>36982.816001448104</v>
      </c>
      <c r="I130" s="78">
        <v>2.5000000000000001E-3</v>
      </c>
      <c r="J130" s="78">
        <v>1.24E-2</v>
      </c>
      <c r="K130" s="78">
        <v>1.6000000000000001E-3</v>
      </c>
    </row>
    <row r="131" spans="2:11">
      <c r="B131" t="s">
        <v>5515</v>
      </c>
      <c r="C131" t="s">
        <v>5516</v>
      </c>
      <c r="D131" t="s">
        <v>108</v>
      </c>
      <c r="E131" t="s">
        <v>303</v>
      </c>
      <c r="F131" s="77">
        <v>437160.58</v>
      </c>
      <c r="G131" s="77">
        <v>100</v>
      </c>
      <c r="H131" s="77">
        <v>1642.281150886</v>
      </c>
      <c r="I131" s="78">
        <v>1.1999999999999999E-3</v>
      </c>
      <c r="J131" s="78">
        <v>5.0000000000000001E-4</v>
      </c>
      <c r="K131" s="78">
        <v>1E-4</v>
      </c>
    </row>
    <row r="132" spans="2:11">
      <c r="B132" t="s">
        <v>5517</v>
      </c>
      <c r="C132" t="s">
        <v>5518</v>
      </c>
      <c r="D132" t="s">
        <v>108</v>
      </c>
      <c r="E132" t="s">
        <v>5519</v>
      </c>
      <c r="F132" s="77">
        <v>1639354.62</v>
      </c>
      <c r="G132" s="77">
        <v>101.49389999999997</v>
      </c>
      <c r="H132" s="77">
        <v>6250.5662810947397</v>
      </c>
      <c r="I132" s="78">
        <v>1.4E-3</v>
      </c>
      <c r="J132" s="78">
        <v>2.0999999999999999E-3</v>
      </c>
      <c r="K132" s="78">
        <v>2.9999999999999997E-4</v>
      </c>
    </row>
    <row r="133" spans="2:11">
      <c r="B133" t="s">
        <v>5520</v>
      </c>
      <c r="C133" t="s">
        <v>5521</v>
      </c>
      <c r="D133" t="s">
        <v>111</v>
      </c>
      <c r="E133" t="s">
        <v>309</v>
      </c>
      <c r="F133" s="77">
        <v>4916091.8499999996</v>
      </c>
      <c r="G133" s="77">
        <v>101.95169999999997</v>
      </c>
      <c r="H133" s="77">
        <v>21281.619709267801</v>
      </c>
      <c r="I133" s="78">
        <v>5.4999999999999997E-3</v>
      </c>
      <c r="J133" s="78">
        <v>7.1000000000000004E-3</v>
      </c>
      <c r="K133" s="78">
        <v>8.9999999999999998E-4</v>
      </c>
    </row>
    <row r="134" spans="2:11">
      <c r="B134" t="s">
        <v>5522</v>
      </c>
      <c r="C134" t="s">
        <v>5523</v>
      </c>
      <c r="D134" t="s">
        <v>104</v>
      </c>
      <c r="E134" t="s">
        <v>5524</v>
      </c>
      <c r="F134" s="77">
        <v>2347380</v>
      </c>
      <c r="G134" s="77">
        <v>92.530100000000004</v>
      </c>
      <c r="H134" s="77">
        <v>7669.4487397327803</v>
      </c>
      <c r="I134" s="78">
        <v>1.11E-2</v>
      </c>
      <c r="J134" s="78">
        <v>2.5999999999999999E-3</v>
      </c>
      <c r="K134" s="78">
        <v>2.9999999999999997E-4</v>
      </c>
    </row>
    <row r="135" spans="2:11">
      <c r="B135" t="s">
        <v>5525</v>
      </c>
      <c r="C135" t="s">
        <v>5526</v>
      </c>
      <c r="D135" t="s">
        <v>104</v>
      </c>
      <c r="E135" t="s">
        <v>5527</v>
      </c>
      <c r="F135" s="77">
        <v>811103.76</v>
      </c>
      <c r="G135" s="77">
        <v>100.64239999999978</v>
      </c>
      <c r="H135" s="77">
        <v>2882.4057599470202</v>
      </c>
      <c r="I135" s="78">
        <v>7.4000000000000003E-3</v>
      </c>
      <c r="J135" s="78">
        <v>1E-3</v>
      </c>
      <c r="K135" s="78">
        <v>1E-4</v>
      </c>
    </row>
    <row r="136" spans="2:11">
      <c r="B136" t="s">
        <v>5528</v>
      </c>
      <c r="C136" t="s">
        <v>5529</v>
      </c>
      <c r="D136" t="s">
        <v>104</v>
      </c>
      <c r="E136" t="s">
        <v>5530</v>
      </c>
      <c r="F136" s="77">
        <v>456573.95</v>
      </c>
      <c r="G136" s="77">
        <v>102.2286</v>
      </c>
      <c r="H136" s="77">
        <v>1648.0912735424899</v>
      </c>
      <c r="I136" s="78">
        <v>6.0900000000000003E-2</v>
      </c>
      <c r="J136" s="78">
        <v>5.9999999999999995E-4</v>
      </c>
      <c r="K136" s="78">
        <v>1E-4</v>
      </c>
    </row>
    <row r="137" spans="2:11">
      <c r="B137" t="s">
        <v>5531</v>
      </c>
      <c r="C137" t="s">
        <v>5532</v>
      </c>
      <c r="D137" t="s">
        <v>108</v>
      </c>
      <c r="E137" t="s">
        <v>5533</v>
      </c>
      <c r="F137" s="77">
        <v>11778893.59</v>
      </c>
      <c r="G137" s="77">
        <v>102.95339999999975</v>
      </c>
      <c r="H137" s="77">
        <v>45556.642243429698</v>
      </c>
      <c r="I137" s="78">
        <v>1.2999999999999999E-3</v>
      </c>
      <c r="J137" s="78">
        <v>1.52E-2</v>
      </c>
      <c r="K137" s="78">
        <v>1.9E-3</v>
      </c>
    </row>
    <row r="138" spans="2:11">
      <c r="B138" t="s">
        <v>5534</v>
      </c>
      <c r="C138" t="s">
        <v>5535</v>
      </c>
      <c r="D138" t="s">
        <v>108</v>
      </c>
      <c r="E138" t="s">
        <v>1336</v>
      </c>
      <c r="F138" s="77">
        <v>3154557.23</v>
      </c>
      <c r="G138" s="77">
        <v>103.50830000000002</v>
      </c>
      <c r="H138" s="77">
        <v>12266.484136236</v>
      </c>
      <c r="I138" s="78">
        <v>2.52E-2</v>
      </c>
      <c r="J138" s="78">
        <v>4.1000000000000003E-3</v>
      </c>
      <c r="K138" s="78">
        <v>5.0000000000000001E-4</v>
      </c>
    </row>
    <row r="139" spans="2:11">
      <c r="B139" t="s">
        <v>5536</v>
      </c>
      <c r="C139" t="s">
        <v>5537</v>
      </c>
      <c r="D139" t="s">
        <v>108</v>
      </c>
      <c r="E139" t="s">
        <v>5538</v>
      </c>
      <c r="F139" s="77">
        <v>5312566.45</v>
      </c>
      <c r="G139" s="77">
        <v>115.27070000000002</v>
      </c>
      <c r="H139" s="77">
        <v>23005.401683784301</v>
      </c>
      <c r="I139" s="78">
        <v>0</v>
      </c>
      <c r="J139" s="78">
        <v>7.7000000000000002E-3</v>
      </c>
      <c r="K139" s="78">
        <v>1E-3</v>
      </c>
    </row>
    <row r="140" spans="2:11">
      <c r="B140" t="s">
        <v>5539</v>
      </c>
      <c r="C140" t="s">
        <v>5540</v>
      </c>
      <c r="D140" t="s">
        <v>108</v>
      </c>
      <c r="E140" t="s">
        <v>5541</v>
      </c>
      <c r="F140" s="77">
        <v>9781093.0500000007</v>
      </c>
      <c r="G140" s="77">
        <v>92.054999999999964</v>
      </c>
      <c r="H140" s="77">
        <v>33825.2712278037</v>
      </c>
      <c r="I140" s="78">
        <v>0.2445</v>
      </c>
      <c r="J140" s="78">
        <v>1.1299999999999999E-2</v>
      </c>
      <c r="K140" s="78">
        <v>1.4E-3</v>
      </c>
    </row>
    <row r="141" spans="2:11">
      <c r="B141" t="s">
        <v>5542</v>
      </c>
      <c r="C141" t="s">
        <v>5543</v>
      </c>
      <c r="D141" t="s">
        <v>108</v>
      </c>
      <c r="E141" t="s">
        <v>309</v>
      </c>
      <c r="F141" s="77">
        <v>1464084.95</v>
      </c>
      <c r="G141" s="77">
        <v>103.4099999999999</v>
      </c>
      <c r="H141" s="77">
        <v>5687.68229413477</v>
      </c>
      <c r="I141" s="78">
        <v>2.8999999999999998E-3</v>
      </c>
      <c r="J141" s="78">
        <v>1.9E-3</v>
      </c>
      <c r="K141" s="78">
        <v>2.0000000000000001E-4</v>
      </c>
    </row>
    <row r="142" spans="2:11">
      <c r="B142" t="s">
        <v>5544</v>
      </c>
      <c r="C142" t="s">
        <v>5545</v>
      </c>
      <c r="D142" t="s">
        <v>104</v>
      </c>
      <c r="E142" t="s">
        <v>5446</v>
      </c>
      <c r="F142" s="77">
        <v>1876478.8</v>
      </c>
      <c r="G142" s="77">
        <v>105.33</v>
      </c>
      <c r="H142" s="77">
        <v>6979.0042688612402</v>
      </c>
      <c r="I142" s="78">
        <v>5.7700000000000001E-2</v>
      </c>
      <c r="J142" s="78">
        <v>2.3E-3</v>
      </c>
      <c r="K142" s="78">
        <v>2.9999999999999997E-4</v>
      </c>
    </row>
    <row r="143" spans="2:11">
      <c r="B143" t="s">
        <v>5546</v>
      </c>
      <c r="C143" t="s">
        <v>5547</v>
      </c>
      <c r="D143" t="s">
        <v>104</v>
      </c>
      <c r="E143" t="s">
        <v>5548</v>
      </c>
      <c r="F143" s="77">
        <v>5031956.34</v>
      </c>
      <c r="G143" s="77">
        <v>81.663399999999982</v>
      </c>
      <c r="H143" s="77">
        <v>14509.820483805001</v>
      </c>
      <c r="I143" s="78">
        <v>2E-3</v>
      </c>
      <c r="J143" s="78">
        <v>4.8999999999999998E-3</v>
      </c>
      <c r="K143" s="78">
        <v>5.9999999999999995E-4</v>
      </c>
    </row>
    <row r="144" spans="2:11">
      <c r="B144" t="s">
        <v>5549</v>
      </c>
      <c r="C144" t="s">
        <v>5550</v>
      </c>
      <c r="D144" t="s">
        <v>104</v>
      </c>
      <c r="E144" t="s">
        <v>5551</v>
      </c>
      <c r="F144" s="77">
        <v>2508115.33</v>
      </c>
      <c r="G144" s="77">
        <v>1E-4</v>
      </c>
      <c r="H144" s="77">
        <v>8.8561552302299992E-3</v>
      </c>
      <c r="I144" s="78">
        <v>0</v>
      </c>
      <c r="J144" s="78">
        <v>0</v>
      </c>
      <c r="K144" s="78">
        <v>0</v>
      </c>
    </row>
    <row r="145" spans="2:11">
      <c r="B145" t="s">
        <v>5552</v>
      </c>
      <c r="C145" t="s">
        <v>5553</v>
      </c>
      <c r="D145" t="s">
        <v>104</v>
      </c>
      <c r="E145" t="s">
        <v>5554</v>
      </c>
      <c r="F145" s="77">
        <v>10046318.779999999</v>
      </c>
      <c r="G145" s="77">
        <v>71.253599999999693</v>
      </c>
      <c r="H145" s="77">
        <v>25276.182571536301</v>
      </c>
      <c r="I145" s="78">
        <v>2.5000000000000001E-3</v>
      </c>
      <c r="J145" s="78">
        <v>8.5000000000000006E-3</v>
      </c>
      <c r="K145" s="78">
        <v>1.1000000000000001E-3</v>
      </c>
    </row>
    <row r="146" spans="2:11">
      <c r="B146" t="s">
        <v>5555</v>
      </c>
      <c r="C146" t="s">
        <v>5556</v>
      </c>
      <c r="D146" t="s">
        <v>108</v>
      </c>
      <c r="E146" t="s">
        <v>5557</v>
      </c>
      <c r="F146" s="77">
        <v>105095</v>
      </c>
      <c r="G146" s="77">
        <v>138.52539999999999</v>
      </c>
      <c r="H146" s="77">
        <v>546.91266714067103</v>
      </c>
      <c r="I146" s="78">
        <v>0</v>
      </c>
      <c r="J146" s="78">
        <v>2.0000000000000001E-4</v>
      </c>
      <c r="K146" s="78">
        <v>0</v>
      </c>
    </row>
    <row r="147" spans="2:11">
      <c r="B147" t="s">
        <v>5558</v>
      </c>
      <c r="C147" t="s">
        <v>5559</v>
      </c>
      <c r="D147" t="s">
        <v>104</v>
      </c>
      <c r="E147" t="s">
        <v>5369</v>
      </c>
      <c r="F147" s="77">
        <v>1226994.8</v>
      </c>
      <c r="G147" s="77">
        <v>101.4087</v>
      </c>
      <c r="H147" s="77">
        <v>4393.5508288647698</v>
      </c>
      <c r="I147" s="78">
        <v>0</v>
      </c>
      <c r="J147" s="78">
        <v>1.5E-3</v>
      </c>
      <c r="K147" s="78">
        <v>2.0000000000000001E-4</v>
      </c>
    </row>
    <row r="148" spans="2:11">
      <c r="B148" t="s">
        <v>5560</v>
      </c>
      <c r="C148" t="s">
        <v>5561</v>
      </c>
      <c r="D148" t="s">
        <v>104</v>
      </c>
      <c r="E148" t="s">
        <v>619</v>
      </c>
      <c r="F148" s="77">
        <v>1260404.4099999999</v>
      </c>
      <c r="G148" s="77">
        <v>108.03500000000025</v>
      </c>
      <c r="H148" s="77">
        <v>4808.0846802369097</v>
      </c>
      <c r="I148" s="78">
        <v>2.5000000000000001E-3</v>
      </c>
      <c r="J148" s="78">
        <v>1.6000000000000001E-3</v>
      </c>
      <c r="K148" s="78">
        <v>2.0000000000000001E-4</v>
      </c>
    </row>
    <row r="149" spans="2:11">
      <c r="B149" t="s">
        <v>5562</v>
      </c>
      <c r="C149" t="s">
        <v>5563</v>
      </c>
      <c r="D149" t="s">
        <v>108</v>
      </c>
      <c r="E149" t="s">
        <v>689</v>
      </c>
      <c r="F149" s="77">
        <v>296918.21999999997</v>
      </c>
      <c r="G149" s="77">
        <v>147.36239999999995</v>
      </c>
      <c r="H149" s="77">
        <v>1643.7283633205</v>
      </c>
      <c r="I149" s="78">
        <v>0</v>
      </c>
      <c r="J149" s="78">
        <v>5.9999999999999995E-4</v>
      </c>
      <c r="K149" s="78">
        <v>1E-4</v>
      </c>
    </row>
    <row r="150" spans="2:11">
      <c r="B150" t="s">
        <v>5564</v>
      </c>
      <c r="C150" t="s">
        <v>5565</v>
      </c>
      <c r="D150" t="s">
        <v>104</v>
      </c>
      <c r="E150" t="s">
        <v>5566</v>
      </c>
      <c r="F150" s="77">
        <v>831630.87</v>
      </c>
      <c r="G150" s="77">
        <v>110.75129999999999</v>
      </c>
      <c r="H150" s="77">
        <v>3252.1993010336</v>
      </c>
      <c r="I150" s="78">
        <v>0.2661</v>
      </c>
      <c r="J150" s="78">
        <v>1.1000000000000001E-3</v>
      </c>
      <c r="K150" s="78">
        <v>1E-4</v>
      </c>
    </row>
    <row r="151" spans="2:11">
      <c r="B151" t="s">
        <v>5567</v>
      </c>
      <c r="C151" t="s">
        <v>5568</v>
      </c>
      <c r="D151" t="s">
        <v>104</v>
      </c>
      <c r="E151" t="s">
        <v>309</v>
      </c>
      <c r="F151" s="77">
        <v>122468.07</v>
      </c>
      <c r="G151" s="77">
        <v>323.51339790000094</v>
      </c>
      <c r="H151" s="77">
        <v>396.20061459955002</v>
      </c>
      <c r="I151" s="78">
        <v>8.0000000000000004E-4</v>
      </c>
      <c r="J151" s="78">
        <v>1E-4</v>
      </c>
      <c r="K151" s="78">
        <v>0</v>
      </c>
    </row>
    <row r="152" spans="2:11">
      <c r="B152" t="s">
        <v>5569</v>
      </c>
      <c r="C152" t="s">
        <v>5570</v>
      </c>
      <c r="D152" t="s">
        <v>108</v>
      </c>
      <c r="E152" t="s">
        <v>5571</v>
      </c>
      <c r="F152" s="77">
        <v>6593303</v>
      </c>
      <c r="G152" s="77">
        <v>101.07870000000001</v>
      </c>
      <c r="H152" s="77">
        <v>25036.245245207199</v>
      </c>
      <c r="I152" s="78">
        <v>0</v>
      </c>
      <c r="J152" s="78">
        <v>8.3999999999999995E-3</v>
      </c>
      <c r="K152" s="78">
        <v>1.1000000000000001E-3</v>
      </c>
    </row>
    <row r="153" spans="2:11">
      <c r="B153" t="s">
        <v>5572</v>
      </c>
      <c r="C153" t="s">
        <v>5573</v>
      </c>
      <c r="D153" t="s">
        <v>104</v>
      </c>
      <c r="E153" t="s">
        <v>5571</v>
      </c>
      <c r="F153" s="77">
        <v>615067</v>
      </c>
      <c r="G153" s="77">
        <v>102.8746</v>
      </c>
      <c r="H153" s="77">
        <v>2234.23218513243</v>
      </c>
      <c r="I153" s="78">
        <v>0</v>
      </c>
      <c r="J153" s="78">
        <v>6.9999999999999999E-4</v>
      </c>
      <c r="K153" s="78">
        <v>1E-4</v>
      </c>
    </row>
    <row r="154" spans="2:11">
      <c r="B154" t="s">
        <v>5574</v>
      </c>
      <c r="C154" t="s">
        <v>5575</v>
      </c>
      <c r="D154" t="s">
        <v>108</v>
      </c>
      <c r="E154" t="s">
        <v>748</v>
      </c>
      <c r="F154" s="77">
        <v>10853624</v>
      </c>
      <c r="G154" s="77">
        <v>110.5287999999998</v>
      </c>
      <c r="H154" s="77">
        <v>45066.802112356701</v>
      </c>
      <c r="I154" s="78">
        <v>0</v>
      </c>
      <c r="J154" s="78">
        <v>1.5100000000000001E-2</v>
      </c>
      <c r="K154" s="78">
        <v>1.9E-3</v>
      </c>
    </row>
    <row r="155" spans="2:11">
      <c r="B155" t="s">
        <v>5576</v>
      </c>
      <c r="C155" t="s">
        <v>5577</v>
      </c>
      <c r="D155" t="s">
        <v>104</v>
      </c>
      <c r="E155" t="s">
        <v>5578</v>
      </c>
      <c r="F155" s="77">
        <v>847031.44</v>
      </c>
      <c r="G155" s="77">
        <v>102.01930000000003</v>
      </c>
      <c r="H155" s="77">
        <v>3051.26261245962</v>
      </c>
      <c r="I155" s="78">
        <v>0</v>
      </c>
      <c r="J155" s="78">
        <v>1E-3</v>
      </c>
      <c r="K155" s="78">
        <v>1E-4</v>
      </c>
    </row>
    <row r="156" spans="2:11">
      <c r="B156" t="s">
        <v>5579</v>
      </c>
      <c r="C156" t="s">
        <v>5580</v>
      </c>
      <c r="D156" t="s">
        <v>108</v>
      </c>
      <c r="E156" t="s">
        <v>5581</v>
      </c>
      <c r="F156" s="77">
        <v>3721875.11</v>
      </c>
      <c r="G156" s="77">
        <v>133.10810000000001</v>
      </c>
      <c r="H156" s="77">
        <v>18611.1322478822</v>
      </c>
      <c r="I156" s="78">
        <v>2.9999999999999997E-4</v>
      </c>
      <c r="J156" s="78">
        <v>6.1999999999999998E-3</v>
      </c>
      <c r="K156" s="78">
        <v>8.0000000000000004E-4</v>
      </c>
    </row>
    <row r="157" spans="2:11">
      <c r="B157" t="s">
        <v>5582</v>
      </c>
      <c r="C157" t="s">
        <v>5583</v>
      </c>
      <c r="D157" t="s">
        <v>108</v>
      </c>
      <c r="E157" t="s">
        <v>5584</v>
      </c>
      <c r="F157" s="77">
        <v>3159164.16</v>
      </c>
      <c r="G157" s="77">
        <v>165.82370000000034</v>
      </c>
      <c r="H157" s="77">
        <v>19680.0097793717</v>
      </c>
      <c r="I157" s="78">
        <v>0</v>
      </c>
      <c r="J157" s="78">
        <v>6.6E-3</v>
      </c>
      <c r="K157" s="78">
        <v>8.0000000000000004E-4</v>
      </c>
    </row>
    <row r="158" spans="2:11">
      <c r="B158" t="s">
        <v>5585</v>
      </c>
      <c r="C158" t="s">
        <v>5586</v>
      </c>
      <c r="D158" t="s">
        <v>104</v>
      </c>
      <c r="E158" t="s">
        <v>5587</v>
      </c>
      <c r="F158" s="77">
        <v>5865786.6200000001</v>
      </c>
      <c r="G158" s="77">
        <v>97.109499999999969</v>
      </c>
      <c r="H158" s="77">
        <v>20113.4095199115</v>
      </c>
      <c r="I158" s="78">
        <v>1.5E-3</v>
      </c>
      <c r="J158" s="78">
        <v>6.7000000000000002E-3</v>
      </c>
      <c r="K158" s="78">
        <v>8.9999999999999998E-4</v>
      </c>
    </row>
    <row r="159" spans="2:11">
      <c r="B159" t="s">
        <v>5588</v>
      </c>
      <c r="C159" t="s">
        <v>5589</v>
      </c>
      <c r="D159" t="s">
        <v>104</v>
      </c>
      <c r="E159" t="s">
        <v>5590</v>
      </c>
      <c r="F159" s="77">
        <v>6907552.9500000002</v>
      </c>
      <c r="G159" s="77">
        <v>36.251400000000011</v>
      </c>
      <c r="H159" s="77">
        <v>8841.92289956065</v>
      </c>
      <c r="I159" s="78">
        <v>2.8E-3</v>
      </c>
      <c r="J159" s="78">
        <v>3.0000000000000001E-3</v>
      </c>
      <c r="K159" s="78">
        <v>4.0000000000000002E-4</v>
      </c>
    </row>
    <row r="160" spans="2:11">
      <c r="B160" t="s">
        <v>5591</v>
      </c>
      <c r="C160" t="s">
        <v>5592</v>
      </c>
      <c r="D160" t="s">
        <v>104</v>
      </c>
      <c r="E160" t="s">
        <v>5593</v>
      </c>
      <c r="F160" s="77">
        <v>5522162.5899999999</v>
      </c>
      <c r="G160" s="77">
        <v>103.07870000000023</v>
      </c>
      <c r="H160" s="77">
        <v>20099.064309503599</v>
      </c>
      <c r="I160" s="78">
        <v>2.2000000000000001E-3</v>
      </c>
      <c r="J160" s="78">
        <v>6.7000000000000002E-3</v>
      </c>
      <c r="K160" s="78">
        <v>8.9999999999999998E-4</v>
      </c>
    </row>
    <row r="161" spans="2:11">
      <c r="B161" t="s">
        <v>5594</v>
      </c>
      <c r="C161" t="s">
        <v>5595</v>
      </c>
      <c r="D161" t="s">
        <v>104</v>
      </c>
      <c r="E161" t="s">
        <v>603</v>
      </c>
      <c r="F161" s="77">
        <v>1339086</v>
      </c>
      <c r="G161" s="77">
        <v>80.963899999999867</v>
      </c>
      <c r="H161" s="77">
        <v>3828.2263385875799</v>
      </c>
      <c r="I161" s="78">
        <v>3.5499999999999997E-2</v>
      </c>
      <c r="J161" s="78">
        <v>1.2999999999999999E-3</v>
      </c>
      <c r="K161" s="78">
        <v>2.0000000000000001E-4</v>
      </c>
    </row>
    <row r="162" spans="2:11">
      <c r="B162" t="s">
        <v>5596</v>
      </c>
      <c r="C162" t="s">
        <v>5597</v>
      </c>
      <c r="D162" t="s">
        <v>104</v>
      </c>
      <c r="E162" t="s">
        <v>5598</v>
      </c>
      <c r="F162" s="77">
        <v>9130418.4499999993</v>
      </c>
      <c r="G162" s="77">
        <v>117.64670000000007</v>
      </c>
      <c r="H162" s="77">
        <v>37928.716725237602</v>
      </c>
      <c r="I162" s="78">
        <v>2.9999999999999997E-4</v>
      </c>
      <c r="J162" s="78">
        <v>1.2699999999999999E-2</v>
      </c>
      <c r="K162" s="78">
        <v>1.6000000000000001E-3</v>
      </c>
    </row>
    <row r="163" spans="2:11">
      <c r="B163" t="s">
        <v>5599</v>
      </c>
      <c r="C163" t="s">
        <v>5600</v>
      </c>
      <c r="D163" t="s">
        <v>104</v>
      </c>
      <c r="E163" t="s">
        <v>5601</v>
      </c>
      <c r="F163" s="77">
        <v>1227709.83</v>
      </c>
      <c r="G163" s="77">
        <v>81.723900000000015</v>
      </c>
      <c r="H163" s="77">
        <v>3542.7665411243402</v>
      </c>
      <c r="I163" s="78">
        <v>6.7999999999999996E-3</v>
      </c>
      <c r="J163" s="78">
        <v>1.1999999999999999E-3</v>
      </c>
      <c r="K163" s="78">
        <v>2.0000000000000001E-4</v>
      </c>
    </row>
    <row r="164" spans="2:11">
      <c r="B164" t="s">
        <v>5602</v>
      </c>
      <c r="C164" t="s">
        <v>5603</v>
      </c>
      <c r="D164" t="s">
        <v>108</v>
      </c>
      <c r="E164" t="s">
        <v>5604</v>
      </c>
      <c r="F164" s="77">
        <v>6134321.4000000004</v>
      </c>
      <c r="G164" s="77">
        <v>43.957500000000159</v>
      </c>
      <c r="H164" s="77">
        <v>10129.920247275801</v>
      </c>
      <c r="I164" s="78">
        <v>6.8199999999999997E-2</v>
      </c>
      <c r="J164" s="78">
        <v>3.3999999999999998E-3</v>
      </c>
      <c r="K164" s="78">
        <v>4.0000000000000002E-4</v>
      </c>
    </row>
    <row r="165" spans="2:11">
      <c r="B165" t="s">
        <v>5605</v>
      </c>
      <c r="C165" t="s">
        <v>5606</v>
      </c>
      <c r="D165" t="s">
        <v>104</v>
      </c>
      <c r="E165" t="s">
        <v>5607</v>
      </c>
      <c r="F165" s="77">
        <v>1578571.75</v>
      </c>
      <c r="G165" s="77">
        <v>98.955400000000225</v>
      </c>
      <c r="H165" s="77">
        <v>5515.7115049227205</v>
      </c>
      <c r="I165" s="78">
        <v>2.0000000000000001E-4</v>
      </c>
      <c r="J165" s="78">
        <v>1.8E-3</v>
      </c>
      <c r="K165" s="78">
        <v>2.0000000000000001E-4</v>
      </c>
    </row>
    <row r="166" spans="2:11">
      <c r="B166" t="s">
        <v>5608</v>
      </c>
      <c r="C166" t="s">
        <v>5609</v>
      </c>
      <c r="D166" t="s">
        <v>104</v>
      </c>
      <c r="E166" t="s">
        <v>5610</v>
      </c>
      <c r="F166" s="77">
        <v>5780867.1399999997</v>
      </c>
      <c r="G166" s="77">
        <v>98.243899999999883</v>
      </c>
      <c r="H166" s="77">
        <v>20053.782491837399</v>
      </c>
      <c r="I166" s="78">
        <v>9.6299999999999997E-2</v>
      </c>
      <c r="J166" s="78">
        <v>6.7000000000000002E-3</v>
      </c>
      <c r="K166" s="78">
        <v>8.9999999999999998E-4</v>
      </c>
    </row>
    <row r="167" spans="2:11">
      <c r="B167" t="s">
        <v>5611</v>
      </c>
      <c r="C167" t="s">
        <v>5612</v>
      </c>
      <c r="D167" t="s">
        <v>104</v>
      </c>
      <c r="E167" t="s">
        <v>5613</v>
      </c>
      <c r="F167" s="77">
        <v>1922627.12</v>
      </c>
      <c r="G167" s="77">
        <v>32.314400000000063</v>
      </c>
      <c r="H167" s="77">
        <v>2193.7588111885002</v>
      </c>
      <c r="I167" s="78">
        <v>9.3899999999999997E-2</v>
      </c>
      <c r="J167" s="78">
        <v>6.9999999999999999E-4</v>
      </c>
      <c r="K167" s="78">
        <v>1E-4</v>
      </c>
    </row>
    <row r="168" spans="2:11">
      <c r="B168" t="s">
        <v>5614</v>
      </c>
      <c r="C168" t="s">
        <v>5615</v>
      </c>
      <c r="D168" t="s">
        <v>108</v>
      </c>
      <c r="E168" t="s">
        <v>5519</v>
      </c>
      <c r="F168" s="77">
        <v>1169510.6000000001</v>
      </c>
      <c r="G168" s="77">
        <v>99.973599999999976</v>
      </c>
      <c r="H168" s="77">
        <v>4392.3405868956597</v>
      </c>
      <c r="I168" s="78">
        <v>0</v>
      </c>
      <c r="J168" s="78">
        <v>1.5E-3</v>
      </c>
      <c r="K168" s="78">
        <v>2.0000000000000001E-4</v>
      </c>
    </row>
    <row r="169" spans="2:11">
      <c r="B169" t="s">
        <v>5616</v>
      </c>
      <c r="C169" t="s">
        <v>5617</v>
      </c>
      <c r="D169" t="s">
        <v>108</v>
      </c>
      <c r="E169" t="s">
        <v>5618</v>
      </c>
      <c r="F169" s="77">
        <v>6041688.25</v>
      </c>
      <c r="G169" s="77">
        <v>56.814399999999821</v>
      </c>
      <c r="H169" s="77">
        <v>12895.05656198</v>
      </c>
      <c r="I169" s="78">
        <v>6.7100000000000007E-2</v>
      </c>
      <c r="J169" s="78">
        <v>4.3E-3</v>
      </c>
      <c r="K169" s="78">
        <v>5.0000000000000001E-4</v>
      </c>
    </row>
    <row r="170" spans="2:11">
      <c r="B170" t="s">
        <v>5619</v>
      </c>
      <c r="C170" t="s">
        <v>5620</v>
      </c>
      <c r="D170" t="s">
        <v>104</v>
      </c>
      <c r="E170" t="s">
        <v>5621</v>
      </c>
      <c r="F170" s="77">
        <v>885923.04</v>
      </c>
      <c r="G170" s="77">
        <v>106.94479999999997</v>
      </c>
      <c r="H170" s="77">
        <v>3345.4410888084499</v>
      </c>
      <c r="I170" s="78">
        <v>0</v>
      </c>
      <c r="J170" s="78">
        <v>1.1000000000000001E-3</v>
      </c>
      <c r="K170" s="78">
        <v>1E-4</v>
      </c>
    </row>
    <row r="171" spans="2:11">
      <c r="B171" t="s">
        <v>5622</v>
      </c>
      <c r="C171" t="s">
        <v>5623</v>
      </c>
      <c r="D171" t="s">
        <v>108</v>
      </c>
      <c r="E171" t="s">
        <v>5624</v>
      </c>
      <c r="F171" s="77">
        <v>3873842.3</v>
      </c>
      <c r="G171" s="77">
        <v>159.5449000000003</v>
      </c>
      <c r="H171" s="77">
        <v>23218.351308266399</v>
      </c>
      <c r="I171" s="78">
        <v>0</v>
      </c>
      <c r="J171" s="78">
        <v>7.7999999999999996E-3</v>
      </c>
      <c r="K171" s="78">
        <v>1E-3</v>
      </c>
    </row>
    <row r="172" spans="2:11">
      <c r="B172" t="s">
        <v>5625</v>
      </c>
      <c r="C172" t="s">
        <v>5626</v>
      </c>
      <c r="D172" t="s">
        <v>104</v>
      </c>
      <c r="E172" t="s">
        <v>5627</v>
      </c>
      <c r="F172" s="77">
        <v>914774.24</v>
      </c>
      <c r="G172" s="77">
        <v>171.32489999999984</v>
      </c>
      <c r="H172" s="77">
        <v>5533.91049927923</v>
      </c>
      <c r="I172" s="78">
        <v>0</v>
      </c>
      <c r="J172" s="78">
        <v>1.9E-3</v>
      </c>
      <c r="K172" s="78">
        <v>2.0000000000000001E-4</v>
      </c>
    </row>
    <row r="173" spans="2:11">
      <c r="B173" t="s">
        <v>5628</v>
      </c>
      <c r="C173" t="s">
        <v>5629</v>
      </c>
      <c r="D173" t="s">
        <v>104</v>
      </c>
      <c r="E173" t="s">
        <v>5630</v>
      </c>
      <c r="F173" s="77">
        <v>4708329.58</v>
      </c>
      <c r="G173" s="77">
        <v>105.5604000000001</v>
      </c>
      <c r="H173" s="77">
        <v>17549.534460559</v>
      </c>
      <c r="I173" s="78">
        <v>1.6999999999999999E-3</v>
      </c>
      <c r="J173" s="78">
        <v>5.8999999999999999E-3</v>
      </c>
      <c r="K173" s="78">
        <v>6.9999999999999999E-4</v>
      </c>
    </row>
    <row r="174" spans="2:11">
      <c r="B174" t="s">
        <v>5631</v>
      </c>
      <c r="C174" t="s">
        <v>5632</v>
      </c>
      <c r="D174" t="s">
        <v>104</v>
      </c>
      <c r="E174" t="s">
        <v>5633</v>
      </c>
      <c r="F174" s="77">
        <v>6781833.4900000002</v>
      </c>
      <c r="G174" s="77">
        <v>57.847600000000099</v>
      </c>
      <c r="H174" s="77">
        <v>13852.5646500731</v>
      </c>
      <c r="I174" s="78">
        <v>7.1400000000000005E-2</v>
      </c>
      <c r="J174" s="78">
        <v>4.5999999999999999E-3</v>
      </c>
      <c r="K174" s="78">
        <v>5.9999999999999995E-4</v>
      </c>
    </row>
    <row r="175" spans="2:11">
      <c r="B175" t="s">
        <v>5634</v>
      </c>
      <c r="C175" t="s">
        <v>5635</v>
      </c>
      <c r="D175" t="s">
        <v>104</v>
      </c>
      <c r="E175" t="s">
        <v>5636</v>
      </c>
      <c r="F175" s="77">
        <v>6370074.4029999999</v>
      </c>
      <c r="G175" s="77">
        <v>96.047299999999979</v>
      </c>
      <c r="H175" s="77">
        <v>21603.662470888401</v>
      </c>
      <c r="I175" s="78">
        <v>0</v>
      </c>
      <c r="J175" s="78">
        <v>7.1999999999999998E-3</v>
      </c>
      <c r="K175" s="78">
        <v>8.9999999999999998E-4</v>
      </c>
    </row>
    <row r="176" spans="2:11">
      <c r="B176" t="s">
        <v>5637</v>
      </c>
      <c r="C176" t="s">
        <v>5638</v>
      </c>
      <c r="D176" t="s">
        <v>104</v>
      </c>
      <c r="E176" t="s">
        <v>5639</v>
      </c>
      <c r="F176" s="77">
        <v>5067386.6399999997</v>
      </c>
      <c r="G176" s="77">
        <v>109.41870000000002</v>
      </c>
      <c r="H176" s="77">
        <v>19578.224775265298</v>
      </c>
      <c r="I176" s="78">
        <v>0</v>
      </c>
      <c r="J176" s="78">
        <v>6.6E-3</v>
      </c>
      <c r="K176" s="78">
        <v>8.0000000000000004E-4</v>
      </c>
    </row>
    <row r="177" spans="2:11">
      <c r="B177" t="s">
        <v>5640</v>
      </c>
      <c r="C177" t="s">
        <v>5641</v>
      </c>
      <c r="D177" t="s">
        <v>104</v>
      </c>
      <c r="E177" t="s">
        <v>5345</v>
      </c>
      <c r="F177" s="77">
        <v>1756971.07</v>
      </c>
      <c r="G177" s="77">
        <v>101.706</v>
      </c>
      <c r="H177" s="77">
        <v>6309.7027824797797</v>
      </c>
      <c r="I177" s="78">
        <v>0</v>
      </c>
      <c r="J177" s="78">
        <v>2.0999999999999999E-3</v>
      </c>
      <c r="K177" s="78">
        <v>2.9999999999999997E-4</v>
      </c>
    </row>
    <row r="178" spans="2:11">
      <c r="B178" t="s">
        <v>5642</v>
      </c>
      <c r="C178" t="s">
        <v>5643</v>
      </c>
      <c r="D178" t="s">
        <v>104</v>
      </c>
      <c r="E178" t="s">
        <v>5644</v>
      </c>
      <c r="F178" s="77">
        <v>4379933.76</v>
      </c>
      <c r="G178" s="77">
        <v>178.0008</v>
      </c>
      <c r="H178" s="77">
        <v>27528.795794045702</v>
      </c>
      <c r="I178" s="78">
        <v>2.2700000000000001E-2</v>
      </c>
      <c r="J178" s="78">
        <v>9.1999999999999998E-3</v>
      </c>
      <c r="K178" s="78">
        <v>1.1999999999999999E-3</v>
      </c>
    </row>
    <row r="179" spans="2:11">
      <c r="B179" t="s">
        <v>5645</v>
      </c>
      <c r="C179" t="s">
        <v>5646</v>
      </c>
      <c r="D179" t="s">
        <v>104</v>
      </c>
      <c r="E179" t="s">
        <v>395</v>
      </c>
      <c r="F179" s="77">
        <v>886791.55</v>
      </c>
      <c r="G179" s="77">
        <v>99.527099999999976</v>
      </c>
      <c r="H179" s="77">
        <v>3116.45322995574</v>
      </c>
      <c r="I179" s="78">
        <v>3.0000000000000001E-3</v>
      </c>
      <c r="J179" s="78">
        <v>1E-3</v>
      </c>
      <c r="K179" s="78">
        <v>1E-4</v>
      </c>
    </row>
    <row r="180" spans="2:11">
      <c r="B180" t="s">
        <v>5647</v>
      </c>
      <c r="C180" t="s">
        <v>5648</v>
      </c>
      <c r="D180" t="s">
        <v>111</v>
      </c>
      <c r="E180" t="s">
        <v>5584</v>
      </c>
      <c r="F180" s="77">
        <v>6358901.1200000001</v>
      </c>
      <c r="G180" s="77">
        <v>95.965100000000035</v>
      </c>
      <c r="H180" s="77">
        <v>25911.085658820801</v>
      </c>
      <c r="I180" s="78">
        <v>3.1300000000000001E-2</v>
      </c>
      <c r="J180" s="78">
        <v>8.6999999999999994E-3</v>
      </c>
      <c r="K180" s="78">
        <v>1.1000000000000001E-3</v>
      </c>
    </row>
    <row r="181" spans="2:11">
      <c r="B181" t="s">
        <v>5649</v>
      </c>
      <c r="C181" t="s">
        <v>5650</v>
      </c>
      <c r="D181" t="s">
        <v>104</v>
      </c>
      <c r="E181" t="s">
        <v>5651</v>
      </c>
      <c r="F181" s="77">
        <v>1439830.31</v>
      </c>
      <c r="G181" s="77">
        <v>102.00050000000022</v>
      </c>
      <c r="H181" s="77">
        <v>5185.7470613063297</v>
      </c>
      <c r="I181" s="78">
        <v>1.44E-2</v>
      </c>
      <c r="J181" s="78">
        <v>1.6999999999999999E-3</v>
      </c>
      <c r="K181" s="78">
        <v>2.0000000000000001E-4</v>
      </c>
    </row>
    <row r="182" spans="2:11">
      <c r="B182" t="s">
        <v>5652</v>
      </c>
      <c r="C182" t="s">
        <v>5653</v>
      </c>
      <c r="D182" t="s">
        <v>104</v>
      </c>
      <c r="E182" t="s">
        <v>5654</v>
      </c>
      <c r="F182" s="77">
        <v>233340.45</v>
      </c>
      <c r="G182" s="77">
        <v>113.11940000000004</v>
      </c>
      <c r="H182" s="77">
        <v>932.01916231746702</v>
      </c>
      <c r="I182" s="78">
        <v>8.9999999999999998E-4</v>
      </c>
      <c r="J182" s="78">
        <v>2.9999999999999997E-4</v>
      </c>
      <c r="K182" s="78">
        <v>0</v>
      </c>
    </row>
    <row r="183" spans="2:11">
      <c r="B183" t="s">
        <v>5655</v>
      </c>
      <c r="C183" t="s">
        <v>5656</v>
      </c>
      <c r="D183" t="s">
        <v>104</v>
      </c>
      <c r="E183" t="s">
        <v>5657</v>
      </c>
      <c r="F183" s="77">
        <v>4227493</v>
      </c>
      <c r="G183" s="77">
        <v>109.29919999999969</v>
      </c>
      <c r="H183" s="77">
        <v>16315.3951985966</v>
      </c>
      <c r="I183" s="78">
        <v>0</v>
      </c>
      <c r="J183" s="78">
        <v>5.4999999999999997E-3</v>
      </c>
      <c r="K183" s="78">
        <v>6.9999999999999999E-4</v>
      </c>
    </row>
    <row r="184" spans="2:11">
      <c r="B184" t="s">
        <v>5658</v>
      </c>
      <c r="C184" t="s">
        <v>5659</v>
      </c>
      <c r="D184" t="s">
        <v>104</v>
      </c>
      <c r="E184" t="s">
        <v>5660</v>
      </c>
      <c r="F184" s="77">
        <v>9386085.8300000001</v>
      </c>
      <c r="G184" s="77">
        <v>83.055300000000059</v>
      </c>
      <c r="H184" s="77">
        <v>27526.410999349198</v>
      </c>
      <c r="I184" s="78">
        <v>2.7799999999999998E-2</v>
      </c>
      <c r="J184" s="78">
        <v>9.1999999999999998E-3</v>
      </c>
      <c r="K184" s="78">
        <v>1.1999999999999999E-3</v>
      </c>
    </row>
    <row r="185" spans="2:11">
      <c r="B185" t="s">
        <v>5661</v>
      </c>
      <c r="C185" t="s">
        <v>5662</v>
      </c>
      <c r="D185" t="s">
        <v>111</v>
      </c>
      <c r="E185" t="s">
        <v>5663</v>
      </c>
      <c r="F185" s="77">
        <v>6048565.6900000004</v>
      </c>
      <c r="G185" s="77">
        <v>91.823799999999963</v>
      </c>
      <c r="H185" s="77">
        <v>23582.936474568502</v>
      </c>
      <c r="I185" s="78">
        <v>1.0699999999999999E-2</v>
      </c>
      <c r="J185" s="78">
        <v>7.9000000000000008E-3</v>
      </c>
      <c r="K185" s="78">
        <v>1E-3</v>
      </c>
    </row>
    <row r="186" spans="2:11">
      <c r="B186" t="s">
        <v>5664</v>
      </c>
      <c r="C186" t="s">
        <v>5665</v>
      </c>
      <c r="D186" t="s">
        <v>104</v>
      </c>
      <c r="E186" t="s">
        <v>5666</v>
      </c>
      <c r="F186" s="77">
        <v>4478150.83</v>
      </c>
      <c r="G186" s="77">
        <v>112.96040000000008</v>
      </c>
      <c r="H186" s="77">
        <v>17861.694465395001</v>
      </c>
      <c r="I186" s="78">
        <v>4.48E-2</v>
      </c>
      <c r="J186" s="78">
        <v>6.0000000000000001E-3</v>
      </c>
      <c r="K186" s="78">
        <v>8.0000000000000004E-4</v>
      </c>
    </row>
    <row r="187" spans="2:11">
      <c r="B187" t="s">
        <v>5667</v>
      </c>
      <c r="C187" t="s">
        <v>5668</v>
      </c>
      <c r="D187" t="s">
        <v>104</v>
      </c>
      <c r="E187" t="s">
        <v>383</v>
      </c>
      <c r="F187" s="77">
        <v>5629669.7199999997</v>
      </c>
      <c r="G187" s="77">
        <v>160.65639999999996</v>
      </c>
      <c r="H187" s="77">
        <v>31935.863629972599</v>
      </c>
      <c r="I187" s="78">
        <v>0</v>
      </c>
      <c r="J187" s="78">
        <v>1.0699999999999999E-2</v>
      </c>
      <c r="K187" s="78">
        <v>1.4E-3</v>
      </c>
    </row>
    <row r="188" spans="2:11">
      <c r="B188" t="s">
        <v>5669</v>
      </c>
      <c r="C188" t="s">
        <v>5670</v>
      </c>
      <c r="D188" t="s">
        <v>104</v>
      </c>
      <c r="E188" t="s">
        <v>5671</v>
      </c>
      <c r="F188" s="77">
        <v>7200694.3799999999</v>
      </c>
      <c r="G188" s="77">
        <v>83.593099999999978</v>
      </c>
      <c r="H188" s="77">
        <v>21254.090581453998</v>
      </c>
      <c r="I188" s="78">
        <v>0</v>
      </c>
      <c r="J188" s="78">
        <v>7.1000000000000004E-3</v>
      </c>
      <c r="K188" s="78">
        <v>8.9999999999999998E-4</v>
      </c>
    </row>
    <row r="189" spans="2:11">
      <c r="B189" t="s">
        <v>5672</v>
      </c>
      <c r="C189" t="s">
        <v>5673</v>
      </c>
      <c r="D189" t="s">
        <v>108</v>
      </c>
      <c r="E189" t="s">
        <v>5674</v>
      </c>
      <c r="F189" s="77">
        <v>5150928.3499999996</v>
      </c>
      <c r="G189" s="77">
        <v>82.371300000000289</v>
      </c>
      <c r="H189" s="77">
        <v>15939.2522553778</v>
      </c>
      <c r="I189" s="78">
        <v>5.7200000000000001E-2</v>
      </c>
      <c r="J189" s="78">
        <v>5.3E-3</v>
      </c>
      <c r="K189" s="78">
        <v>6.9999999999999999E-4</v>
      </c>
    </row>
    <row r="190" spans="2:11">
      <c r="B190" t="s">
        <v>5675</v>
      </c>
      <c r="C190" t="s">
        <v>5676</v>
      </c>
      <c r="D190" t="s">
        <v>108</v>
      </c>
      <c r="E190" t="s">
        <v>5677</v>
      </c>
      <c r="F190" s="77">
        <v>1540349.14</v>
      </c>
      <c r="G190" s="77">
        <v>105.48400000000026</v>
      </c>
      <c r="H190" s="77">
        <v>6103.9683822828101</v>
      </c>
      <c r="I190" s="78">
        <v>3.0800000000000001E-2</v>
      </c>
      <c r="J190" s="78">
        <v>2E-3</v>
      </c>
      <c r="K190" s="78">
        <v>2.9999999999999997E-4</v>
      </c>
    </row>
    <row r="191" spans="2:11">
      <c r="B191" t="s">
        <v>5678</v>
      </c>
      <c r="C191" t="s">
        <v>5679</v>
      </c>
      <c r="D191" t="s">
        <v>104</v>
      </c>
      <c r="E191" t="s">
        <v>5680</v>
      </c>
      <c r="F191" s="77">
        <v>705875</v>
      </c>
      <c r="G191" s="77">
        <v>115.6281</v>
      </c>
      <c r="H191" s="77">
        <v>2881.9663634396202</v>
      </c>
      <c r="I191" s="78">
        <v>0</v>
      </c>
      <c r="J191" s="78">
        <v>1E-3</v>
      </c>
      <c r="K191" s="78">
        <v>1E-4</v>
      </c>
    </row>
    <row r="192" spans="2:11">
      <c r="B192" t="s">
        <v>5681</v>
      </c>
      <c r="C192" t="s">
        <v>5682</v>
      </c>
      <c r="D192" t="s">
        <v>100</v>
      </c>
      <c r="E192" t="s">
        <v>5683</v>
      </c>
      <c r="F192" s="77">
        <v>14243941.84</v>
      </c>
      <c r="G192" s="77">
        <v>97.833500000000001</v>
      </c>
      <c r="H192" s="77">
        <v>13935.3468400365</v>
      </c>
      <c r="I192" s="78">
        <v>0</v>
      </c>
      <c r="J192" s="78">
        <v>4.7000000000000002E-3</v>
      </c>
      <c r="K192" s="78">
        <v>5.9999999999999995E-4</v>
      </c>
    </row>
    <row r="193" spans="2:11">
      <c r="B193" t="s">
        <v>5684</v>
      </c>
      <c r="C193" t="s">
        <v>5685</v>
      </c>
      <c r="D193" t="s">
        <v>100</v>
      </c>
      <c r="E193" t="s">
        <v>5686</v>
      </c>
      <c r="F193" s="77">
        <v>22047041.879999999</v>
      </c>
      <c r="G193" s="77">
        <v>7.554157</v>
      </c>
      <c r="H193" s="77">
        <v>1665.46815747095</v>
      </c>
      <c r="I193" s="78">
        <v>0.20749999999999999</v>
      </c>
      <c r="J193" s="78">
        <v>5.9999999999999995E-4</v>
      </c>
      <c r="K193" s="78">
        <v>1E-4</v>
      </c>
    </row>
    <row r="194" spans="2:11">
      <c r="B194" t="s">
        <v>5687</v>
      </c>
      <c r="C194" t="s">
        <v>5688</v>
      </c>
      <c r="D194" t="s">
        <v>108</v>
      </c>
      <c r="E194" t="s">
        <v>5689</v>
      </c>
      <c r="F194" s="77">
        <v>9769089.5700000003</v>
      </c>
      <c r="G194" s="77">
        <v>89.669299999999808</v>
      </c>
      <c r="H194" s="77">
        <v>32908.219534086398</v>
      </c>
      <c r="I194" s="78">
        <v>0</v>
      </c>
      <c r="J194" s="78">
        <v>1.0999999999999999E-2</v>
      </c>
      <c r="K194" s="78">
        <v>1.4E-3</v>
      </c>
    </row>
    <row r="195" spans="2:11">
      <c r="B195" t="s">
        <v>5690</v>
      </c>
      <c r="C195" t="s">
        <v>5691</v>
      </c>
      <c r="D195" t="s">
        <v>108</v>
      </c>
      <c r="E195" t="s">
        <v>5692</v>
      </c>
      <c r="F195" s="77">
        <v>4769050</v>
      </c>
      <c r="G195" s="77">
        <v>105.2244</v>
      </c>
      <c r="H195" s="77">
        <v>18851.887899213001</v>
      </c>
      <c r="I195" s="78">
        <v>2.3300000000000001E-2</v>
      </c>
      <c r="J195" s="78">
        <v>6.3E-3</v>
      </c>
      <c r="K195" s="78">
        <v>8.0000000000000004E-4</v>
      </c>
    </row>
    <row r="196" spans="2:11">
      <c r="B196" t="s">
        <v>5693</v>
      </c>
      <c r="C196" t="s">
        <v>5694</v>
      </c>
      <c r="D196" t="s">
        <v>104</v>
      </c>
      <c r="E196" t="s">
        <v>5695</v>
      </c>
      <c r="F196" s="77">
        <v>8878903.9299999997</v>
      </c>
      <c r="G196" s="77">
        <v>118.83130000000016</v>
      </c>
      <c r="H196" s="77">
        <v>37255.287806134103</v>
      </c>
      <c r="I196" s="78">
        <v>0</v>
      </c>
      <c r="J196" s="78">
        <v>1.2500000000000001E-2</v>
      </c>
      <c r="K196" s="78">
        <v>1.6000000000000001E-3</v>
      </c>
    </row>
    <row r="197" spans="2:11">
      <c r="B197" t="s">
        <v>5696</v>
      </c>
      <c r="C197" t="s">
        <v>5697</v>
      </c>
      <c r="D197" t="s">
        <v>108</v>
      </c>
      <c r="E197" t="s">
        <v>5698</v>
      </c>
      <c r="F197" s="77">
        <v>5458885.8700000001</v>
      </c>
      <c r="G197" s="77">
        <v>100.82259999999992</v>
      </c>
      <c r="H197" s="77">
        <v>20676.0903918314</v>
      </c>
      <c r="I197" s="78">
        <v>4.1000000000000002E-2</v>
      </c>
      <c r="J197" s="78">
        <v>6.8999999999999999E-3</v>
      </c>
      <c r="K197" s="78">
        <v>8.9999999999999998E-4</v>
      </c>
    </row>
    <row r="198" spans="2:11">
      <c r="B198" t="s">
        <v>5699</v>
      </c>
      <c r="C198" t="s">
        <v>5700</v>
      </c>
      <c r="D198" t="s">
        <v>104</v>
      </c>
      <c r="E198" t="s">
        <v>5701</v>
      </c>
      <c r="F198" s="77">
        <v>16887686.170000002</v>
      </c>
      <c r="G198" s="77">
        <v>66.588199999999958</v>
      </c>
      <c r="H198" s="77">
        <v>39706.823241391401</v>
      </c>
      <c r="I198" s="78">
        <v>0</v>
      </c>
      <c r="J198" s="78">
        <v>1.3299999999999999E-2</v>
      </c>
      <c r="K198" s="78">
        <v>1.6999999999999999E-3</v>
      </c>
    </row>
    <row r="199" spans="2:11">
      <c r="B199" t="s">
        <v>5702</v>
      </c>
      <c r="C199" t="s">
        <v>5703</v>
      </c>
      <c r="D199" t="s">
        <v>104</v>
      </c>
      <c r="E199" t="s">
        <v>5357</v>
      </c>
      <c r="F199" s="77">
        <v>657975.27</v>
      </c>
      <c r="G199" s="77">
        <v>100.9622</v>
      </c>
      <c r="H199" s="77">
        <v>2345.66557371728</v>
      </c>
      <c r="I199" s="78">
        <v>0</v>
      </c>
      <c r="J199" s="78">
        <v>8.0000000000000004E-4</v>
      </c>
      <c r="K199" s="78">
        <v>1E-4</v>
      </c>
    </row>
    <row r="200" spans="2:11">
      <c r="B200" t="s">
        <v>5704</v>
      </c>
      <c r="C200" t="s">
        <v>5705</v>
      </c>
      <c r="D200" t="s">
        <v>104</v>
      </c>
      <c r="E200" t="s">
        <v>5706</v>
      </c>
      <c r="F200" s="77">
        <v>68363078.840000004</v>
      </c>
      <c r="G200" s="77">
        <v>82.457000000000008</v>
      </c>
      <c r="H200" s="77">
        <v>199042.97817833701</v>
      </c>
      <c r="I200" s="78">
        <v>0.34179999999999999</v>
      </c>
      <c r="J200" s="78">
        <v>6.6600000000000006E-2</v>
      </c>
      <c r="K200" s="78">
        <v>8.3999999999999995E-3</v>
      </c>
    </row>
    <row r="201" spans="2:11">
      <c r="B201" t="s">
        <v>5707</v>
      </c>
      <c r="C201" t="s">
        <v>5708</v>
      </c>
      <c r="D201" t="s">
        <v>104</v>
      </c>
      <c r="E201" t="s">
        <v>5709</v>
      </c>
      <c r="F201" s="77">
        <v>4450239.01</v>
      </c>
      <c r="G201" s="77">
        <v>97.04000000000002</v>
      </c>
      <c r="H201" s="77">
        <v>15248.665643558301</v>
      </c>
      <c r="I201" s="78">
        <v>0</v>
      </c>
      <c r="J201" s="78">
        <v>5.1000000000000004E-3</v>
      </c>
      <c r="K201" s="78">
        <v>5.9999999999999995E-4</v>
      </c>
    </row>
    <row r="202" spans="2:11">
      <c r="B202" t="s">
        <v>5710</v>
      </c>
      <c r="C202" t="s">
        <v>5711</v>
      </c>
      <c r="D202" t="s">
        <v>104</v>
      </c>
      <c r="E202" t="s">
        <v>1292</v>
      </c>
      <c r="F202" s="77">
        <v>1085948</v>
      </c>
      <c r="G202" s="77">
        <v>100.12690000000001</v>
      </c>
      <c r="H202" s="77">
        <v>3839.3483461503702</v>
      </c>
      <c r="I202" s="78">
        <v>0</v>
      </c>
      <c r="J202" s="78">
        <v>1.2999999999999999E-3</v>
      </c>
      <c r="K202" s="78">
        <v>2.0000000000000001E-4</v>
      </c>
    </row>
    <row r="203" spans="2:11">
      <c r="B203" t="s">
        <v>5712</v>
      </c>
      <c r="C203" t="s">
        <v>5713</v>
      </c>
      <c r="D203" t="s">
        <v>104</v>
      </c>
      <c r="E203" t="s">
        <v>5671</v>
      </c>
      <c r="F203" s="77">
        <v>2080674.8</v>
      </c>
      <c r="G203" s="77">
        <v>40.707699999999974</v>
      </c>
      <c r="H203" s="77">
        <v>2990.7388349809498</v>
      </c>
      <c r="I203" s="78">
        <v>4.1599999999999998E-2</v>
      </c>
      <c r="J203" s="78">
        <v>1E-3</v>
      </c>
      <c r="K203" s="78">
        <v>1E-4</v>
      </c>
    </row>
    <row r="204" spans="2:11">
      <c r="B204" t="s">
        <v>5714</v>
      </c>
      <c r="C204" t="s">
        <v>5715</v>
      </c>
      <c r="D204" t="s">
        <v>104</v>
      </c>
      <c r="E204" t="s">
        <v>5716</v>
      </c>
      <c r="F204" s="77">
        <v>11590848.970000001</v>
      </c>
      <c r="G204" s="77">
        <v>97.230600000000152</v>
      </c>
      <c r="H204" s="77">
        <v>39793.847407144203</v>
      </c>
      <c r="I204" s="78">
        <v>0</v>
      </c>
      <c r="J204" s="78">
        <v>1.3299999999999999E-2</v>
      </c>
      <c r="K204" s="78">
        <v>1.6999999999999999E-3</v>
      </c>
    </row>
    <row r="205" spans="2:11">
      <c r="B205" t="s">
        <v>5717</v>
      </c>
      <c r="C205" t="s">
        <v>5718</v>
      </c>
      <c r="D205" t="s">
        <v>104</v>
      </c>
      <c r="E205" t="s">
        <v>5719</v>
      </c>
      <c r="F205" s="77">
        <v>4795972.0199999996</v>
      </c>
      <c r="G205" s="77">
        <v>148.68329999999963</v>
      </c>
      <c r="H205" s="77">
        <v>25178.8882259032</v>
      </c>
      <c r="I205" s="78">
        <v>3.0800000000000001E-2</v>
      </c>
      <c r="J205" s="78">
        <v>8.3999999999999995E-3</v>
      </c>
      <c r="K205" s="78">
        <v>1.1000000000000001E-3</v>
      </c>
    </row>
    <row r="206" spans="2:11">
      <c r="B206" t="s">
        <v>5720</v>
      </c>
      <c r="C206" t="s">
        <v>5721</v>
      </c>
      <c r="D206" t="s">
        <v>104</v>
      </c>
      <c r="E206" t="s">
        <v>5722</v>
      </c>
      <c r="F206" s="77">
        <v>3080535.72</v>
      </c>
      <c r="G206" s="77">
        <v>127.06319999999998</v>
      </c>
      <c r="H206" s="77">
        <v>13821.136465564899</v>
      </c>
      <c r="I206" s="78">
        <v>1.1999999999999999E-3</v>
      </c>
      <c r="J206" s="78">
        <v>4.5999999999999999E-3</v>
      </c>
      <c r="K206" s="78">
        <v>5.9999999999999995E-4</v>
      </c>
    </row>
    <row r="207" spans="2:11">
      <c r="B207" t="s">
        <v>5723</v>
      </c>
      <c r="C207" t="s">
        <v>5724</v>
      </c>
      <c r="D207" t="s">
        <v>108</v>
      </c>
      <c r="E207" t="s">
        <v>5725</v>
      </c>
      <c r="F207" s="77">
        <v>5561918.8300000001</v>
      </c>
      <c r="G207" s="77">
        <v>97.1721</v>
      </c>
      <c r="H207" s="77">
        <v>20303.5860210678</v>
      </c>
      <c r="I207" s="78">
        <v>3.32E-2</v>
      </c>
      <c r="J207" s="78">
        <v>6.7999999999999996E-3</v>
      </c>
      <c r="K207" s="78">
        <v>8.9999999999999998E-4</v>
      </c>
    </row>
    <row r="208" spans="2:11">
      <c r="B208" t="s">
        <v>5726</v>
      </c>
      <c r="C208" t="s">
        <v>5727</v>
      </c>
      <c r="D208" t="s">
        <v>108</v>
      </c>
      <c r="E208" t="s">
        <v>5728</v>
      </c>
      <c r="F208" s="77">
        <v>4936367.75</v>
      </c>
      <c r="G208" s="77">
        <v>40.094299999999969</v>
      </c>
      <c r="H208" s="77">
        <v>7435.2685094910203</v>
      </c>
      <c r="I208" s="78">
        <v>6.1699999999999998E-2</v>
      </c>
      <c r="J208" s="78">
        <v>2.5000000000000001E-3</v>
      </c>
      <c r="K208" s="78">
        <v>2.9999999999999997E-4</v>
      </c>
    </row>
    <row r="209" spans="2:11">
      <c r="B209" t="s">
        <v>5729</v>
      </c>
      <c r="C209" t="s">
        <v>5730</v>
      </c>
      <c r="D209" t="s">
        <v>108</v>
      </c>
      <c r="E209" t="s">
        <v>5731</v>
      </c>
      <c r="F209" s="77">
        <v>7690853.9299999997</v>
      </c>
      <c r="G209" s="77">
        <v>105.42100000000001</v>
      </c>
      <c r="H209" s="77">
        <v>30458.478799109202</v>
      </c>
      <c r="I209" s="78">
        <v>6.9999999999999999E-4</v>
      </c>
      <c r="J209" s="78">
        <v>1.0200000000000001E-2</v>
      </c>
      <c r="K209" s="78">
        <v>1.2999999999999999E-3</v>
      </c>
    </row>
    <row r="210" spans="2:11">
      <c r="B210" t="s">
        <v>5732</v>
      </c>
      <c r="C210" t="s">
        <v>5733</v>
      </c>
      <c r="D210" t="s">
        <v>104</v>
      </c>
      <c r="E210" t="s">
        <v>5734</v>
      </c>
      <c r="F210" s="77">
        <v>4312531.29</v>
      </c>
      <c r="G210" s="77">
        <v>143.35729999999973</v>
      </c>
      <c r="H210" s="77">
        <v>21829.801647486001</v>
      </c>
      <c r="I210" s="78">
        <v>1.06E-2</v>
      </c>
      <c r="J210" s="78">
        <v>7.3000000000000001E-3</v>
      </c>
      <c r="K210" s="78">
        <v>8.9999999999999998E-4</v>
      </c>
    </row>
    <row r="211" spans="2:11">
      <c r="B211" t="s">
        <v>5735</v>
      </c>
      <c r="C211" t="s">
        <v>5736</v>
      </c>
      <c r="D211" t="s">
        <v>104</v>
      </c>
      <c r="E211" t="s">
        <v>315</v>
      </c>
      <c r="F211" s="77">
        <v>1200011.4099999999</v>
      </c>
      <c r="G211" s="77">
        <v>103.43330000000009</v>
      </c>
      <c r="H211" s="77">
        <v>4382.7174595422503</v>
      </c>
      <c r="I211" s="78">
        <v>1.6999999999999999E-3</v>
      </c>
      <c r="J211" s="78">
        <v>1.5E-3</v>
      </c>
      <c r="K211" s="78">
        <v>2.0000000000000001E-4</v>
      </c>
    </row>
    <row r="212" spans="2:11">
      <c r="B212" t="s">
        <v>5737</v>
      </c>
      <c r="C212" t="s">
        <v>5738</v>
      </c>
      <c r="D212" t="s">
        <v>104</v>
      </c>
      <c r="E212" t="s">
        <v>5739</v>
      </c>
      <c r="F212" s="77">
        <v>880746.61</v>
      </c>
      <c r="G212" s="77">
        <v>78.4251</v>
      </c>
      <c r="H212" s="77">
        <v>2438.9549524356999</v>
      </c>
      <c r="I212" s="78">
        <v>0</v>
      </c>
      <c r="J212" s="78">
        <v>8.0000000000000004E-4</v>
      </c>
      <c r="K212" s="78">
        <v>1E-4</v>
      </c>
    </row>
    <row r="213" spans="2:11">
      <c r="B213" t="s">
        <v>5740</v>
      </c>
      <c r="C213" t="s">
        <v>5741</v>
      </c>
      <c r="D213" t="s">
        <v>111</v>
      </c>
      <c r="E213" t="s">
        <v>5742</v>
      </c>
      <c r="F213" s="77">
        <v>4830403.4400000004</v>
      </c>
      <c r="G213" s="77">
        <v>99.7115000000001</v>
      </c>
      <c r="H213" s="77">
        <v>20451.2036116897</v>
      </c>
      <c r="I213" s="78">
        <v>0</v>
      </c>
      <c r="J213" s="78">
        <v>6.7999999999999996E-3</v>
      </c>
      <c r="K213" s="78">
        <v>8.9999999999999998E-4</v>
      </c>
    </row>
    <row r="214" spans="2:11">
      <c r="B214" t="s">
        <v>5743</v>
      </c>
      <c r="C214" t="s">
        <v>5744</v>
      </c>
      <c r="D214" t="s">
        <v>108</v>
      </c>
      <c r="E214" t="s">
        <v>5745</v>
      </c>
      <c r="F214" s="77">
        <v>5192192.6399999997</v>
      </c>
      <c r="G214" s="77">
        <v>129.3780000000001</v>
      </c>
      <c r="H214" s="77">
        <v>25235.8388451303</v>
      </c>
      <c r="I214" s="78">
        <v>0.1154</v>
      </c>
      <c r="J214" s="78">
        <v>8.3999999999999995E-3</v>
      </c>
      <c r="K214" s="78">
        <v>1.1000000000000001E-3</v>
      </c>
    </row>
    <row r="215" spans="2:11">
      <c r="B215" t="s">
        <v>5746</v>
      </c>
      <c r="C215" t="s">
        <v>5747</v>
      </c>
      <c r="D215" t="s">
        <v>104</v>
      </c>
      <c r="E215" t="s">
        <v>5748</v>
      </c>
      <c r="F215" s="77">
        <v>4826112.1399999997</v>
      </c>
      <c r="G215" s="77">
        <v>4.3999999999999997E-2</v>
      </c>
      <c r="H215" s="77">
        <v>7.4980408651895996</v>
      </c>
      <c r="I215" s="78">
        <v>1.12E-2</v>
      </c>
      <c r="J215" s="78">
        <v>0</v>
      </c>
      <c r="K215" s="78">
        <v>0</v>
      </c>
    </row>
    <row r="216" spans="2:11">
      <c r="B216" t="s">
        <v>5749</v>
      </c>
      <c r="C216" t="s">
        <v>5750</v>
      </c>
      <c r="D216" t="s">
        <v>108</v>
      </c>
      <c r="E216" t="s">
        <v>5751</v>
      </c>
      <c r="F216" s="77">
        <v>6482353.9199999999</v>
      </c>
      <c r="G216" s="77">
        <v>85.778100000000052</v>
      </c>
      <c r="H216" s="77">
        <v>20888.905052629802</v>
      </c>
      <c r="I216" s="78">
        <v>5.4000000000000003E-3</v>
      </c>
      <c r="J216" s="78">
        <v>7.0000000000000001E-3</v>
      </c>
      <c r="K216" s="78">
        <v>8.9999999999999998E-4</v>
      </c>
    </row>
    <row r="217" spans="2:11">
      <c r="B217" t="s">
        <v>5752</v>
      </c>
      <c r="C217" t="s">
        <v>5753</v>
      </c>
      <c r="D217" t="s">
        <v>104</v>
      </c>
      <c r="E217" t="s">
        <v>5754</v>
      </c>
      <c r="F217" s="77">
        <v>4848856</v>
      </c>
      <c r="G217" s="77">
        <v>88.771800000000241</v>
      </c>
      <c r="H217" s="77">
        <v>15198.8955463968</v>
      </c>
      <c r="I217" s="78">
        <v>0</v>
      </c>
      <c r="J217" s="78">
        <v>5.1000000000000004E-3</v>
      </c>
      <c r="K217" s="78">
        <v>5.9999999999999995E-4</v>
      </c>
    </row>
    <row r="218" spans="2:11">
      <c r="B218" t="s">
        <v>5755</v>
      </c>
      <c r="C218" t="s">
        <v>5756</v>
      </c>
      <c r="D218" t="s">
        <v>104</v>
      </c>
      <c r="E218" t="s">
        <v>5757</v>
      </c>
      <c r="F218" s="77">
        <v>5047995.2300000004</v>
      </c>
      <c r="G218" s="77">
        <v>94.519099999999895</v>
      </c>
      <c r="H218" s="77">
        <v>16847.529717478901</v>
      </c>
      <c r="I218" s="78">
        <v>6.9999999999999999E-4</v>
      </c>
      <c r="J218" s="78">
        <v>5.5999999999999999E-3</v>
      </c>
      <c r="K218" s="78">
        <v>6.9999999999999999E-4</v>
      </c>
    </row>
    <row r="219" spans="2:11">
      <c r="B219" t="s">
        <v>5758</v>
      </c>
      <c r="C219" t="s">
        <v>5759</v>
      </c>
      <c r="D219" t="s">
        <v>104</v>
      </c>
      <c r="E219" t="s">
        <v>5760</v>
      </c>
      <c r="F219" s="77">
        <v>9255953.4100000001</v>
      </c>
      <c r="G219" s="77">
        <v>117.79579999999997</v>
      </c>
      <c r="H219" s="77">
        <v>38498.9321396538</v>
      </c>
      <c r="I219" s="78">
        <v>1.8E-3</v>
      </c>
      <c r="J219" s="78">
        <v>1.29E-2</v>
      </c>
      <c r="K219" s="78">
        <v>1.6000000000000001E-3</v>
      </c>
    </row>
    <row r="220" spans="2:11">
      <c r="B220" t="s">
        <v>5761</v>
      </c>
      <c r="C220" t="s">
        <v>5762</v>
      </c>
      <c r="D220" t="s">
        <v>104</v>
      </c>
      <c r="E220" t="s">
        <v>366</v>
      </c>
      <c r="F220" s="77">
        <v>4369192.4000000004</v>
      </c>
      <c r="G220" s="77">
        <v>103.92989999999971</v>
      </c>
      <c r="H220" s="77">
        <v>16033.908338502501</v>
      </c>
      <c r="I220" s="78">
        <v>2.5000000000000001E-3</v>
      </c>
      <c r="J220" s="78">
        <v>5.4000000000000003E-3</v>
      </c>
      <c r="K220" s="78">
        <v>6.9999999999999999E-4</v>
      </c>
    </row>
    <row r="221" spans="2:11">
      <c r="B221" t="s">
        <v>5763</v>
      </c>
      <c r="C221" t="s">
        <v>5764</v>
      </c>
      <c r="D221" t="s">
        <v>108</v>
      </c>
      <c r="E221" t="s">
        <v>5765</v>
      </c>
      <c r="F221" s="77">
        <v>4453307.3</v>
      </c>
      <c r="G221" s="77">
        <v>96.934799999999996</v>
      </c>
      <c r="H221" s="77">
        <v>16216.9395577166</v>
      </c>
      <c r="I221" s="78">
        <v>0.1081</v>
      </c>
      <c r="J221" s="78">
        <v>5.4000000000000003E-3</v>
      </c>
      <c r="K221" s="78">
        <v>6.9999999999999999E-4</v>
      </c>
    </row>
    <row r="222" spans="2:11">
      <c r="B222" t="s">
        <v>5766</v>
      </c>
      <c r="C222" t="s">
        <v>5767</v>
      </c>
      <c r="D222" t="s">
        <v>104</v>
      </c>
      <c r="E222" t="s">
        <v>5768</v>
      </c>
      <c r="F222" s="77">
        <v>3809999.5</v>
      </c>
      <c r="G222" s="77">
        <v>122.1392</v>
      </c>
      <c r="H222" s="77">
        <v>16431.518772752399</v>
      </c>
      <c r="I222" s="78">
        <v>8.2799999999999999E-2</v>
      </c>
      <c r="J222" s="78">
        <v>5.4999999999999997E-3</v>
      </c>
      <c r="K222" s="78">
        <v>6.9999999999999999E-4</v>
      </c>
    </row>
    <row r="223" spans="2:11">
      <c r="B223" t="s">
        <v>5769</v>
      </c>
      <c r="C223" t="s">
        <v>5770</v>
      </c>
      <c r="D223" t="s">
        <v>104</v>
      </c>
      <c r="E223" t="s">
        <v>5771</v>
      </c>
      <c r="F223" s="77">
        <v>4394896.62</v>
      </c>
      <c r="G223" s="77">
        <v>95.888899999999978</v>
      </c>
      <c r="H223" s="77">
        <v>14880.403846469801</v>
      </c>
      <c r="I223" s="78">
        <v>8.8000000000000005E-3</v>
      </c>
      <c r="J223" s="78">
        <v>5.0000000000000001E-3</v>
      </c>
      <c r="K223" s="78">
        <v>5.9999999999999995E-4</v>
      </c>
    </row>
    <row r="224" spans="2:11">
      <c r="B224" t="s">
        <v>5772</v>
      </c>
      <c r="C224" t="s">
        <v>5773</v>
      </c>
      <c r="D224" t="s">
        <v>104</v>
      </c>
      <c r="E224" t="s">
        <v>5774</v>
      </c>
      <c r="F224" s="77">
        <v>6799525.1100000003</v>
      </c>
      <c r="G224" s="77">
        <v>79.185599999999809</v>
      </c>
      <c r="H224" s="77">
        <v>19011.768231685201</v>
      </c>
      <c r="I224" s="78">
        <v>1.9E-3</v>
      </c>
      <c r="J224" s="78">
        <v>6.4000000000000003E-3</v>
      </c>
      <c r="K224" s="78">
        <v>8.0000000000000004E-4</v>
      </c>
    </row>
    <row r="225" spans="2:11">
      <c r="B225" t="s">
        <v>5775</v>
      </c>
      <c r="C225" t="s">
        <v>5776</v>
      </c>
      <c r="D225" t="s">
        <v>104</v>
      </c>
      <c r="E225" t="s">
        <v>431</v>
      </c>
      <c r="F225" s="77">
        <v>5527074.7400000002</v>
      </c>
      <c r="G225" s="77">
        <v>55.927300000000066</v>
      </c>
      <c r="H225" s="77">
        <v>10914.828302526999</v>
      </c>
      <c r="I225" s="78">
        <v>3.6799999999999999E-2</v>
      </c>
      <c r="J225" s="78">
        <v>3.7000000000000002E-3</v>
      </c>
      <c r="K225" s="78">
        <v>5.0000000000000001E-4</v>
      </c>
    </row>
    <row r="226" spans="2:11">
      <c r="B226" t="s">
        <v>5777</v>
      </c>
      <c r="C226" t="s">
        <v>5778</v>
      </c>
      <c r="D226" t="s">
        <v>108</v>
      </c>
      <c r="E226" t="s">
        <v>5779</v>
      </c>
      <c r="F226" s="77">
        <v>3815832.17</v>
      </c>
      <c r="G226" s="77">
        <v>2.4174000000000015</v>
      </c>
      <c r="H226" s="77">
        <v>346.53276010100501</v>
      </c>
      <c r="I226" s="78">
        <v>6.3E-2</v>
      </c>
      <c r="J226" s="78">
        <v>1E-4</v>
      </c>
      <c r="K226" s="78">
        <v>0</v>
      </c>
    </row>
    <row r="227" spans="2:11">
      <c r="B227" t="s">
        <v>5780</v>
      </c>
      <c r="C227" t="s">
        <v>5781</v>
      </c>
      <c r="D227" t="s">
        <v>108</v>
      </c>
      <c r="E227" t="s">
        <v>5782</v>
      </c>
      <c r="F227" s="77">
        <v>4344310.2</v>
      </c>
      <c r="G227" s="77">
        <v>10.517300000000015</v>
      </c>
      <c r="H227" s="77">
        <v>1716.4517702079099</v>
      </c>
      <c r="I227" s="78">
        <v>0.1047</v>
      </c>
      <c r="J227" s="78">
        <v>5.9999999999999995E-4</v>
      </c>
      <c r="K227" s="78">
        <v>1E-4</v>
      </c>
    </row>
    <row r="228" spans="2:11">
      <c r="B228" t="s">
        <v>5783</v>
      </c>
      <c r="C228" t="s">
        <v>5784</v>
      </c>
      <c r="D228" t="s">
        <v>104</v>
      </c>
      <c r="E228" t="s">
        <v>340</v>
      </c>
      <c r="F228" s="77">
        <v>118575.99</v>
      </c>
      <c r="G228" s="77">
        <v>43.419599999999889</v>
      </c>
      <c r="H228" s="77">
        <v>181.79431377631599</v>
      </c>
      <c r="I228" s="78">
        <v>4.0000000000000002E-4</v>
      </c>
      <c r="J228" s="78">
        <v>1E-4</v>
      </c>
      <c r="K228" s="78">
        <v>0</v>
      </c>
    </row>
    <row r="229" spans="2:11">
      <c r="B229" t="s">
        <v>5785</v>
      </c>
      <c r="C229" t="s">
        <v>5786</v>
      </c>
      <c r="D229" t="s">
        <v>108</v>
      </c>
      <c r="E229" t="s">
        <v>5787</v>
      </c>
      <c r="F229" s="77">
        <v>851638</v>
      </c>
      <c r="G229" s="77">
        <v>96.082699999999974</v>
      </c>
      <c r="H229" s="77">
        <v>3074.0203968044998</v>
      </c>
      <c r="I229" s="78">
        <v>0</v>
      </c>
      <c r="J229" s="78">
        <v>1E-3</v>
      </c>
      <c r="K229" s="78">
        <v>1E-4</v>
      </c>
    </row>
    <row r="230" spans="2:11">
      <c r="B230" t="s">
        <v>5788</v>
      </c>
      <c r="C230" t="s">
        <v>5789</v>
      </c>
      <c r="D230" t="s">
        <v>104</v>
      </c>
      <c r="E230" t="s">
        <v>5790</v>
      </c>
      <c r="F230" s="77">
        <v>3902792</v>
      </c>
      <c r="G230" s="77">
        <v>101.5166</v>
      </c>
      <c r="H230" s="77">
        <v>13989.757536199601</v>
      </c>
      <c r="I230" s="78">
        <v>0</v>
      </c>
      <c r="J230" s="78">
        <v>4.7000000000000002E-3</v>
      </c>
      <c r="K230" s="78">
        <v>5.9999999999999995E-4</v>
      </c>
    </row>
    <row r="231" spans="2:11">
      <c r="B231" t="s">
        <v>5791</v>
      </c>
      <c r="C231" t="s">
        <v>5792</v>
      </c>
      <c r="D231" t="s">
        <v>104</v>
      </c>
      <c r="E231" t="s">
        <v>5793</v>
      </c>
      <c r="F231" s="77">
        <v>378350.71</v>
      </c>
      <c r="G231" s="77">
        <v>108.15229999999971</v>
      </c>
      <c r="H231" s="77">
        <v>1444.8675271025299</v>
      </c>
      <c r="I231" s="78">
        <v>2.52E-2</v>
      </c>
      <c r="J231" s="78">
        <v>5.0000000000000001E-4</v>
      </c>
      <c r="K231" s="78">
        <v>1E-4</v>
      </c>
    </row>
    <row r="232" spans="2:11">
      <c r="B232" t="s">
        <v>5794</v>
      </c>
      <c r="C232" t="s">
        <v>5795</v>
      </c>
      <c r="D232" t="s">
        <v>104</v>
      </c>
      <c r="E232" t="s">
        <v>5796</v>
      </c>
      <c r="F232" s="77">
        <v>1066088</v>
      </c>
      <c r="G232" s="77">
        <v>104.5996</v>
      </c>
      <c r="H232" s="77">
        <v>3937.5020800610901</v>
      </c>
      <c r="I232" s="78">
        <v>0</v>
      </c>
      <c r="J232" s="78">
        <v>1.2999999999999999E-3</v>
      </c>
      <c r="K232" s="78">
        <v>2.0000000000000001E-4</v>
      </c>
    </row>
    <row r="233" spans="2:11">
      <c r="B233" t="s">
        <v>5797</v>
      </c>
      <c r="C233" t="s">
        <v>5798</v>
      </c>
      <c r="D233" t="s">
        <v>108</v>
      </c>
      <c r="E233" t="s">
        <v>5524</v>
      </c>
      <c r="F233" s="77">
        <v>6091761.8600000003</v>
      </c>
      <c r="G233" s="77">
        <v>133.43350000000009</v>
      </c>
      <c r="H233" s="77">
        <v>30536.1521025984</v>
      </c>
      <c r="I233" s="78">
        <v>2.0199999999999999E-2</v>
      </c>
      <c r="J233" s="78">
        <v>1.0200000000000001E-2</v>
      </c>
      <c r="K233" s="78">
        <v>1.2999999999999999E-3</v>
      </c>
    </row>
    <row r="234" spans="2:11">
      <c r="B234" t="s">
        <v>5799</v>
      </c>
      <c r="C234" t="s">
        <v>5800</v>
      </c>
      <c r="D234" t="s">
        <v>108</v>
      </c>
      <c r="E234" t="s">
        <v>5801</v>
      </c>
      <c r="F234" s="77">
        <v>1722677.23</v>
      </c>
      <c r="G234" s="77">
        <v>150.96970000000019</v>
      </c>
      <c r="H234" s="77">
        <v>9770.1272512012893</v>
      </c>
      <c r="I234" s="78">
        <v>4.7999999999999996E-3</v>
      </c>
      <c r="J234" s="78">
        <v>3.3E-3</v>
      </c>
      <c r="K234" s="78">
        <v>4.0000000000000002E-4</v>
      </c>
    </row>
    <row r="235" spans="2:11">
      <c r="B235" t="s">
        <v>5802</v>
      </c>
      <c r="C235" t="s">
        <v>5803</v>
      </c>
      <c r="D235" t="s">
        <v>108</v>
      </c>
      <c r="E235" t="s">
        <v>360</v>
      </c>
      <c r="F235" s="77">
        <v>524836.93999999994</v>
      </c>
      <c r="G235" s="77">
        <v>134.35130000000007</v>
      </c>
      <c r="H235" s="77">
        <v>2648.94403332519</v>
      </c>
      <c r="I235" s="78">
        <v>2.1399999999999999E-2</v>
      </c>
      <c r="J235" s="78">
        <v>8.9999999999999998E-4</v>
      </c>
      <c r="K235" s="78">
        <v>1E-4</v>
      </c>
    </row>
    <row r="236" spans="2:11">
      <c r="B236" t="s">
        <v>5804</v>
      </c>
      <c r="C236" t="s">
        <v>5805</v>
      </c>
      <c r="D236" t="s">
        <v>108</v>
      </c>
      <c r="E236" t="s">
        <v>5806</v>
      </c>
      <c r="F236" s="77">
        <v>5574490.1399999997</v>
      </c>
      <c r="G236" s="77">
        <v>93.967200000000162</v>
      </c>
      <c r="H236" s="77">
        <v>19678.317009029899</v>
      </c>
      <c r="I236" s="78">
        <v>5.0700000000000002E-2</v>
      </c>
      <c r="J236" s="78">
        <v>6.6E-3</v>
      </c>
      <c r="K236" s="78">
        <v>8.0000000000000004E-4</v>
      </c>
    </row>
    <row r="237" spans="2:11">
      <c r="B237" t="s">
        <v>5807</v>
      </c>
      <c r="C237" t="s">
        <v>5808</v>
      </c>
      <c r="D237" t="s">
        <v>104</v>
      </c>
      <c r="E237" t="s">
        <v>5809</v>
      </c>
      <c r="F237" s="77">
        <v>9693810.2200000007</v>
      </c>
      <c r="G237" s="77">
        <v>40.684100000000001</v>
      </c>
      <c r="H237" s="77">
        <v>13925.6970757578</v>
      </c>
      <c r="I237" s="78">
        <v>8.9999999999999993E-3</v>
      </c>
      <c r="J237" s="78">
        <v>4.7000000000000002E-3</v>
      </c>
      <c r="K237" s="78">
        <v>5.9999999999999995E-4</v>
      </c>
    </row>
    <row r="238" spans="2:11">
      <c r="B238" t="s">
        <v>5810</v>
      </c>
      <c r="C238" t="s">
        <v>5811</v>
      </c>
      <c r="D238" t="s">
        <v>201</v>
      </c>
      <c r="E238" t="s">
        <v>5812</v>
      </c>
      <c r="F238" s="77">
        <v>54854932.090000004</v>
      </c>
      <c r="G238" s="77">
        <v>51.392399999999959</v>
      </c>
      <c r="H238" s="77">
        <v>14242.2276435316</v>
      </c>
      <c r="I238" s="78">
        <v>9.2999999999999992E-3</v>
      </c>
      <c r="J238" s="78">
        <v>4.7999999999999996E-3</v>
      </c>
      <c r="K238" s="78">
        <v>5.9999999999999995E-4</v>
      </c>
    </row>
    <row r="239" spans="2:11">
      <c r="B239" t="s">
        <v>254</v>
      </c>
      <c r="C239" s="16"/>
    </row>
    <row r="240" spans="2:11">
      <c r="B240" t="s">
        <v>396</v>
      </c>
      <c r="C240" s="16"/>
    </row>
    <row r="241" spans="2:3">
      <c r="B241" t="s">
        <v>397</v>
      </c>
      <c r="C241" s="16"/>
    </row>
    <row r="242" spans="2:3">
      <c r="B242" t="s">
        <v>398</v>
      </c>
      <c r="C242" s="16"/>
    </row>
    <row r="243" spans="2:3">
      <c r="C243" s="16"/>
    </row>
    <row r="244" spans="2:3">
      <c r="C244" s="16"/>
    </row>
    <row r="245" spans="2:3">
      <c r="C245" s="16"/>
    </row>
    <row r="246" spans="2:3">
      <c r="C246" s="16"/>
    </row>
    <row r="247" spans="2:3">
      <c r="C247" s="16"/>
    </row>
    <row r="248" spans="2:3">
      <c r="C248" s="16"/>
    </row>
    <row r="249" spans="2:3">
      <c r="C249" s="16"/>
    </row>
    <row r="250" spans="2:3">
      <c r="C250" s="16"/>
    </row>
    <row r="251" spans="2:3">
      <c r="C251" s="16"/>
    </row>
    <row r="252" spans="2:3">
      <c r="C252" s="16"/>
    </row>
    <row r="253" spans="2:3">
      <c r="C253" s="16"/>
    </row>
    <row r="254" spans="2:3">
      <c r="C254" s="16"/>
    </row>
    <row r="255" spans="2:3">
      <c r="C255" s="16"/>
    </row>
    <row r="256" spans="2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3">
        <v>44926</v>
      </c>
    </row>
    <row r="2" spans="2:59" s="1" customFormat="1">
      <c r="B2" s="2" t="s">
        <v>1</v>
      </c>
      <c r="C2" s="12" t="s">
        <v>196</v>
      </c>
    </row>
    <row r="3" spans="2:59" s="1" customFormat="1">
      <c r="B3" s="2" t="s">
        <v>2</v>
      </c>
      <c r="C3" s="26" t="s">
        <v>195</v>
      </c>
    </row>
    <row r="4" spans="2:59" s="1" customFormat="1">
      <c r="B4" s="2" t="s">
        <v>3</v>
      </c>
    </row>
    <row r="6" spans="2:59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139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94</v>
      </c>
      <c r="C8" s="28" t="s">
        <v>47</v>
      </c>
      <c r="D8" s="28" t="s">
        <v>82</v>
      </c>
      <c r="E8" s="28" t="s">
        <v>51</v>
      </c>
      <c r="F8" s="28" t="s">
        <v>69</v>
      </c>
      <c r="G8" s="28" t="s">
        <v>185</v>
      </c>
      <c r="H8" s="28" t="s">
        <v>186</v>
      </c>
      <c r="I8" s="28" t="s">
        <v>5</v>
      </c>
      <c r="J8" s="28" t="s">
        <v>71</v>
      </c>
      <c r="K8" s="28" t="s">
        <v>55</v>
      </c>
      <c r="L8" s="36" t="s">
        <v>181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72</v>
      </c>
      <c r="G9" s="21" t="s">
        <v>182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34" t="s">
        <v>63</v>
      </c>
      <c r="L10" s="34" t="s">
        <v>64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95</v>
      </c>
      <c r="C11" s="7"/>
      <c r="D11" s="7"/>
      <c r="E11" s="7"/>
      <c r="F11" s="7"/>
      <c r="G11" s="75">
        <v>259347.79</v>
      </c>
      <c r="H11" s="7"/>
      <c r="I11" s="75">
        <v>12.858987527835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5813</v>
      </c>
      <c r="C12" s="16"/>
      <c r="D12" s="16"/>
      <c r="G12" s="81">
        <v>238483.5</v>
      </c>
      <c r="I12" s="81">
        <v>0.59263149749999999</v>
      </c>
      <c r="K12" s="80">
        <v>4.6100000000000002E-2</v>
      </c>
      <c r="L12" s="80">
        <v>0</v>
      </c>
    </row>
    <row r="13" spans="2:59">
      <c r="B13" t="s">
        <v>5814</v>
      </c>
      <c r="C13" t="s">
        <v>5815</v>
      </c>
      <c r="D13" t="s">
        <v>1827</v>
      </c>
      <c r="E13" t="s">
        <v>100</v>
      </c>
      <c r="F13" t="s">
        <v>619</v>
      </c>
      <c r="G13" s="77">
        <v>238483.5</v>
      </c>
      <c r="H13" s="77">
        <v>0.2485</v>
      </c>
      <c r="I13" s="77">
        <v>0.59263149749999999</v>
      </c>
      <c r="J13" s="78">
        <v>2.5999999999999999E-3</v>
      </c>
      <c r="K13" s="78">
        <v>4.6100000000000002E-2</v>
      </c>
      <c r="L13" s="78">
        <v>0</v>
      </c>
    </row>
    <row r="14" spans="2:59">
      <c r="B14" s="79" t="s">
        <v>4922</v>
      </c>
      <c r="C14" s="16"/>
      <c r="D14" s="16"/>
      <c r="G14" s="81">
        <v>20864.29</v>
      </c>
      <c r="I14" s="81">
        <v>12.266356030335</v>
      </c>
      <c r="K14" s="80">
        <v>0.95389999999999997</v>
      </c>
      <c r="L14" s="80">
        <v>0</v>
      </c>
    </row>
    <row r="15" spans="2:59">
      <c r="B15" t="s">
        <v>5816</v>
      </c>
      <c r="C15" t="s">
        <v>5817</v>
      </c>
      <c r="D15" t="s">
        <v>2023</v>
      </c>
      <c r="E15" t="s">
        <v>104</v>
      </c>
      <c r="F15" t="s">
        <v>748</v>
      </c>
      <c r="G15" s="77">
        <v>20864.29</v>
      </c>
      <c r="H15" s="77">
        <v>16.649999999999999</v>
      </c>
      <c r="I15" s="77">
        <v>12.266356030335</v>
      </c>
      <c r="J15" s="78">
        <v>2.5000000000000001E-3</v>
      </c>
      <c r="K15" s="78">
        <v>0.95389999999999997</v>
      </c>
      <c r="L15" s="78">
        <v>0</v>
      </c>
    </row>
    <row r="16" spans="2:59">
      <c r="B16" t="s">
        <v>254</v>
      </c>
      <c r="C16" s="16"/>
      <c r="D16" s="16"/>
    </row>
    <row r="17" spans="2:4">
      <c r="B17" t="s">
        <v>396</v>
      </c>
      <c r="C17" s="16"/>
      <c r="D17" s="16"/>
    </row>
    <row r="18" spans="2:4">
      <c r="B18" t="s">
        <v>397</v>
      </c>
      <c r="C18" s="16"/>
      <c r="D18" s="16"/>
    </row>
    <row r="19" spans="2:4">
      <c r="B19" t="s">
        <v>398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3">
        <v>44926</v>
      </c>
    </row>
    <row r="2" spans="2:52" s="1" customFormat="1">
      <c r="B2" s="2" t="s">
        <v>1</v>
      </c>
      <c r="C2" s="12" t="s">
        <v>196</v>
      </c>
    </row>
    <row r="3" spans="2:52" s="1" customFormat="1">
      <c r="B3" s="2" t="s">
        <v>2</v>
      </c>
      <c r="C3" s="26" t="s">
        <v>195</v>
      </c>
    </row>
    <row r="4" spans="2:52" s="1" customFormat="1">
      <c r="B4" s="2" t="s">
        <v>3</v>
      </c>
    </row>
    <row r="6" spans="2:52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140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94</v>
      </c>
      <c r="C8" s="28" t="s">
        <v>47</v>
      </c>
      <c r="D8" s="28" t="s">
        <v>82</v>
      </c>
      <c r="E8" s="28" t="s">
        <v>51</v>
      </c>
      <c r="F8" s="28" t="s">
        <v>69</v>
      </c>
      <c r="G8" s="28" t="s">
        <v>185</v>
      </c>
      <c r="H8" s="28" t="s">
        <v>186</v>
      </c>
      <c r="I8" s="28" t="s">
        <v>5</v>
      </c>
      <c r="J8" s="28" t="s">
        <v>71</v>
      </c>
      <c r="K8" s="28" t="s">
        <v>55</v>
      </c>
      <c r="L8" s="36" t="s">
        <v>181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72</v>
      </c>
      <c r="G9" s="21" t="s">
        <v>182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34" t="s">
        <v>63</v>
      </c>
      <c r="L10" s="34" t="s">
        <v>64</v>
      </c>
      <c r="AZ10" s="16"/>
    </row>
    <row r="11" spans="2:52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4927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5818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4927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254</v>
      </c>
      <c r="C34" s="16"/>
      <c r="D34" s="16"/>
    </row>
    <row r="35" spans="2:12">
      <c r="B35" t="s">
        <v>396</v>
      </c>
      <c r="C35" s="16"/>
      <c r="D35" s="16"/>
    </row>
    <row r="36" spans="2:12">
      <c r="B36" t="s">
        <v>397</v>
      </c>
      <c r="C36" s="16"/>
      <c r="D36" s="16"/>
    </row>
    <row r="37" spans="2:12">
      <c r="B37" t="s">
        <v>398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79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3">
        <v>44926</v>
      </c>
    </row>
    <row r="2" spans="2:49" s="1" customFormat="1">
      <c r="B2" s="2" t="s">
        <v>1</v>
      </c>
      <c r="C2" s="12" t="s">
        <v>196</v>
      </c>
    </row>
    <row r="3" spans="2:49" s="1" customFormat="1">
      <c r="B3" s="2" t="s">
        <v>2</v>
      </c>
      <c r="C3" s="26" t="s">
        <v>195</v>
      </c>
    </row>
    <row r="4" spans="2:49" s="1" customFormat="1">
      <c r="B4" s="2" t="s">
        <v>3</v>
      </c>
    </row>
    <row r="6" spans="2:49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141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94</v>
      </c>
      <c r="C8" s="28" t="s">
        <v>47</v>
      </c>
      <c r="D8" s="28" t="s">
        <v>82</v>
      </c>
      <c r="E8" s="28" t="s">
        <v>51</v>
      </c>
      <c r="F8" s="28" t="s">
        <v>69</v>
      </c>
      <c r="G8" s="28" t="s">
        <v>185</v>
      </c>
      <c r="H8" s="28" t="s">
        <v>186</v>
      </c>
      <c r="I8" s="28" t="s">
        <v>5</v>
      </c>
      <c r="J8" s="28" t="s">
        <v>55</v>
      </c>
      <c r="K8" s="36" t="s">
        <v>181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72</v>
      </c>
      <c r="G9" s="21" t="s">
        <v>182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34" t="s">
        <v>62</v>
      </c>
      <c r="K10" s="34" t="s">
        <v>63</v>
      </c>
      <c r="AW10" s="16"/>
    </row>
    <row r="11" spans="2:49" s="23" customFormat="1" ht="18" customHeight="1">
      <c r="B11" s="24" t="s">
        <v>142</v>
      </c>
      <c r="C11" s="7"/>
      <c r="D11" s="7"/>
      <c r="E11" s="7"/>
      <c r="F11" s="7"/>
      <c r="G11" s="75">
        <v>3733037324.9099998</v>
      </c>
      <c r="H11" s="7"/>
      <c r="I11" s="75">
        <v>-336714.48247124022</v>
      </c>
      <c r="J11" s="76">
        <v>1</v>
      </c>
      <c r="K11" s="76">
        <v>-1.43E-2</v>
      </c>
      <c r="AW11" s="16"/>
    </row>
    <row r="12" spans="2:49">
      <c r="B12" s="79" t="s">
        <v>205</v>
      </c>
      <c r="C12" s="16"/>
      <c r="D12" s="16"/>
      <c r="G12" s="81">
        <v>3730999411.9099998</v>
      </c>
      <c r="I12" s="81">
        <v>-337024.01095440652</v>
      </c>
      <c r="J12" s="80">
        <v>1.0008999999999999</v>
      </c>
      <c r="K12" s="80">
        <v>-1.43E-2</v>
      </c>
    </row>
    <row r="13" spans="2:49">
      <c r="B13" s="79" t="s">
        <v>4927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4936</v>
      </c>
      <c r="C15" s="16"/>
      <c r="D15" s="16"/>
      <c r="G15" s="81">
        <v>3169655308.3000002</v>
      </c>
      <c r="I15" s="81">
        <v>-257149.17975798226</v>
      </c>
      <c r="J15" s="80">
        <v>0.76370000000000005</v>
      </c>
      <c r="K15" s="80">
        <v>-1.09E-2</v>
      </c>
    </row>
    <row r="16" spans="2:49">
      <c r="B16" t="s">
        <v>5819</v>
      </c>
      <c r="C16" t="s">
        <v>5820</v>
      </c>
      <c r="D16" t="s">
        <v>121</v>
      </c>
      <c r="E16" t="s">
        <v>104</v>
      </c>
      <c r="F16" t="s">
        <v>479</v>
      </c>
      <c r="G16" s="77">
        <v>4393488.38</v>
      </c>
      <c r="H16" s="77">
        <v>6.8380999999999998</v>
      </c>
      <c r="I16" s="77">
        <v>1060.82231619102</v>
      </c>
      <c r="J16" s="78">
        <v>-3.2000000000000002E-3</v>
      </c>
      <c r="K16" s="78">
        <v>0</v>
      </c>
    </row>
    <row r="17" spans="2:11">
      <c r="B17" t="s">
        <v>5821</v>
      </c>
      <c r="C17" t="s">
        <v>5822</v>
      </c>
      <c r="D17" t="s">
        <v>121</v>
      </c>
      <c r="E17" t="s">
        <v>104</v>
      </c>
      <c r="F17" t="s">
        <v>295</v>
      </c>
      <c r="G17" s="77">
        <v>3995466.56</v>
      </c>
      <c r="H17" s="77">
        <v>10.121800000000004</v>
      </c>
      <c r="I17" s="77">
        <v>1427.98277710765</v>
      </c>
      <c r="J17" s="78">
        <v>-4.1999999999999997E-3</v>
      </c>
      <c r="K17" s="78">
        <v>1E-4</v>
      </c>
    </row>
    <row r="18" spans="2:11">
      <c r="B18" t="s">
        <v>5821</v>
      </c>
      <c r="C18" t="s">
        <v>5823</v>
      </c>
      <c r="D18" t="s">
        <v>121</v>
      </c>
      <c r="E18" t="s">
        <v>104</v>
      </c>
      <c r="F18" t="s">
        <v>295</v>
      </c>
      <c r="G18" s="77">
        <v>154314.76999999999</v>
      </c>
      <c r="H18" s="77">
        <v>10</v>
      </c>
      <c r="I18" s="77">
        <v>54.488545287000001</v>
      </c>
      <c r="J18" s="78">
        <v>-2.0000000000000001E-4</v>
      </c>
      <c r="K18" s="78">
        <v>0</v>
      </c>
    </row>
    <row r="19" spans="2:11">
      <c r="B19" t="s">
        <v>5821</v>
      </c>
      <c r="C19" t="s">
        <v>5824</v>
      </c>
      <c r="D19" t="s">
        <v>121</v>
      </c>
      <c r="E19" t="s">
        <v>104</v>
      </c>
      <c r="F19" t="s">
        <v>295</v>
      </c>
      <c r="G19" s="77">
        <v>488663.43</v>
      </c>
      <c r="H19" s="77">
        <v>8</v>
      </c>
      <c r="I19" s="77">
        <v>138.03764570640001</v>
      </c>
      <c r="J19" s="78">
        <v>-4.0000000000000002E-4</v>
      </c>
      <c r="K19" s="78">
        <v>0</v>
      </c>
    </row>
    <row r="20" spans="2:11">
      <c r="B20" t="s">
        <v>5821</v>
      </c>
      <c r="C20" t="s">
        <v>5825</v>
      </c>
      <c r="D20" t="s">
        <v>121</v>
      </c>
      <c r="E20" t="s">
        <v>104</v>
      </c>
      <c r="F20" t="s">
        <v>295</v>
      </c>
      <c r="G20" s="77">
        <v>167174.34</v>
      </c>
      <c r="H20" s="77">
        <v>8</v>
      </c>
      <c r="I20" s="77">
        <v>47.223407563199999</v>
      </c>
      <c r="J20" s="78">
        <v>-1E-4</v>
      </c>
      <c r="K20" s="78">
        <v>0</v>
      </c>
    </row>
    <row r="21" spans="2:11">
      <c r="B21" t="s">
        <v>5821</v>
      </c>
      <c r="C21" t="s">
        <v>5826</v>
      </c>
      <c r="D21" t="s">
        <v>121</v>
      </c>
      <c r="E21" t="s">
        <v>104</v>
      </c>
      <c r="F21" t="s">
        <v>295</v>
      </c>
      <c r="G21" s="77">
        <v>295769.96999999997</v>
      </c>
      <c r="H21" s="77">
        <v>7.2614000000000063</v>
      </c>
      <c r="I21" s="77">
        <v>75.835430364179004</v>
      </c>
      <c r="J21" s="78">
        <v>-2.0000000000000001E-4</v>
      </c>
      <c r="K21" s="78">
        <v>0</v>
      </c>
    </row>
    <row r="22" spans="2:11">
      <c r="B22" t="s">
        <v>5821</v>
      </c>
      <c r="C22" t="s">
        <v>5827</v>
      </c>
      <c r="D22" t="s">
        <v>121</v>
      </c>
      <c r="E22" t="s">
        <v>104</v>
      </c>
      <c r="F22" t="s">
        <v>309</v>
      </c>
      <c r="G22" s="77">
        <v>642978.21</v>
      </c>
      <c r="H22" s="77">
        <v>4.1885999999999974</v>
      </c>
      <c r="I22" s="77">
        <v>95.096133908635807</v>
      </c>
      <c r="J22" s="78">
        <v>-2.9999999999999997E-4</v>
      </c>
      <c r="K22" s="78">
        <v>0</v>
      </c>
    </row>
    <row r="23" spans="2:11">
      <c r="B23" t="s">
        <v>5821</v>
      </c>
      <c r="C23" t="s">
        <v>5828</v>
      </c>
      <c r="D23" t="s">
        <v>121</v>
      </c>
      <c r="E23" t="s">
        <v>104</v>
      </c>
      <c r="F23" t="s">
        <v>309</v>
      </c>
      <c r="G23" s="77">
        <v>167174.34</v>
      </c>
      <c r="H23" s="77">
        <v>5.2789999999999999</v>
      </c>
      <c r="I23" s="77">
        <v>31.161546065766601</v>
      </c>
      <c r="J23" s="78">
        <v>-1E-4</v>
      </c>
      <c r="K23" s="78">
        <v>0</v>
      </c>
    </row>
    <row r="24" spans="2:11">
      <c r="B24" t="s">
        <v>5821</v>
      </c>
      <c r="C24" t="s">
        <v>5829</v>
      </c>
      <c r="D24" t="s">
        <v>121</v>
      </c>
      <c r="E24" t="s">
        <v>104</v>
      </c>
      <c r="F24" t="s">
        <v>309</v>
      </c>
      <c r="G24" s="77">
        <v>192893.46</v>
      </c>
      <c r="H24" s="77">
        <v>6.5759999999999996</v>
      </c>
      <c r="I24" s="77">
        <v>44.789583645417601</v>
      </c>
      <c r="J24" s="78">
        <v>-1E-4</v>
      </c>
      <c r="K24" s="78">
        <v>0</v>
      </c>
    </row>
    <row r="25" spans="2:11">
      <c r="B25" t="s">
        <v>5821</v>
      </c>
      <c r="C25" t="s">
        <v>5830</v>
      </c>
      <c r="D25" t="s">
        <v>121</v>
      </c>
      <c r="E25" t="s">
        <v>104</v>
      </c>
      <c r="F25" t="s">
        <v>748</v>
      </c>
      <c r="G25" s="77">
        <v>115736.08</v>
      </c>
      <c r="H25" s="77">
        <v>7</v>
      </c>
      <c r="I25" s="77">
        <v>28.6064868936</v>
      </c>
      <c r="J25" s="78">
        <v>-1E-4</v>
      </c>
      <c r="K25" s="78">
        <v>0</v>
      </c>
    </row>
    <row r="26" spans="2:11">
      <c r="B26" t="s">
        <v>5821</v>
      </c>
      <c r="C26" t="s">
        <v>5831</v>
      </c>
      <c r="D26" t="s">
        <v>121</v>
      </c>
      <c r="E26" t="s">
        <v>104</v>
      </c>
      <c r="F26" t="s">
        <v>748</v>
      </c>
      <c r="G26" s="77">
        <v>282910.40999999997</v>
      </c>
      <c r="H26" s="77">
        <v>6.6156999999999924</v>
      </c>
      <c r="I26" s="77">
        <v>66.087975604120402</v>
      </c>
      <c r="J26" s="78">
        <v>-2.0000000000000001E-4</v>
      </c>
      <c r="K26" s="78">
        <v>0</v>
      </c>
    </row>
    <row r="27" spans="2:11">
      <c r="B27" t="s">
        <v>5821</v>
      </c>
      <c r="C27" t="s">
        <v>5832</v>
      </c>
      <c r="D27" t="s">
        <v>121</v>
      </c>
      <c r="E27" t="s">
        <v>104</v>
      </c>
      <c r="F27" t="s">
        <v>748</v>
      </c>
      <c r="G27" s="77">
        <v>218612.59</v>
      </c>
      <c r="H27" s="77">
        <v>6.7516000000000087</v>
      </c>
      <c r="I27" s="77">
        <v>52.117021968959698</v>
      </c>
      <c r="J27" s="78">
        <v>-2.0000000000000001E-4</v>
      </c>
      <c r="K27" s="78">
        <v>0</v>
      </c>
    </row>
    <row r="28" spans="2:11">
      <c r="B28" t="s">
        <v>5821</v>
      </c>
      <c r="C28" t="s">
        <v>5833</v>
      </c>
      <c r="D28" t="s">
        <v>121</v>
      </c>
      <c r="E28" t="s">
        <v>104</v>
      </c>
      <c r="F28" t="s">
        <v>748</v>
      </c>
      <c r="G28" s="77">
        <v>205753.03</v>
      </c>
      <c r="H28" s="77">
        <v>6.4089000000000018</v>
      </c>
      <c r="I28" s="77">
        <v>46.561552472974803</v>
      </c>
      <c r="J28" s="78">
        <v>-1E-4</v>
      </c>
      <c r="K28" s="78">
        <v>0</v>
      </c>
    </row>
    <row r="29" spans="2:11">
      <c r="B29" t="s">
        <v>5821</v>
      </c>
      <c r="C29" t="s">
        <v>5834</v>
      </c>
      <c r="D29" t="s">
        <v>121</v>
      </c>
      <c r="E29" t="s">
        <v>104</v>
      </c>
      <c r="F29" t="s">
        <v>479</v>
      </c>
      <c r="G29" s="77">
        <v>237901.93</v>
      </c>
      <c r="H29" s="77">
        <v>7.1368000000000071</v>
      </c>
      <c r="I29" s="77">
        <v>59.951383423987501</v>
      </c>
      <c r="J29" s="78">
        <v>-2.0000000000000001E-4</v>
      </c>
      <c r="K29" s="78">
        <v>0</v>
      </c>
    </row>
    <row r="30" spans="2:11">
      <c r="B30" t="s">
        <v>5821</v>
      </c>
      <c r="C30" t="s">
        <v>5835</v>
      </c>
      <c r="D30" t="s">
        <v>121</v>
      </c>
      <c r="E30" t="s">
        <v>104</v>
      </c>
      <c r="F30" t="s">
        <v>479</v>
      </c>
      <c r="G30" s="77">
        <v>385786.92</v>
      </c>
      <c r="H30" s="77">
        <v>8.4876999999999896</v>
      </c>
      <c r="I30" s="77">
        <v>115.620604959614</v>
      </c>
      <c r="J30" s="78">
        <v>-2.9999999999999997E-4</v>
      </c>
      <c r="K30" s="78">
        <v>0</v>
      </c>
    </row>
    <row r="31" spans="2:11">
      <c r="B31" t="s">
        <v>5821</v>
      </c>
      <c r="C31" t="s">
        <v>5836</v>
      </c>
      <c r="D31" t="s">
        <v>121</v>
      </c>
      <c r="E31" t="s">
        <v>104</v>
      </c>
      <c r="F31" t="s">
        <v>479</v>
      </c>
      <c r="G31" s="77">
        <v>167174.34</v>
      </c>
      <c r="H31" s="77">
        <v>7.8277999999999954</v>
      </c>
      <c r="I31" s="77">
        <v>46.206923715402098</v>
      </c>
      <c r="J31" s="78">
        <v>-1E-4</v>
      </c>
      <c r="K31" s="78">
        <v>0</v>
      </c>
    </row>
    <row r="32" spans="2:11">
      <c r="B32" t="s">
        <v>5821</v>
      </c>
      <c r="C32" t="s">
        <v>5837</v>
      </c>
      <c r="D32" t="s">
        <v>121</v>
      </c>
      <c r="E32" t="s">
        <v>104</v>
      </c>
      <c r="F32" t="s">
        <v>479</v>
      </c>
      <c r="G32" s="77">
        <v>257191.28</v>
      </c>
      <c r="H32" s="77">
        <v>7.6012000000000004</v>
      </c>
      <c r="I32" s="77">
        <v>69.029720844596199</v>
      </c>
      <c r="J32" s="78">
        <v>-2.0000000000000001E-4</v>
      </c>
      <c r="K32" s="78">
        <v>0</v>
      </c>
    </row>
    <row r="33" spans="2:11">
      <c r="B33" t="s">
        <v>5821</v>
      </c>
      <c r="C33" t="s">
        <v>5838</v>
      </c>
      <c r="D33" t="s">
        <v>121</v>
      </c>
      <c r="E33" t="s">
        <v>104</v>
      </c>
      <c r="F33" t="s">
        <v>479</v>
      </c>
      <c r="G33" s="77">
        <v>540101.68999999994</v>
      </c>
      <c r="H33" s="77">
        <v>6.5759999999999996</v>
      </c>
      <c r="I33" s="77">
        <v>125.41083467156599</v>
      </c>
      <c r="J33" s="78">
        <v>-4.0000000000000002E-4</v>
      </c>
      <c r="K33" s="78">
        <v>0</v>
      </c>
    </row>
    <row r="34" spans="2:11">
      <c r="B34" t="s">
        <v>5821</v>
      </c>
      <c r="C34" t="s">
        <v>5839</v>
      </c>
      <c r="D34" t="s">
        <v>121</v>
      </c>
      <c r="E34" t="s">
        <v>104</v>
      </c>
      <c r="F34" t="s">
        <v>298</v>
      </c>
      <c r="G34" s="77">
        <v>160744.54999999999</v>
      </c>
      <c r="H34" s="77">
        <v>1</v>
      </c>
      <c r="I34" s="77">
        <v>5.6758900604999996</v>
      </c>
      <c r="J34" s="78">
        <v>0</v>
      </c>
      <c r="K34" s="78">
        <v>0</v>
      </c>
    </row>
    <row r="35" spans="2:11">
      <c r="B35" t="s">
        <v>5821</v>
      </c>
      <c r="C35" t="s">
        <v>5840</v>
      </c>
      <c r="D35" t="s">
        <v>121</v>
      </c>
      <c r="E35" t="s">
        <v>104</v>
      </c>
      <c r="F35" t="s">
        <v>298</v>
      </c>
      <c r="G35" s="77">
        <v>102876.51</v>
      </c>
      <c r="H35" s="77">
        <v>-0.17560000000000001</v>
      </c>
      <c r="I35" s="77">
        <v>-0.63787921615835996</v>
      </c>
      <c r="J35" s="78">
        <v>0</v>
      </c>
      <c r="K35" s="78">
        <v>0</v>
      </c>
    </row>
    <row r="36" spans="2:11">
      <c r="B36" t="s">
        <v>5821</v>
      </c>
      <c r="C36" t="s">
        <v>5841</v>
      </c>
      <c r="D36" t="s">
        <v>121</v>
      </c>
      <c r="E36" t="s">
        <v>104</v>
      </c>
      <c r="F36" t="s">
        <v>373</v>
      </c>
      <c r="G36" s="77">
        <v>192893.46</v>
      </c>
      <c r="H36" s="77">
        <v>2.7443</v>
      </c>
      <c r="I36" s="77">
        <v>18.691614111636198</v>
      </c>
      <c r="J36" s="78">
        <v>-1E-4</v>
      </c>
      <c r="K36" s="78">
        <v>0</v>
      </c>
    </row>
    <row r="37" spans="2:11">
      <c r="B37" t="s">
        <v>5821</v>
      </c>
      <c r="C37" t="s">
        <v>5842</v>
      </c>
      <c r="D37" t="s">
        <v>121</v>
      </c>
      <c r="E37" t="s">
        <v>104</v>
      </c>
      <c r="F37" t="s">
        <v>373</v>
      </c>
      <c r="G37" s="77">
        <v>450084.74</v>
      </c>
      <c r="H37" s="77">
        <v>2.6480000000000001</v>
      </c>
      <c r="I37" s="77">
        <v>42.083319264571202</v>
      </c>
      <c r="J37" s="78">
        <v>-1E-4</v>
      </c>
      <c r="K37" s="78">
        <v>0</v>
      </c>
    </row>
    <row r="38" spans="2:11">
      <c r="B38" t="s">
        <v>5821</v>
      </c>
      <c r="C38" t="s">
        <v>5843</v>
      </c>
      <c r="D38" t="s">
        <v>121</v>
      </c>
      <c r="E38" t="s">
        <v>104</v>
      </c>
      <c r="F38" t="s">
        <v>303</v>
      </c>
      <c r="G38" s="77">
        <v>681556.9</v>
      </c>
      <c r="H38" s="77">
        <v>2.1211999999999986</v>
      </c>
      <c r="I38" s="77">
        <v>51.048320103646802</v>
      </c>
      <c r="J38" s="78">
        <v>-2.0000000000000001E-4</v>
      </c>
      <c r="K38" s="78">
        <v>0</v>
      </c>
    </row>
    <row r="39" spans="2:11">
      <c r="B39" t="s">
        <v>5821</v>
      </c>
      <c r="C39" t="s">
        <v>5844</v>
      </c>
      <c r="D39" t="s">
        <v>121</v>
      </c>
      <c r="E39" t="s">
        <v>104</v>
      </c>
      <c r="F39" t="s">
        <v>303</v>
      </c>
      <c r="G39" s="77">
        <v>1285956.4099999999</v>
      </c>
      <c r="H39" s="77">
        <v>1.7105999999999972</v>
      </c>
      <c r="I39" s="77">
        <v>77.673420903943196</v>
      </c>
      <c r="J39" s="78">
        <v>-2.0000000000000001E-4</v>
      </c>
      <c r="K39" s="78">
        <v>0</v>
      </c>
    </row>
    <row r="40" spans="2:11">
      <c r="B40" t="s">
        <v>5821</v>
      </c>
      <c r="C40" t="s">
        <v>5845</v>
      </c>
      <c r="D40" t="s">
        <v>121</v>
      </c>
      <c r="E40" t="s">
        <v>104</v>
      </c>
      <c r="F40" t="s">
        <v>303</v>
      </c>
      <c r="G40" s="77">
        <v>578680.38</v>
      </c>
      <c r="H40" s="77">
        <v>1.5888</v>
      </c>
      <c r="I40" s="77">
        <v>32.464274861240597</v>
      </c>
      <c r="J40" s="78">
        <v>-1E-4</v>
      </c>
      <c r="K40" s="78">
        <v>0</v>
      </c>
    </row>
    <row r="41" spans="2:11">
      <c r="B41" t="s">
        <v>5821</v>
      </c>
      <c r="C41" t="s">
        <v>5846</v>
      </c>
      <c r="D41" t="s">
        <v>121</v>
      </c>
      <c r="E41" t="s">
        <v>104</v>
      </c>
      <c r="F41" t="s">
        <v>303</v>
      </c>
      <c r="G41" s="77">
        <v>292555.09000000003</v>
      </c>
      <c r="H41" s="77">
        <v>0.43049999999999999</v>
      </c>
      <c r="I41" s="77">
        <v>4.4471167581109503</v>
      </c>
      <c r="J41" s="78">
        <v>0</v>
      </c>
      <c r="K41" s="78">
        <v>0</v>
      </c>
    </row>
    <row r="42" spans="2:11">
      <c r="B42" t="s">
        <v>5821</v>
      </c>
      <c r="C42" t="s">
        <v>5847</v>
      </c>
      <c r="D42" t="s">
        <v>121</v>
      </c>
      <c r="E42" t="s">
        <v>100</v>
      </c>
      <c r="F42" t="s">
        <v>303</v>
      </c>
      <c r="G42" s="77">
        <v>655837.77</v>
      </c>
      <c r="H42" s="77">
        <v>-4.8099999999999997E-2</v>
      </c>
      <c r="I42" s="77">
        <v>-0.31545796736999998</v>
      </c>
      <c r="J42" s="78">
        <v>0</v>
      </c>
      <c r="K42" s="78">
        <v>0</v>
      </c>
    </row>
    <row r="43" spans="2:11">
      <c r="B43" t="s">
        <v>5848</v>
      </c>
      <c r="C43" t="s">
        <v>5849</v>
      </c>
      <c r="D43" t="s">
        <v>121</v>
      </c>
      <c r="E43" t="s">
        <v>104</v>
      </c>
      <c r="F43" t="s">
        <v>479</v>
      </c>
      <c r="G43" s="77">
        <v>4481453.76</v>
      </c>
      <c r="H43" s="77">
        <v>6.9554</v>
      </c>
      <c r="I43" s="77">
        <v>1100.6234159601599</v>
      </c>
      <c r="J43" s="78">
        <v>-3.3E-3</v>
      </c>
      <c r="K43" s="78">
        <v>0</v>
      </c>
    </row>
    <row r="44" spans="2:11">
      <c r="B44" t="s">
        <v>5850</v>
      </c>
      <c r="C44" t="s">
        <v>5851</v>
      </c>
      <c r="D44" t="s">
        <v>121</v>
      </c>
      <c r="E44" t="s">
        <v>104</v>
      </c>
      <c r="F44" t="s">
        <v>479</v>
      </c>
      <c r="G44" s="77">
        <v>4206531.5</v>
      </c>
      <c r="H44" s="77">
        <v>6.8502000000000001</v>
      </c>
      <c r="I44" s="77">
        <v>1017.47820329071</v>
      </c>
      <c r="J44" s="78">
        <v>-3.0000000000000001E-3</v>
      </c>
      <c r="K44" s="78">
        <v>0</v>
      </c>
    </row>
    <row r="45" spans="2:11">
      <c r="B45" t="s">
        <v>5852</v>
      </c>
      <c r="C45" t="s">
        <v>5853</v>
      </c>
      <c r="D45" t="s">
        <v>121</v>
      </c>
      <c r="E45" t="s">
        <v>104</v>
      </c>
      <c r="F45" t="s">
        <v>1336</v>
      </c>
      <c r="G45" s="77">
        <v>3739139.04</v>
      </c>
      <c r="H45" s="77">
        <v>2.6549</v>
      </c>
      <c r="I45" s="77">
        <v>350.52379077892101</v>
      </c>
      <c r="J45" s="78">
        <v>-1E-3</v>
      </c>
      <c r="K45" s="78">
        <v>0</v>
      </c>
    </row>
    <row r="46" spans="2:11">
      <c r="B46" t="s">
        <v>5854</v>
      </c>
      <c r="C46" t="s">
        <v>5855</v>
      </c>
      <c r="D46" t="s">
        <v>121</v>
      </c>
      <c r="E46" t="s">
        <v>104</v>
      </c>
      <c r="F46" t="s">
        <v>1336</v>
      </c>
      <c r="G46" s="77">
        <v>7010885.7800000003</v>
      </c>
      <c r="H46" s="77">
        <v>2.1541999999999999</v>
      </c>
      <c r="I46" s="77">
        <v>533.28163870031597</v>
      </c>
      <c r="J46" s="78">
        <v>-1.6000000000000001E-3</v>
      </c>
      <c r="K46" s="78">
        <v>0</v>
      </c>
    </row>
    <row r="47" spans="2:11">
      <c r="B47" t="s">
        <v>5854</v>
      </c>
      <c r="C47" t="s">
        <v>5856</v>
      </c>
      <c r="D47" t="s">
        <v>121</v>
      </c>
      <c r="E47" t="s">
        <v>104</v>
      </c>
      <c r="F47" t="s">
        <v>1336</v>
      </c>
      <c r="G47" s="77">
        <v>4673923.8</v>
      </c>
      <c r="H47" s="77">
        <v>3.3862000000000001</v>
      </c>
      <c r="I47" s="77">
        <v>558.84574764378499</v>
      </c>
      <c r="J47" s="78">
        <v>-1.6999999999999999E-3</v>
      </c>
      <c r="K47" s="78">
        <v>0</v>
      </c>
    </row>
    <row r="48" spans="2:11">
      <c r="B48" t="s">
        <v>5857</v>
      </c>
      <c r="C48" t="s">
        <v>5858</v>
      </c>
      <c r="D48" t="s">
        <v>121</v>
      </c>
      <c r="E48" t="s">
        <v>104</v>
      </c>
      <c r="F48" t="s">
        <v>303</v>
      </c>
      <c r="G48" s="77">
        <v>4481453.76</v>
      </c>
      <c r="H48" s="77">
        <v>0.49349999999999999</v>
      </c>
      <c r="I48" s="77">
        <v>78.091505273073594</v>
      </c>
      <c r="J48" s="78">
        <v>-2.0000000000000001E-4</v>
      </c>
      <c r="K48" s="78">
        <v>0</v>
      </c>
    </row>
    <row r="49" spans="2:11">
      <c r="B49" t="s">
        <v>5859</v>
      </c>
      <c r="C49" t="s">
        <v>5860</v>
      </c>
      <c r="D49" t="s">
        <v>121</v>
      </c>
      <c r="E49" t="s">
        <v>104</v>
      </c>
      <c r="F49" t="s">
        <v>303</v>
      </c>
      <c r="G49" s="77">
        <v>4769669.97</v>
      </c>
      <c r="H49" s="77">
        <v>3.2812999999999999</v>
      </c>
      <c r="I49" s="77">
        <v>552.62685514212899</v>
      </c>
      <c r="J49" s="78">
        <v>-1.6000000000000001E-3</v>
      </c>
      <c r="K49" s="78">
        <v>0</v>
      </c>
    </row>
    <row r="50" spans="2:11">
      <c r="B50" t="s">
        <v>5861</v>
      </c>
      <c r="C50" t="s">
        <v>5862</v>
      </c>
      <c r="D50" t="s">
        <v>121</v>
      </c>
      <c r="E50" t="s">
        <v>100</v>
      </c>
      <c r="F50" t="s">
        <v>309</v>
      </c>
      <c r="G50" s="77">
        <v>14484891.83</v>
      </c>
      <c r="H50" s="77">
        <v>-6.9383999999999997</v>
      </c>
      <c r="I50" s="77">
        <v>-1005.0197347327201</v>
      </c>
      <c r="J50" s="78">
        <v>3.0000000000000001E-3</v>
      </c>
      <c r="K50" s="78">
        <v>0</v>
      </c>
    </row>
    <row r="51" spans="2:11">
      <c r="B51" t="s">
        <v>5861</v>
      </c>
      <c r="C51" t="s">
        <v>5863</v>
      </c>
      <c r="D51" t="s">
        <v>121</v>
      </c>
      <c r="E51" t="s">
        <v>100</v>
      </c>
      <c r="F51" t="s">
        <v>309</v>
      </c>
      <c r="G51" s="77">
        <v>47767875.159999996</v>
      </c>
      <c r="H51" s="77">
        <v>-6.9416000000000002</v>
      </c>
      <c r="I51" s="77">
        <v>-3315.8548221065598</v>
      </c>
      <c r="J51" s="78">
        <v>9.7999999999999997E-3</v>
      </c>
      <c r="K51" s="78">
        <v>-1E-4</v>
      </c>
    </row>
    <row r="52" spans="2:11">
      <c r="B52" t="s">
        <v>5864</v>
      </c>
      <c r="C52" t="s">
        <v>5865</v>
      </c>
      <c r="D52" t="s">
        <v>121</v>
      </c>
      <c r="E52" t="s">
        <v>100</v>
      </c>
      <c r="F52" t="s">
        <v>373</v>
      </c>
      <c r="G52" s="77">
        <v>4442297.13</v>
      </c>
      <c r="H52" s="77">
        <v>-3.0651999999999999</v>
      </c>
      <c r="I52" s="77">
        <v>-136.16529162876</v>
      </c>
      <c r="J52" s="78">
        <v>4.0000000000000002E-4</v>
      </c>
      <c r="K52" s="78">
        <v>0</v>
      </c>
    </row>
    <row r="53" spans="2:11">
      <c r="B53" t="s">
        <v>5864</v>
      </c>
      <c r="C53" t="s">
        <v>5866</v>
      </c>
      <c r="D53" t="s">
        <v>121</v>
      </c>
      <c r="E53" t="s">
        <v>100</v>
      </c>
      <c r="F53" t="s">
        <v>373</v>
      </c>
      <c r="G53" s="77">
        <v>9576869.8699999992</v>
      </c>
      <c r="H53" s="77">
        <v>-3.0651999999999999</v>
      </c>
      <c r="I53" s="77">
        <v>-293.55021525524</v>
      </c>
      <c r="J53" s="78">
        <v>8.9999999999999998E-4</v>
      </c>
      <c r="K53" s="78">
        <v>0</v>
      </c>
    </row>
    <row r="54" spans="2:11">
      <c r="B54" t="s">
        <v>5864</v>
      </c>
      <c r="C54" t="s">
        <v>5867</v>
      </c>
      <c r="D54" t="s">
        <v>121</v>
      </c>
      <c r="E54" t="s">
        <v>100</v>
      </c>
      <c r="F54" t="s">
        <v>373</v>
      </c>
      <c r="G54" s="77">
        <v>14036615.779999999</v>
      </c>
      <c r="H54" s="77">
        <v>-3.1347</v>
      </c>
      <c r="I54" s="77">
        <v>-440.00579485565999</v>
      </c>
      <c r="J54" s="78">
        <v>1.2999999999999999E-3</v>
      </c>
      <c r="K54" s="78">
        <v>0</v>
      </c>
    </row>
    <row r="55" spans="2:11">
      <c r="B55" t="s">
        <v>5864</v>
      </c>
      <c r="C55" t="s">
        <v>5868</v>
      </c>
      <c r="D55" t="s">
        <v>121</v>
      </c>
      <c r="E55" t="s">
        <v>100</v>
      </c>
      <c r="F55" t="s">
        <v>373</v>
      </c>
      <c r="G55" s="77">
        <v>17837700.460000001</v>
      </c>
      <c r="H55" s="77">
        <v>-3.0651999999999999</v>
      </c>
      <c r="I55" s="77">
        <v>-546.76119449991995</v>
      </c>
      <c r="J55" s="78">
        <v>1.6000000000000001E-3</v>
      </c>
      <c r="K55" s="78">
        <v>0</v>
      </c>
    </row>
    <row r="56" spans="2:11">
      <c r="B56" t="s">
        <v>5869</v>
      </c>
      <c r="C56" t="s">
        <v>5870</v>
      </c>
      <c r="D56" t="s">
        <v>121</v>
      </c>
      <c r="E56" t="s">
        <v>100</v>
      </c>
      <c r="F56" t="s">
        <v>689</v>
      </c>
      <c r="G56" s="77">
        <v>8836463.9199999999</v>
      </c>
      <c r="H56" s="77">
        <v>-3.7963</v>
      </c>
      <c r="I56" s="77">
        <v>-335.45867979496001</v>
      </c>
      <c r="J56" s="78">
        <v>1E-3</v>
      </c>
      <c r="K56" s="78">
        <v>0</v>
      </c>
    </row>
    <row r="57" spans="2:11">
      <c r="B57" t="s">
        <v>5869</v>
      </c>
      <c r="C57" t="s">
        <v>5871</v>
      </c>
      <c r="D57" t="s">
        <v>121</v>
      </c>
      <c r="E57" t="s">
        <v>100</v>
      </c>
      <c r="F57" t="s">
        <v>748</v>
      </c>
      <c r="G57" s="77">
        <v>3669217.15</v>
      </c>
      <c r="H57" s="77">
        <v>-7.7786999999999997</v>
      </c>
      <c r="I57" s="77">
        <v>-285.41739444705001</v>
      </c>
      <c r="J57" s="78">
        <v>8.0000000000000004E-4</v>
      </c>
      <c r="K57" s="78">
        <v>0</v>
      </c>
    </row>
    <row r="58" spans="2:11">
      <c r="B58" t="s">
        <v>5869</v>
      </c>
      <c r="C58" t="s">
        <v>5872</v>
      </c>
      <c r="D58" t="s">
        <v>121</v>
      </c>
      <c r="E58" t="s">
        <v>100</v>
      </c>
      <c r="F58" t="s">
        <v>748</v>
      </c>
      <c r="G58" s="77">
        <v>26101527.460000001</v>
      </c>
      <c r="H58" s="77">
        <v>-7.3193000000000001</v>
      </c>
      <c r="I58" s="77">
        <v>-1910.4490993797799</v>
      </c>
      <c r="J58" s="78">
        <v>5.7000000000000002E-3</v>
      </c>
      <c r="K58" s="78">
        <v>-1E-4</v>
      </c>
    </row>
    <row r="59" spans="2:11">
      <c r="B59" t="s">
        <v>5869</v>
      </c>
      <c r="C59" t="s">
        <v>5873</v>
      </c>
      <c r="D59" t="s">
        <v>121</v>
      </c>
      <c r="E59" t="s">
        <v>100</v>
      </c>
      <c r="F59" t="s">
        <v>689</v>
      </c>
      <c r="G59" s="77">
        <v>33967460.789999999</v>
      </c>
      <c r="H59" s="77">
        <v>-3.8115000000000001</v>
      </c>
      <c r="I59" s="77">
        <v>-1294.66976801085</v>
      </c>
      <c r="J59" s="78">
        <v>3.8E-3</v>
      </c>
      <c r="K59" s="78">
        <v>-1E-4</v>
      </c>
    </row>
    <row r="60" spans="2:11">
      <c r="B60" t="s">
        <v>5869</v>
      </c>
      <c r="C60" t="s">
        <v>5874</v>
      </c>
      <c r="D60" t="s">
        <v>121</v>
      </c>
      <c r="E60" t="s">
        <v>100</v>
      </c>
      <c r="F60" t="s">
        <v>689</v>
      </c>
      <c r="G60" s="77">
        <v>30162466.16</v>
      </c>
      <c r="H60" s="77">
        <v>-3.7963</v>
      </c>
      <c r="I60" s="77">
        <v>-1145.0577028320799</v>
      </c>
      <c r="J60" s="78">
        <v>3.3999999999999998E-3</v>
      </c>
      <c r="K60" s="78">
        <v>0</v>
      </c>
    </row>
    <row r="61" spans="2:11">
      <c r="B61" t="s">
        <v>5869</v>
      </c>
      <c r="C61" t="s">
        <v>5875</v>
      </c>
      <c r="D61" t="s">
        <v>121</v>
      </c>
      <c r="E61" t="s">
        <v>100</v>
      </c>
      <c r="F61" t="s">
        <v>748</v>
      </c>
      <c r="G61" s="77">
        <v>14413279.85</v>
      </c>
      <c r="H61" s="77">
        <v>-7.3193000000000001</v>
      </c>
      <c r="I61" s="77">
        <v>-1054.9511920610501</v>
      </c>
      <c r="J61" s="78">
        <v>3.0999999999999999E-3</v>
      </c>
      <c r="K61" s="78">
        <v>0</v>
      </c>
    </row>
    <row r="62" spans="2:11">
      <c r="B62" t="s">
        <v>5869</v>
      </c>
      <c r="C62" t="s">
        <v>5876</v>
      </c>
      <c r="D62" t="s">
        <v>121</v>
      </c>
      <c r="E62" t="s">
        <v>100</v>
      </c>
      <c r="F62" t="s">
        <v>689</v>
      </c>
      <c r="G62" s="77">
        <v>17738457.039999999</v>
      </c>
      <c r="H62" s="77">
        <v>-3.8115000000000001</v>
      </c>
      <c r="I62" s="77">
        <v>-676.10129007959995</v>
      </c>
      <c r="J62" s="78">
        <v>2E-3</v>
      </c>
      <c r="K62" s="78">
        <v>0</v>
      </c>
    </row>
    <row r="63" spans="2:11">
      <c r="B63" t="s">
        <v>5877</v>
      </c>
      <c r="C63" t="s">
        <v>5878</v>
      </c>
      <c r="D63" t="s">
        <v>121</v>
      </c>
      <c r="E63" t="s">
        <v>100</v>
      </c>
      <c r="F63" t="s">
        <v>303</v>
      </c>
      <c r="G63" s="77">
        <v>16180563.33</v>
      </c>
      <c r="H63" s="77">
        <v>-3.6960999999999999</v>
      </c>
      <c r="I63" s="77">
        <v>-598.04980124013002</v>
      </c>
      <c r="J63" s="78">
        <v>1.8E-3</v>
      </c>
      <c r="K63" s="78">
        <v>0</v>
      </c>
    </row>
    <row r="64" spans="2:11">
      <c r="B64" t="s">
        <v>5877</v>
      </c>
      <c r="C64" t="s">
        <v>5879</v>
      </c>
      <c r="D64" t="s">
        <v>121</v>
      </c>
      <c r="E64" t="s">
        <v>100</v>
      </c>
      <c r="F64" t="s">
        <v>303</v>
      </c>
      <c r="G64" s="77">
        <v>27284871.48</v>
      </c>
      <c r="H64" s="77">
        <v>-3.6960999999999999</v>
      </c>
      <c r="I64" s="77">
        <v>-1008.47613477228</v>
      </c>
      <c r="J64" s="78">
        <v>3.0000000000000001E-3</v>
      </c>
      <c r="K64" s="78">
        <v>0</v>
      </c>
    </row>
    <row r="65" spans="2:11">
      <c r="B65" t="s">
        <v>5877</v>
      </c>
      <c r="C65" t="s">
        <v>5880</v>
      </c>
      <c r="D65" t="s">
        <v>121</v>
      </c>
      <c r="E65" t="s">
        <v>100</v>
      </c>
      <c r="F65" t="s">
        <v>303</v>
      </c>
      <c r="G65" s="77">
        <v>14064694.32</v>
      </c>
      <c r="H65" s="77">
        <v>-3.6960999999999999</v>
      </c>
      <c r="I65" s="77">
        <v>-519.84516676151998</v>
      </c>
      <c r="J65" s="78">
        <v>1.5E-3</v>
      </c>
      <c r="K65" s="78">
        <v>0</v>
      </c>
    </row>
    <row r="66" spans="2:11">
      <c r="B66" t="s">
        <v>5877</v>
      </c>
      <c r="C66" t="s">
        <v>5881</v>
      </c>
      <c r="D66" t="s">
        <v>121</v>
      </c>
      <c r="E66" t="s">
        <v>100</v>
      </c>
      <c r="F66" t="s">
        <v>303</v>
      </c>
      <c r="G66" s="77">
        <v>10636806.24</v>
      </c>
      <c r="H66" s="77">
        <v>-3.6960999999999999</v>
      </c>
      <c r="I66" s="77">
        <v>-393.14699543664</v>
      </c>
      <c r="J66" s="78">
        <v>1.1999999999999999E-3</v>
      </c>
      <c r="K66" s="78">
        <v>0</v>
      </c>
    </row>
    <row r="67" spans="2:11">
      <c r="B67" t="s">
        <v>5877</v>
      </c>
      <c r="C67" t="s">
        <v>5882</v>
      </c>
      <c r="D67" t="s">
        <v>121</v>
      </c>
      <c r="E67" t="s">
        <v>100</v>
      </c>
      <c r="F67" t="s">
        <v>303</v>
      </c>
      <c r="G67" s="77">
        <v>15400179.720000001</v>
      </c>
      <c r="H67" s="77">
        <v>-3.6960000000000002</v>
      </c>
      <c r="I67" s="77">
        <v>-569.19064245120001</v>
      </c>
      <c r="J67" s="78">
        <v>1.6999999999999999E-3</v>
      </c>
      <c r="K67" s="78">
        <v>0</v>
      </c>
    </row>
    <row r="68" spans="2:11">
      <c r="B68" t="s">
        <v>5883</v>
      </c>
      <c r="C68" t="s">
        <v>5884</v>
      </c>
      <c r="D68" t="s">
        <v>121</v>
      </c>
      <c r="E68" t="s">
        <v>100</v>
      </c>
      <c r="F68" t="s">
        <v>298</v>
      </c>
      <c r="G68" s="77">
        <v>9005310.25</v>
      </c>
      <c r="H68" s="77">
        <v>-1.2702</v>
      </c>
      <c r="I68" s="77">
        <v>-114.38545079550001</v>
      </c>
      <c r="J68" s="78">
        <v>2.9999999999999997E-4</v>
      </c>
      <c r="K68" s="78">
        <v>0</v>
      </c>
    </row>
    <row r="69" spans="2:11">
      <c r="B69" t="s">
        <v>5883</v>
      </c>
      <c r="C69" t="s">
        <v>5885</v>
      </c>
      <c r="D69" t="s">
        <v>121</v>
      </c>
      <c r="E69" t="s">
        <v>100</v>
      </c>
      <c r="F69" t="s">
        <v>298</v>
      </c>
      <c r="G69" s="77">
        <v>27503143.719999999</v>
      </c>
      <c r="H69" s="77">
        <v>-1.2702</v>
      </c>
      <c r="I69" s="77">
        <v>-349.34493153144001</v>
      </c>
      <c r="J69" s="78">
        <v>1E-3</v>
      </c>
      <c r="K69" s="78">
        <v>0</v>
      </c>
    </row>
    <row r="70" spans="2:11">
      <c r="B70" t="s">
        <v>5883</v>
      </c>
      <c r="C70" t="s">
        <v>5886</v>
      </c>
      <c r="D70" t="s">
        <v>121</v>
      </c>
      <c r="E70" t="s">
        <v>100</v>
      </c>
      <c r="F70" t="s">
        <v>298</v>
      </c>
      <c r="G70" s="77">
        <v>11320243.439999999</v>
      </c>
      <c r="H70" s="77">
        <v>-1.3111999999999999</v>
      </c>
      <c r="I70" s="77">
        <v>-148.43103198527999</v>
      </c>
      <c r="J70" s="78">
        <v>4.0000000000000002E-4</v>
      </c>
      <c r="K70" s="78">
        <v>0</v>
      </c>
    </row>
    <row r="71" spans="2:11">
      <c r="B71" t="s">
        <v>5883</v>
      </c>
      <c r="C71" t="s">
        <v>5887</v>
      </c>
      <c r="D71" t="s">
        <v>121</v>
      </c>
      <c r="E71" t="s">
        <v>100</v>
      </c>
      <c r="F71" t="s">
        <v>298</v>
      </c>
      <c r="G71" s="77">
        <v>31799813.309999999</v>
      </c>
      <c r="H71" s="77">
        <v>-1.2702</v>
      </c>
      <c r="I71" s="77">
        <v>-403.92122866362001</v>
      </c>
      <c r="J71" s="78">
        <v>1.1999999999999999E-3</v>
      </c>
      <c r="K71" s="78">
        <v>0</v>
      </c>
    </row>
    <row r="72" spans="2:11">
      <c r="B72" t="s">
        <v>5888</v>
      </c>
      <c r="C72" t="s">
        <v>5889</v>
      </c>
      <c r="D72" t="s">
        <v>121</v>
      </c>
      <c r="E72" t="s">
        <v>100</v>
      </c>
      <c r="F72" t="s">
        <v>373</v>
      </c>
      <c r="G72" s="77">
        <v>7634073.4900000002</v>
      </c>
      <c r="H72" s="77">
        <v>0.26</v>
      </c>
      <c r="I72" s="77">
        <v>19.848591074000002</v>
      </c>
      <c r="J72" s="78">
        <v>-1E-4</v>
      </c>
      <c r="K72" s="78">
        <v>0</v>
      </c>
    </row>
    <row r="73" spans="2:11">
      <c r="B73" t="s">
        <v>5888</v>
      </c>
      <c r="C73" t="s">
        <v>5890</v>
      </c>
      <c r="D73" t="s">
        <v>121</v>
      </c>
      <c r="E73" t="s">
        <v>100</v>
      </c>
      <c r="F73" t="s">
        <v>373</v>
      </c>
      <c r="G73" s="77">
        <v>11516548.24</v>
      </c>
      <c r="H73" s="77">
        <v>0.22600000000000001</v>
      </c>
      <c r="I73" s="77">
        <v>26.027399022400001</v>
      </c>
      <c r="J73" s="78">
        <v>-1E-4</v>
      </c>
      <c r="K73" s="78">
        <v>0</v>
      </c>
    </row>
    <row r="74" spans="2:11">
      <c r="B74" t="s">
        <v>5888</v>
      </c>
      <c r="C74" t="s">
        <v>5891</v>
      </c>
      <c r="D74" t="s">
        <v>121</v>
      </c>
      <c r="E74" t="s">
        <v>100</v>
      </c>
      <c r="F74" t="s">
        <v>373</v>
      </c>
      <c r="G74" s="77">
        <v>18103602.57</v>
      </c>
      <c r="H74" s="77">
        <v>0.26</v>
      </c>
      <c r="I74" s="77">
        <v>47.069366682000002</v>
      </c>
      <c r="J74" s="78">
        <v>-1E-4</v>
      </c>
      <c r="K74" s="78">
        <v>0</v>
      </c>
    </row>
    <row r="75" spans="2:11">
      <c r="B75" t="s">
        <v>5888</v>
      </c>
      <c r="C75" t="s">
        <v>5892</v>
      </c>
      <c r="D75" t="s">
        <v>121</v>
      </c>
      <c r="E75" t="s">
        <v>100</v>
      </c>
      <c r="F75" t="s">
        <v>373</v>
      </c>
      <c r="G75" s="77">
        <v>11523091.75</v>
      </c>
      <c r="H75" s="77">
        <v>0.28270000000000001</v>
      </c>
      <c r="I75" s="77">
        <v>32.575780377249998</v>
      </c>
      <c r="J75" s="78">
        <v>-1E-4</v>
      </c>
      <c r="K75" s="78">
        <v>0</v>
      </c>
    </row>
    <row r="76" spans="2:11">
      <c r="B76" t="s">
        <v>5888</v>
      </c>
      <c r="C76" t="s">
        <v>5893</v>
      </c>
      <c r="D76" t="s">
        <v>121</v>
      </c>
      <c r="E76" t="s">
        <v>100</v>
      </c>
      <c r="F76" t="s">
        <v>373</v>
      </c>
      <c r="G76" s="77">
        <v>16452211.76</v>
      </c>
      <c r="H76" s="77">
        <v>0.22600000000000001</v>
      </c>
      <c r="I76" s="77">
        <v>37.181998577599998</v>
      </c>
      <c r="J76" s="78">
        <v>-1E-4</v>
      </c>
      <c r="K76" s="78">
        <v>0</v>
      </c>
    </row>
    <row r="77" spans="2:11">
      <c r="B77" t="s">
        <v>5894</v>
      </c>
      <c r="C77" t="s">
        <v>5895</v>
      </c>
      <c r="D77" t="s">
        <v>121</v>
      </c>
      <c r="E77" t="s">
        <v>100</v>
      </c>
      <c r="F77" t="s">
        <v>298</v>
      </c>
      <c r="G77" s="77">
        <v>16296661.25</v>
      </c>
      <c r="H77" s="77">
        <v>-0.72250000000000003</v>
      </c>
      <c r="I77" s="77">
        <v>-117.74337753125</v>
      </c>
      <c r="J77" s="78">
        <v>2.9999999999999997E-4</v>
      </c>
      <c r="K77" s="78">
        <v>0</v>
      </c>
    </row>
    <row r="78" spans="2:11">
      <c r="B78" t="s">
        <v>5894</v>
      </c>
      <c r="C78" t="s">
        <v>5896</v>
      </c>
      <c r="D78" t="s">
        <v>121</v>
      </c>
      <c r="E78" t="s">
        <v>100</v>
      </c>
      <c r="F78" t="s">
        <v>298</v>
      </c>
      <c r="G78" s="77">
        <v>13580551.029999999</v>
      </c>
      <c r="H78" s="77">
        <v>-0.72250000000000003</v>
      </c>
      <c r="I78" s="77">
        <v>-98.119481191749998</v>
      </c>
      <c r="J78" s="78">
        <v>2.9999999999999997E-4</v>
      </c>
      <c r="K78" s="78">
        <v>0</v>
      </c>
    </row>
    <row r="79" spans="2:11">
      <c r="B79" t="s">
        <v>5894</v>
      </c>
      <c r="C79" t="s">
        <v>5897</v>
      </c>
      <c r="D79" t="s">
        <v>121</v>
      </c>
      <c r="E79" t="s">
        <v>100</v>
      </c>
      <c r="F79" t="s">
        <v>298</v>
      </c>
      <c r="G79" s="77">
        <v>17450128.77</v>
      </c>
      <c r="H79" s="77">
        <v>-0.72250000000000003</v>
      </c>
      <c r="I79" s="77">
        <v>-126.07718036324999</v>
      </c>
      <c r="J79" s="78">
        <v>4.0000000000000002E-4</v>
      </c>
      <c r="K79" s="78">
        <v>0</v>
      </c>
    </row>
    <row r="80" spans="2:11">
      <c r="B80" t="s">
        <v>5898</v>
      </c>
      <c r="C80" t="s">
        <v>5899</v>
      </c>
      <c r="D80" t="s">
        <v>121</v>
      </c>
      <c r="E80" t="s">
        <v>100</v>
      </c>
      <c r="F80" t="s">
        <v>689</v>
      </c>
      <c r="G80" s="77">
        <v>11841962.98</v>
      </c>
      <c r="H80" s="77">
        <v>-2.8711000000000002</v>
      </c>
      <c r="I80" s="77">
        <v>-339.99459911878</v>
      </c>
      <c r="J80" s="78">
        <v>1E-3</v>
      </c>
      <c r="K80" s="78">
        <v>0</v>
      </c>
    </row>
    <row r="81" spans="2:11">
      <c r="B81" t="s">
        <v>5898</v>
      </c>
      <c r="C81" t="s">
        <v>5900</v>
      </c>
      <c r="D81" t="s">
        <v>121</v>
      </c>
      <c r="E81" t="s">
        <v>100</v>
      </c>
      <c r="F81" t="s">
        <v>689</v>
      </c>
      <c r="G81" s="77">
        <v>10371126.880000001</v>
      </c>
      <c r="H81" s="77">
        <v>-2.7778</v>
      </c>
      <c r="I81" s="77">
        <v>-288.08916247264</v>
      </c>
      <c r="J81" s="78">
        <v>8.9999999999999998E-4</v>
      </c>
      <c r="K81" s="78">
        <v>0</v>
      </c>
    </row>
    <row r="82" spans="2:11">
      <c r="B82" t="s">
        <v>5898</v>
      </c>
      <c r="C82" t="s">
        <v>5901</v>
      </c>
      <c r="D82" t="s">
        <v>121</v>
      </c>
      <c r="E82" t="s">
        <v>100</v>
      </c>
      <c r="F82" t="s">
        <v>689</v>
      </c>
      <c r="G82" s="77">
        <v>6382336.4400000004</v>
      </c>
      <c r="H82" s="77">
        <v>-2.8711000000000002</v>
      </c>
      <c r="I82" s="77">
        <v>-183.24326152884001</v>
      </c>
      <c r="J82" s="78">
        <v>5.0000000000000001E-4</v>
      </c>
      <c r="K82" s="78">
        <v>0</v>
      </c>
    </row>
    <row r="83" spans="2:11">
      <c r="B83" t="s">
        <v>5898</v>
      </c>
      <c r="C83" t="s">
        <v>5902</v>
      </c>
      <c r="D83" t="s">
        <v>121</v>
      </c>
      <c r="E83" t="s">
        <v>100</v>
      </c>
      <c r="F83" t="s">
        <v>689</v>
      </c>
      <c r="G83" s="77">
        <v>27149561.379999999</v>
      </c>
      <c r="H83" s="77">
        <v>-2.7778</v>
      </c>
      <c r="I83" s="77">
        <v>-754.16051601363995</v>
      </c>
      <c r="J83" s="78">
        <v>2.2000000000000001E-3</v>
      </c>
      <c r="K83" s="78">
        <v>0</v>
      </c>
    </row>
    <row r="84" spans="2:11">
      <c r="B84" t="s">
        <v>5898</v>
      </c>
      <c r="C84" t="s">
        <v>5903</v>
      </c>
      <c r="D84" t="s">
        <v>121</v>
      </c>
      <c r="E84" t="s">
        <v>100</v>
      </c>
      <c r="F84" t="s">
        <v>689</v>
      </c>
      <c r="G84" s="77">
        <v>3187616.03</v>
      </c>
      <c r="H84" s="77">
        <v>-3</v>
      </c>
      <c r="I84" s="77">
        <v>-95.6284809</v>
      </c>
      <c r="J84" s="78">
        <v>2.9999999999999997E-4</v>
      </c>
      <c r="K84" s="78">
        <v>0</v>
      </c>
    </row>
    <row r="85" spans="2:11">
      <c r="B85" t="s">
        <v>5898</v>
      </c>
      <c r="C85" t="s">
        <v>5904</v>
      </c>
      <c r="D85" t="s">
        <v>121</v>
      </c>
      <c r="E85" t="s">
        <v>100</v>
      </c>
      <c r="F85" t="s">
        <v>689</v>
      </c>
      <c r="G85" s="77">
        <v>14635480.65</v>
      </c>
      <c r="H85" s="77">
        <v>-2.7747999999999999</v>
      </c>
      <c r="I85" s="77">
        <v>-406.10531707619998</v>
      </c>
      <c r="J85" s="78">
        <v>1.1999999999999999E-3</v>
      </c>
      <c r="K85" s="78">
        <v>0</v>
      </c>
    </row>
    <row r="86" spans="2:11">
      <c r="B86" t="s">
        <v>5898</v>
      </c>
      <c r="C86" t="s">
        <v>5905</v>
      </c>
      <c r="D86" t="s">
        <v>121</v>
      </c>
      <c r="E86" t="s">
        <v>100</v>
      </c>
      <c r="F86" t="s">
        <v>689</v>
      </c>
      <c r="G86" s="77">
        <v>9561741.7699999996</v>
      </c>
      <c r="H86" s="77">
        <v>-2.871</v>
      </c>
      <c r="I86" s="77">
        <v>-274.51760621670002</v>
      </c>
      <c r="J86" s="78">
        <v>8.0000000000000004E-4</v>
      </c>
      <c r="K86" s="78">
        <v>0</v>
      </c>
    </row>
    <row r="87" spans="2:11">
      <c r="B87" t="s">
        <v>5906</v>
      </c>
      <c r="C87" t="s">
        <v>5907</v>
      </c>
      <c r="D87" t="s">
        <v>121</v>
      </c>
      <c r="E87" t="s">
        <v>100</v>
      </c>
      <c r="F87" t="s">
        <v>298</v>
      </c>
      <c r="G87" s="77">
        <v>18133417.77</v>
      </c>
      <c r="H87" s="77">
        <v>-0.57150000000000001</v>
      </c>
      <c r="I87" s="77">
        <v>-103.63248255555</v>
      </c>
      <c r="J87" s="78">
        <v>2.9999999999999997E-4</v>
      </c>
      <c r="K87" s="78">
        <v>0</v>
      </c>
    </row>
    <row r="88" spans="2:11">
      <c r="B88" t="s">
        <v>5906</v>
      </c>
      <c r="C88" t="s">
        <v>5908</v>
      </c>
      <c r="D88" t="s">
        <v>121</v>
      </c>
      <c r="E88" t="s">
        <v>100</v>
      </c>
      <c r="F88" t="s">
        <v>298</v>
      </c>
      <c r="G88" s="77">
        <v>17920057.530000001</v>
      </c>
      <c r="H88" s="77">
        <v>-0.55710000000000004</v>
      </c>
      <c r="I88" s="77">
        <v>-99.832640499630003</v>
      </c>
      <c r="J88" s="78">
        <v>2.9999999999999997E-4</v>
      </c>
      <c r="K88" s="78">
        <v>0</v>
      </c>
    </row>
    <row r="89" spans="2:11">
      <c r="B89" t="s">
        <v>5906</v>
      </c>
      <c r="C89" t="s">
        <v>5909</v>
      </c>
      <c r="D89" t="s">
        <v>121</v>
      </c>
      <c r="E89" t="s">
        <v>100</v>
      </c>
      <c r="F89" t="s">
        <v>298</v>
      </c>
      <c r="G89" s="77">
        <v>16288624.449999999</v>
      </c>
      <c r="H89" s="77">
        <v>-0.57150000000000001</v>
      </c>
      <c r="I89" s="77">
        <v>-93.089488731749995</v>
      </c>
      <c r="J89" s="78">
        <v>2.9999999999999997E-4</v>
      </c>
      <c r="K89" s="78">
        <v>0</v>
      </c>
    </row>
    <row r="90" spans="2:11">
      <c r="B90" t="s">
        <v>5910</v>
      </c>
      <c r="C90" t="s">
        <v>5911</v>
      </c>
      <c r="D90" t="s">
        <v>121</v>
      </c>
      <c r="E90" t="s">
        <v>100</v>
      </c>
      <c r="F90" t="s">
        <v>295</v>
      </c>
      <c r="G90" s="77">
        <v>2046085.25</v>
      </c>
      <c r="H90" s="77">
        <v>-10.9421</v>
      </c>
      <c r="I90" s="77">
        <v>-223.88469414024999</v>
      </c>
      <c r="J90" s="78">
        <v>6.9999999999999999E-4</v>
      </c>
      <c r="K90" s="78">
        <v>0</v>
      </c>
    </row>
    <row r="91" spans="2:11">
      <c r="B91" t="s">
        <v>5910</v>
      </c>
      <c r="C91" t="s">
        <v>5912</v>
      </c>
      <c r="D91" t="s">
        <v>121</v>
      </c>
      <c r="E91" t="s">
        <v>100</v>
      </c>
      <c r="F91" t="s">
        <v>309</v>
      </c>
      <c r="G91" s="77">
        <v>1700034.38</v>
      </c>
      <c r="H91" s="77">
        <v>-6.82</v>
      </c>
      <c r="I91" s="77">
        <v>-115.94234471599999</v>
      </c>
      <c r="J91" s="78">
        <v>2.9999999999999997E-4</v>
      </c>
      <c r="K91" s="78">
        <v>0</v>
      </c>
    </row>
    <row r="92" spans="2:11">
      <c r="B92" t="s">
        <v>5910</v>
      </c>
      <c r="C92" t="s">
        <v>5913</v>
      </c>
      <c r="D92" t="s">
        <v>121</v>
      </c>
      <c r="E92" t="s">
        <v>100</v>
      </c>
      <c r="F92" t="s">
        <v>309</v>
      </c>
      <c r="G92" s="77">
        <v>1780445.23</v>
      </c>
      <c r="H92" s="77">
        <v>-7.0953999999999997</v>
      </c>
      <c r="I92" s="77">
        <v>-126.32971084942</v>
      </c>
      <c r="J92" s="78">
        <v>4.0000000000000002E-4</v>
      </c>
      <c r="K92" s="78">
        <v>0</v>
      </c>
    </row>
    <row r="93" spans="2:11">
      <c r="B93" t="s">
        <v>5910</v>
      </c>
      <c r="C93" t="s">
        <v>5914</v>
      </c>
      <c r="D93" t="s">
        <v>121</v>
      </c>
      <c r="E93" t="s">
        <v>100</v>
      </c>
      <c r="F93" t="s">
        <v>1336</v>
      </c>
      <c r="G93" s="77">
        <v>883452.05</v>
      </c>
      <c r="H93" s="77">
        <v>-2.7772999999999999</v>
      </c>
      <c r="I93" s="77">
        <v>-24.536113784649999</v>
      </c>
      <c r="J93" s="78">
        <v>1E-4</v>
      </c>
      <c r="K93" s="78">
        <v>0</v>
      </c>
    </row>
    <row r="94" spans="2:11">
      <c r="B94" t="s">
        <v>5910</v>
      </c>
      <c r="C94" t="s">
        <v>5915</v>
      </c>
      <c r="D94" t="s">
        <v>121</v>
      </c>
      <c r="E94" t="s">
        <v>100</v>
      </c>
      <c r="F94" t="s">
        <v>479</v>
      </c>
      <c r="G94" s="77">
        <v>514408.29</v>
      </c>
      <c r="H94" s="77">
        <v>-6</v>
      </c>
      <c r="I94" s="77">
        <v>-30.864497400000001</v>
      </c>
      <c r="J94" s="78">
        <v>1E-4</v>
      </c>
      <c r="K94" s="78">
        <v>0</v>
      </c>
    </row>
    <row r="95" spans="2:11">
      <c r="B95" t="s">
        <v>5910</v>
      </c>
      <c r="C95" t="s">
        <v>5916</v>
      </c>
      <c r="D95" t="s">
        <v>121</v>
      </c>
      <c r="E95" t="s">
        <v>100</v>
      </c>
      <c r="F95" t="s">
        <v>479</v>
      </c>
      <c r="G95" s="77">
        <v>1276954.72</v>
      </c>
      <c r="H95" s="77">
        <v>-6.6585999999999999</v>
      </c>
      <c r="I95" s="77">
        <v>-85.027306985920006</v>
      </c>
      <c r="J95" s="78">
        <v>2.9999999999999997E-4</v>
      </c>
      <c r="K95" s="78">
        <v>0</v>
      </c>
    </row>
    <row r="96" spans="2:11">
      <c r="B96" t="s">
        <v>5910</v>
      </c>
      <c r="C96" t="s">
        <v>5917</v>
      </c>
      <c r="D96" t="s">
        <v>121</v>
      </c>
      <c r="E96" t="s">
        <v>100</v>
      </c>
      <c r="F96" t="s">
        <v>479</v>
      </c>
      <c r="G96" s="77">
        <v>1260520.19</v>
      </c>
      <c r="H96" s="77">
        <v>-8</v>
      </c>
      <c r="I96" s="77">
        <v>-100.84161520000001</v>
      </c>
      <c r="J96" s="78">
        <v>2.9999999999999997E-4</v>
      </c>
      <c r="K96" s="78">
        <v>0</v>
      </c>
    </row>
    <row r="97" spans="2:11">
      <c r="B97" t="s">
        <v>5910</v>
      </c>
      <c r="C97" t="s">
        <v>5918</v>
      </c>
      <c r="D97" t="s">
        <v>121</v>
      </c>
      <c r="E97" t="s">
        <v>100</v>
      </c>
      <c r="F97" t="s">
        <v>479</v>
      </c>
      <c r="G97" s="77">
        <v>3147061.97</v>
      </c>
      <c r="H97" s="77">
        <v>-6.7521000000000004</v>
      </c>
      <c r="I97" s="77">
        <v>-212.49277127637001</v>
      </c>
      <c r="J97" s="78">
        <v>5.9999999999999995E-4</v>
      </c>
      <c r="K97" s="78">
        <v>0</v>
      </c>
    </row>
    <row r="98" spans="2:11">
      <c r="B98" t="s">
        <v>5910</v>
      </c>
      <c r="C98" t="s">
        <v>5919</v>
      </c>
      <c r="D98" t="s">
        <v>121</v>
      </c>
      <c r="E98" t="s">
        <v>100</v>
      </c>
      <c r="F98" t="s">
        <v>689</v>
      </c>
      <c r="G98" s="77">
        <v>3863270.25</v>
      </c>
      <c r="H98" s="77">
        <v>-5.7638999999999996</v>
      </c>
      <c r="I98" s="77">
        <v>-222.67503393974999</v>
      </c>
      <c r="J98" s="78">
        <v>6.9999999999999999E-4</v>
      </c>
      <c r="K98" s="78">
        <v>0</v>
      </c>
    </row>
    <row r="99" spans="2:11">
      <c r="B99" t="s">
        <v>5910</v>
      </c>
      <c r="C99" t="s">
        <v>5920</v>
      </c>
      <c r="D99" t="s">
        <v>121</v>
      </c>
      <c r="E99" t="s">
        <v>100</v>
      </c>
      <c r="F99" t="s">
        <v>689</v>
      </c>
      <c r="G99" s="77">
        <v>786889.59</v>
      </c>
      <c r="H99" s="77">
        <v>-3.8506</v>
      </c>
      <c r="I99" s="77">
        <v>-30.29997055254</v>
      </c>
      <c r="J99" s="78">
        <v>1E-4</v>
      </c>
      <c r="K99" s="78">
        <v>0</v>
      </c>
    </row>
    <row r="100" spans="2:11">
      <c r="B100" t="s">
        <v>5910</v>
      </c>
      <c r="C100" t="s">
        <v>5921</v>
      </c>
      <c r="D100" t="s">
        <v>121</v>
      </c>
      <c r="E100" t="s">
        <v>100</v>
      </c>
      <c r="F100" t="s">
        <v>689</v>
      </c>
      <c r="G100" s="77">
        <v>633899.35</v>
      </c>
      <c r="H100" s="77">
        <v>-0.26700000000000002</v>
      </c>
      <c r="I100" s="77">
        <v>-1.6925112645</v>
      </c>
      <c r="J100" s="78">
        <v>0</v>
      </c>
      <c r="K100" s="78">
        <v>0</v>
      </c>
    </row>
    <row r="101" spans="2:11">
      <c r="B101" t="s">
        <v>5910</v>
      </c>
      <c r="C101" t="s">
        <v>5922</v>
      </c>
      <c r="D101" t="s">
        <v>121</v>
      </c>
      <c r="E101" t="s">
        <v>100</v>
      </c>
      <c r="F101" t="s">
        <v>373</v>
      </c>
      <c r="G101" s="77">
        <v>266432.17</v>
      </c>
      <c r="H101" s="77">
        <v>-2</v>
      </c>
      <c r="I101" s="77">
        <v>-5.3286433999999998</v>
      </c>
      <c r="J101" s="78">
        <v>0</v>
      </c>
      <c r="K101" s="78">
        <v>0</v>
      </c>
    </row>
    <row r="102" spans="2:11">
      <c r="B102" t="s">
        <v>5910</v>
      </c>
      <c r="C102" t="s">
        <v>5923</v>
      </c>
      <c r="D102" t="s">
        <v>121</v>
      </c>
      <c r="E102" t="s">
        <v>100</v>
      </c>
      <c r="F102" t="s">
        <v>303</v>
      </c>
      <c r="G102" s="77">
        <v>1089912.3500000001</v>
      </c>
      <c r="H102" s="77">
        <v>-4.1353999999999997</v>
      </c>
      <c r="I102" s="77">
        <v>-45.072235321900003</v>
      </c>
      <c r="J102" s="78">
        <v>1E-4</v>
      </c>
      <c r="K102" s="78">
        <v>0</v>
      </c>
    </row>
    <row r="103" spans="2:11">
      <c r="B103" t="s">
        <v>5924</v>
      </c>
      <c r="C103" t="s">
        <v>5925</v>
      </c>
      <c r="D103" t="s">
        <v>121</v>
      </c>
      <c r="E103" t="s">
        <v>100</v>
      </c>
      <c r="F103" t="s">
        <v>748</v>
      </c>
      <c r="G103" s="77">
        <v>11412519.26</v>
      </c>
      <c r="H103" s="77">
        <v>-7.1304999999999996</v>
      </c>
      <c r="I103" s="77">
        <v>-813.76968583430005</v>
      </c>
      <c r="J103" s="78">
        <v>2.3999999999999998E-3</v>
      </c>
      <c r="K103" s="78">
        <v>0</v>
      </c>
    </row>
    <row r="104" spans="2:11">
      <c r="B104" t="s">
        <v>5924</v>
      </c>
      <c r="C104" t="s">
        <v>5926</v>
      </c>
      <c r="D104" t="s">
        <v>121</v>
      </c>
      <c r="E104" t="s">
        <v>100</v>
      </c>
      <c r="F104" t="s">
        <v>748</v>
      </c>
      <c r="G104" s="77">
        <v>19011521.579999998</v>
      </c>
      <c r="H104" s="77">
        <v>-7.4473000000000003</v>
      </c>
      <c r="I104" s="77">
        <v>-1415.84504662734</v>
      </c>
      <c r="J104" s="78">
        <v>4.1999999999999997E-3</v>
      </c>
      <c r="K104" s="78">
        <v>-1E-4</v>
      </c>
    </row>
    <row r="105" spans="2:11">
      <c r="B105" t="s">
        <v>5924</v>
      </c>
      <c r="C105" t="s">
        <v>5927</v>
      </c>
      <c r="D105" t="s">
        <v>121</v>
      </c>
      <c r="E105" t="s">
        <v>100</v>
      </c>
      <c r="F105" t="s">
        <v>748</v>
      </c>
      <c r="G105" s="77">
        <v>15377209.33</v>
      </c>
      <c r="H105" s="77">
        <v>-7.1304999999999996</v>
      </c>
      <c r="I105" s="77">
        <v>-1096.47191127565</v>
      </c>
      <c r="J105" s="78">
        <v>3.3E-3</v>
      </c>
      <c r="K105" s="78">
        <v>0</v>
      </c>
    </row>
    <row r="106" spans="2:11">
      <c r="B106" t="s">
        <v>5924</v>
      </c>
      <c r="C106" t="s">
        <v>5928</v>
      </c>
      <c r="D106" t="s">
        <v>121</v>
      </c>
      <c r="E106" t="s">
        <v>100</v>
      </c>
      <c r="F106" t="s">
        <v>748</v>
      </c>
      <c r="G106" s="77">
        <v>3438001.27</v>
      </c>
      <c r="H106" s="77">
        <v>-7.0979000000000001</v>
      </c>
      <c r="I106" s="77">
        <v>-244.02589214333</v>
      </c>
      <c r="J106" s="78">
        <v>6.9999999999999999E-4</v>
      </c>
      <c r="K106" s="78">
        <v>0</v>
      </c>
    </row>
    <row r="107" spans="2:11">
      <c r="B107" t="s">
        <v>5924</v>
      </c>
      <c r="C107" t="s">
        <v>5929</v>
      </c>
      <c r="D107" t="s">
        <v>121</v>
      </c>
      <c r="E107" t="s">
        <v>100</v>
      </c>
      <c r="F107" t="s">
        <v>748</v>
      </c>
      <c r="G107" s="77">
        <v>14709027.539999999</v>
      </c>
      <c r="H107" s="77">
        <v>-7.3849999999999998</v>
      </c>
      <c r="I107" s="77">
        <v>-1086.261683829</v>
      </c>
      <c r="J107" s="78">
        <v>3.2000000000000002E-3</v>
      </c>
      <c r="K107" s="78">
        <v>0</v>
      </c>
    </row>
    <row r="108" spans="2:11">
      <c r="B108" t="s">
        <v>5930</v>
      </c>
      <c r="C108" t="s">
        <v>5931</v>
      </c>
      <c r="D108" t="s">
        <v>121</v>
      </c>
      <c r="E108" t="s">
        <v>100</v>
      </c>
      <c r="F108" t="s">
        <v>689</v>
      </c>
      <c r="G108" s="77">
        <v>15676340.43</v>
      </c>
      <c r="H108" s="77">
        <v>-4.2790999999999997</v>
      </c>
      <c r="I108" s="77">
        <v>-670.80628334012999</v>
      </c>
      <c r="J108" s="78">
        <v>2E-3</v>
      </c>
      <c r="K108" s="78">
        <v>0</v>
      </c>
    </row>
    <row r="109" spans="2:11">
      <c r="B109" t="s">
        <v>5930</v>
      </c>
      <c r="C109" t="s">
        <v>5932</v>
      </c>
      <c r="D109" t="s">
        <v>121</v>
      </c>
      <c r="E109" t="s">
        <v>100</v>
      </c>
      <c r="F109" t="s">
        <v>689</v>
      </c>
      <c r="G109" s="77">
        <v>9422910.8000000007</v>
      </c>
      <c r="H109" s="77">
        <v>-4.0898000000000003</v>
      </c>
      <c r="I109" s="77">
        <v>-385.37820589839998</v>
      </c>
      <c r="J109" s="78">
        <v>1.1000000000000001E-3</v>
      </c>
      <c r="K109" s="78">
        <v>0</v>
      </c>
    </row>
    <row r="110" spans="2:11">
      <c r="B110" t="s">
        <v>5930</v>
      </c>
      <c r="C110" t="s">
        <v>5933</v>
      </c>
      <c r="D110" t="s">
        <v>121</v>
      </c>
      <c r="E110" t="s">
        <v>100</v>
      </c>
      <c r="F110" t="s">
        <v>689</v>
      </c>
      <c r="G110" s="77">
        <v>12539202.779999999</v>
      </c>
      <c r="H110" s="77">
        <v>-4.2946999999999997</v>
      </c>
      <c r="I110" s="77">
        <v>-538.52114179266005</v>
      </c>
      <c r="J110" s="78">
        <v>1.6000000000000001E-3</v>
      </c>
      <c r="K110" s="78">
        <v>0</v>
      </c>
    </row>
    <row r="111" spans="2:11">
      <c r="B111" t="s">
        <v>5930</v>
      </c>
      <c r="C111" t="s">
        <v>5934</v>
      </c>
      <c r="D111" t="s">
        <v>121</v>
      </c>
      <c r="E111" t="s">
        <v>100</v>
      </c>
      <c r="F111" t="s">
        <v>689</v>
      </c>
      <c r="G111" s="77">
        <v>7020375.6799999997</v>
      </c>
      <c r="H111" s="77">
        <v>-4.0898000000000003</v>
      </c>
      <c r="I111" s="77">
        <v>-287.11932456064</v>
      </c>
      <c r="J111" s="78">
        <v>8.9999999999999998E-4</v>
      </c>
      <c r="K111" s="78">
        <v>0</v>
      </c>
    </row>
    <row r="112" spans="2:11">
      <c r="B112" t="s">
        <v>5930</v>
      </c>
      <c r="C112" t="s">
        <v>5935</v>
      </c>
      <c r="D112" t="s">
        <v>121</v>
      </c>
      <c r="E112" t="s">
        <v>100</v>
      </c>
      <c r="F112" t="s">
        <v>689</v>
      </c>
      <c r="G112" s="77">
        <v>7024345.4199999999</v>
      </c>
      <c r="H112" s="77">
        <v>-4.0309999999999997</v>
      </c>
      <c r="I112" s="77">
        <v>-283.15136388019999</v>
      </c>
      <c r="J112" s="78">
        <v>8.0000000000000004E-4</v>
      </c>
      <c r="K112" s="78">
        <v>0</v>
      </c>
    </row>
    <row r="113" spans="2:11">
      <c r="B113" t="s">
        <v>5936</v>
      </c>
      <c r="C113" t="s">
        <v>5937</v>
      </c>
      <c r="D113" t="s">
        <v>121</v>
      </c>
      <c r="E113" t="s">
        <v>100</v>
      </c>
      <c r="F113" t="s">
        <v>748</v>
      </c>
      <c r="G113" s="77">
        <v>12345141.460000001</v>
      </c>
      <c r="H113" s="77">
        <v>-6.7476000000000003</v>
      </c>
      <c r="I113" s="77">
        <v>-833.00076515496005</v>
      </c>
      <c r="J113" s="78">
        <v>2.5000000000000001E-3</v>
      </c>
      <c r="K113" s="78">
        <v>0</v>
      </c>
    </row>
    <row r="114" spans="2:11">
      <c r="B114" t="s">
        <v>5936</v>
      </c>
      <c r="C114" t="s">
        <v>5938</v>
      </c>
      <c r="D114" t="s">
        <v>121</v>
      </c>
      <c r="E114" t="s">
        <v>104</v>
      </c>
      <c r="F114" t="s">
        <v>748</v>
      </c>
      <c r="G114" s="77">
        <v>19125696.199999999</v>
      </c>
      <c r="H114" s="77">
        <v>-6.7994000000000003</v>
      </c>
      <c r="I114" s="77">
        <v>-1300.4325874228</v>
      </c>
      <c r="J114" s="78">
        <v>3.8999999999999998E-3</v>
      </c>
      <c r="K114" s="78">
        <v>-1E-4</v>
      </c>
    </row>
    <row r="115" spans="2:11">
      <c r="B115" t="s">
        <v>5936</v>
      </c>
      <c r="C115" t="s">
        <v>5939</v>
      </c>
      <c r="D115" t="s">
        <v>121</v>
      </c>
      <c r="E115" t="s">
        <v>100</v>
      </c>
      <c r="F115" t="s">
        <v>748</v>
      </c>
      <c r="G115" s="77">
        <v>13868934.09</v>
      </c>
      <c r="H115" s="77">
        <v>-6.8966000000000003</v>
      </c>
      <c r="I115" s="77">
        <v>-956.48490845094</v>
      </c>
      <c r="J115" s="78">
        <v>2.8E-3</v>
      </c>
      <c r="K115" s="78">
        <v>0</v>
      </c>
    </row>
    <row r="116" spans="2:11">
      <c r="B116" t="s">
        <v>5936</v>
      </c>
      <c r="C116" t="s">
        <v>5940</v>
      </c>
      <c r="D116" t="s">
        <v>121</v>
      </c>
      <c r="E116" t="s">
        <v>100</v>
      </c>
      <c r="F116" t="s">
        <v>748</v>
      </c>
      <c r="G116" s="77">
        <v>13871878.67</v>
      </c>
      <c r="H116" s="77">
        <v>-6.8738999999999999</v>
      </c>
      <c r="I116" s="77">
        <v>-953.53906789713005</v>
      </c>
      <c r="J116" s="78">
        <v>2.8E-3</v>
      </c>
      <c r="K116" s="78">
        <v>0</v>
      </c>
    </row>
    <row r="117" spans="2:11">
      <c r="B117" t="s">
        <v>5941</v>
      </c>
      <c r="C117" t="s">
        <v>5942</v>
      </c>
      <c r="D117" t="s">
        <v>121</v>
      </c>
      <c r="E117" t="s">
        <v>100</v>
      </c>
      <c r="F117" t="s">
        <v>303</v>
      </c>
      <c r="G117" s="77">
        <v>15870308.25</v>
      </c>
      <c r="H117" s="77">
        <v>-3</v>
      </c>
      <c r="I117" s="77">
        <v>-476.10924749999998</v>
      </c>
      <c r="J117" s="78">
        <v>1.4E-3</v>
      </c>
      <c r="K117" s="78">
        <v>0</v>
      </c>
    </row>
    <row r="118" spans="2:11">
      <c r="B118" t="s">
        <v>5941</v>
      </c>
      <c r="C118" t="s">
        <v>5943</v>
      </c>
      <c r="D118" t="s">
        <v>121</v>
      </c>
      <c r="E118" t="s">
        <v>100</v>
      </c>
      <c r="F118" t="s">
        <v>303</v>
      </c>
      <c r="G118" s="77">
        <v>31717246.91</v>
      </c>
      <c r="H118" s="77">
        <v>-3.0739999999999998</v>
      </c>
      <c r="I118" s="77">
        <v>-974.98817001340001</v>
      </c>
      <c r="J118" s="78">
        <v>2.8999999999999998E-3</v>
      </c>
      <c r="K118" s="78">
        <v>0</v>
      </c>
    </row>
    <row r="119" spans="2:11">
      <c r="B119" t="s">
        <v>5944</v>
      </c>
      <c r="C119" t="s">
        <v>5945</v>
      </c>
      <c r="D119" t="s">
        <v>121</v>
      </c>
      <c r="E119" t="s">
        <v>100</v>
      </c>
      <c r="F119" t="s">
        <v>748</v>
      </c>
      <c r="G119" s="77">
        <v>10752922.58</v>
      </c>
      <c r="H119" s="77">
        <v>-7.2283999999999997</v>
      </c>
      <c r="I119" s="77">
        <v>-777.26425577272005</v>
      </c>
      <c r="J119" s="78">
        <v>2.3E-3</v>
      </c>
      <c r="K119" s="78">
        <v>0</v>
      </c>
    </row>
    <row r="120" spans="2:11">
      <c r="B120" t="s">
        <v>5944</v>
      </c>
      <c r="C120" t="s">
        <v>5946</v>
      </c>
      <c r="D120" t="s">
        <v>121</v>
      </c>
      <c r="E120" t="s">
        <v>100</v>
      </c>
      <c r="F120" t="s">
        <v>748</v>
      </c>
      <c r="G120" s="77">
        <v>12195908.470000001</v>
      </c>
      <c r="H120" s="77">
        <v>-7.1989999999999998</v>
      </c>
      <c r="I120" s="77">
        <v>-877.98345075530005</v>
      </c>
      <c r="J120" s="78">
        <v>2.5999999999999999E-3</v>
      </c>
      <c r="K120" s="78">
        <v>0</v>
      </c>
    </row>
    <row r="121" spans="2:11">
      <c r="B121" t="s">
        <v>5944</v>
      </c>
      <c r="C121" t="s">
        <v>5947</v>
      </c>
      <c r="D121" t="s">
        <v>121</v>
      </c>
      <c r="E121" t="s">
        <v>100</v>
      </c>
      <c r="F121" t="s">
        <v>748</v>
      </c>
      <c r="G121" s="77">
        <v>18415974.07</v>
      </c>
      <c r="H121" s="77">
        <v>-7.1990999999999996</v>
      </c>
      <c r="I121" s="77">
        <v>-1325.7843892733699</v>
      </c>
      <c r="J121" s="78">
        <v>3.8999999999999998E-3</v>
      </c>
      <c r="K121" s="78">
        <v>-1E-4</v>
      </c>
    </row>
    <row r="122" spans="2:11">
      <c r="B122" t="s">
        <v>5948</v>
      </c>
      <c r="C122" t="s">
        <v>5949</v>
      </c>
      <c r="D122" t="s">
        <v>121</v>
      </c>
      <c r="E122" t="s">
        <v>100</v>
      </c>
      <c r="F122" t="s">
        <v>298</v>
      </c>
      <c r="G122" s="77">
        <v>6035800.4500000002</v>
      </c>
      <c r="H122" s="77">
        <v>-0.69010000000000005</v>
      </c>
      <c r="I122" s="77">
        <v>-41.653058905450003</v>
      </c>
      <c r="J122" s="78">
        <v>1E-4</v>
      </c>
      <c r="K122" s="78">
        <v>0</v>
      </c>
    </row>
    <row r="123" spans="2:11">
      <c r="B123" t="s">
        <v>5948</v>
      </c>
      <c r="C123" t="s">
        <v>5950</v>
      </c>
      <c r="D123" t="s">
        <v>121</v>
      </c>
      <c r="E123" t="s">
        <v>100</v>
      </c>
      <c r="F123" t="s">
        <v>298</v>
      </c>
      <c r="G123" s="77">
        <v>8132627.4199999999</v>
      </c>
      <c r="H123" s="77">
        <v>-0.69</v>
      </c>
      <c r="I123" s="77">
        <v>-56.115129197999998</v>
      </c>
      <c r="J123" s="78">
        <v>2.0000000000000001E-4</v>
      </c>
      <c r="K123" s="78">
        <v>0</v>
      </c>
    </row>
    <row r="124" spans="2:11">
      <c r="B124" t="s">
        <v>5951</v>
      </c>
      <c r="C124" t="s">
        <v>5952</v>
      </c>
      <c r="D124" t="s">
        <v>121</v>
      </c>
      <c r="E124" t="s">
        <v>100</v>
      </c>
      <c r="F124" t="s">
        <v>295</v>
      </c>
      <c r="G124" s="77">
        <v>2756001.98</v>
      </c>
      <c r="H124" s="77">
        <v>-11.071199999999999</v>
      </c>
      <c r="I124" s="77">
        <v>-305.12249120976003</v>
      </c>
      <c r="J124" s="78">
        <v>8.9999999999999998E-4</v>
      </c>
      <c r="K124" s="78">
        <v>0</v>
      </c>
    </row>
    <row r="125" spans="2:11">
      <c r="B125" t="s">
        <v>5951</v>
      </c>
      <c r="C125" t="s">
        <v>5953</v>
      </c>
      <c r="D125" t="s">
        <v>121</v>
      </c>
      <c r="E125" t="s">
        <v>100</v>
      </c>
      <c r="F125" t="s">
        <v>295</v>
      </c>
      <c r="G125" s="77">
        <v>14178815.220000001</v>
      </c>
      <c r="H125" s="77">
        <v>-11.703900000000001</v>
      </c>
      <c r="I125" s="77">
        <v>-1659.47435453358</v>
      </c>
      <c r="J125" s="78">
        <v>4.8999999999999998E-3</v>
      </c>
      <c r="K125" s="78">
        <v>-1E-4</v>
      </c>
    </row>
    <row r="126" spans="2:11">
      <c r="B126" t="s">
        <v>5951</v>
      </c>
      <c r="C126" t="s">
        <v>5954</v>
      </c>
      <c r="D126" t="s">
        <v>121</v>
      </c>
      <c r="E126" t="s">
        <v>100</v>
      </c>
      <c r="F126" t="s">
        <v>295</v>
      </c>
      <c r="G126" s="77">
        <v>8881390.0199999996</v>
      </c>
      <c r="H126" s="77">
        <v>-11.457000000000001</v>
      </c>
      <c r="I126" s="77">
        <v>-1017.5408545914</v>
      </c>
      <c r="J126" s="78">
        <v>3.0000000000000001E-3</v>
      </c>
      <c r="K126" s="78">
        <v>0</v>
      </c>
    </row>
    <row r="127" spans="2:11">
      <c r="B127" t="s">
        <v>5951</v>
      </c>
      <c r="C127" t="s">
        <v>5955</v>
      </c>
      <c r="D127" t="s">
        <v>121</v>
      </c>
      <c r="E127" t="s">
        <v>100</v>
      </c>
      <c r="F127" t="s">
        <v>295</v>
      </c>
      <c r="G127" s="77">
        <v>12187723.710000001</v>
      </c>
      <c r="H127" s="77">
        <v>-11</v>
      </c>
      <c r="I127" s="77">
        <v>-1340.6496081</v>
      </c>
      <c r="J127" s="78">
        <v>4.0000000000000001E-3</v>
      </c>
      <c r="K127" s="78">
        <v>-1E-4</v>
      </c>
    </row>
    <row r="128" spans="2:11">
      <c r="B128" t="s">
        <v>5951</v>
      </c>
      <c r="C128" t="s">
        <v>5956</v>
      </c>
      <c r="D128" t="s">
        <v>121</v>
      </c>
      <c r="E128" t="s">
        <v>100</v>
      </c>
      <c r="F128" t="s">
        <v>295</v>
      </c>
      <c r="G128" s="77">
        <v>10345262.939999999</v>
      </c>
      <c r="H128" s="77">
        <v>-11.6333</v>
      </c>
      <c r="I128" s="77">
        <v>-1203.49547359902</v>
      </c>
      <c r="J128" s="78">
        <v>3.5999999999999999E-3</v>
      </c>
      <c r="K128" s="78">
        <v>-1E-4</v>
      </c>
    </row>
    <row r="129" spans="2:11">
      <c r="B129" t="s">
        <v>5951</v>
      </c>
      <c r="C129" t="s">
        <v>5957</v>
      </c>
      <c r="D129" t="s">
        <v>121</v>
      </c>
      <c r="E129" t="s">
        <v>100</v>
      </c>
      <c r="F129" t="s">
        <v>309</v>
      </c>
      <c r="G129" s="77">
        <v>15802068.98</v>
      </c>
      <c r="H129" s="77">
        <v>-4.4055</v>
      </c>
      <c r="I129" s="77">
        <v>-696.1601489139</v>
      </c>
      <c r="J129" s="78">
        <v>2.0999999999999999E-3</v>
      </c>
      <c r="K129" s="78">
        <v>0</v>
      </c>
    </row>
    <row r="130" spans="2:11">
      <c r="B130" t="s">
        <v>5951</v>
      </c>
      <c r="C130" t="s">
        <v>5958</v>
      </c>
      <c r="D130" t="s">
        <v>121</v>
      </c>
      <c r="E130" t="s">
        <v>100</v>
      </c>
      <c r="F130" t="s">
        <v>1336</v>
      </c>
      <c r="G130" s="77">
        <v>26432337.460000001</v>
      </c>
      <c r="H130" s="77">
        <v>-2.9830000000000001</v>
      </c>
      <c r="I130" s="77">
        <v>-788.47662643180001</v>
      </c>
      <c r="J130" s="78">
        <v>2.3E-3</v>
      </c>
      <c r="K130" s="78">
        <v>0</v>
      </c>
    </row>
    <row r="131" spans="2:11">
      <c r="B131" t="s">
        <v>5951</v>
      </c>
      <c r="C131" t="s">
        <v>5959</v>
      </c>
      <c r="D131" t="s">
        <v>121</v>
      </c>
      <c r="E131" t="s">
        <v>100</v>
      </c>
      <c r="F131" t="s">
        <v>1336</v>
      </c>
      <c r="G131" s="77">
        <v>19237870.390000001</v>
      </c>
      <c r="H131" s="77">
        <v>-2.9108999999999998</v>
      </c>
      <c r="I131" s="77">
        <v>-559.99516918251004</v>
      </c>
      <c r="J131" s="78">
        <v>1.6999999999999999E-3</v>
      </c>
      <c r="K131" s="78">
        <v>0</v>
      </c>
    </row>
    <row r="132" spans="2:11">
      <c r="B132" t="s">
        <v>5951</v>
      </c>
      <c r="C132" t="s">
        <v>5960</v>
      </c>
      <c r="D132" t="s">
        <v>121</v>
      </c>
      <c r="E132" t="s">
        <v>100</v>
      </c>
      <c r="F132" t="s">
        <v>295</v>
      </c>
      <c r="G132" s="77">
        <v>17101227.550000001</v>
      </c>
      <c r="H132" s="77">
        <v>-11</v>
      </c>
      <c r="I132" s="77">
        <v>-1881.1350305000001</v>
      </c>
      <c r="J132" s="78">
        <v>5.5999999999999999E-3</v>
      </c>
      <c r="K132" s="78">
        <v>-1E-4</v>
      </c>
    </row>
    <row r="133" spans="2:11">
      <c r="B133" t="s">
        <v>5961</v>
      </c>
      <c r="C133" t="s">
        <v>5962</v>
      </c>
      <c r="D133" t="s">
        <v>121</v>
      </c>
      <c r="E133" t="s">
        <v>100</v>
      </c>
      <c r="F133" t="s">
        <v>748</v>
      </c>
      <c r="G133" s="77">
        <v>5872764.4500000002</v>
      </c>
      <c r="H133" s="77">
        <v>-4.0743</v>
      </c>
      <c r="I133" s="77">
        <v>-239.27404198635</v>
      </c>
      <c r="J133" s="78">
        <v>6.9999999999999999E-4</v>
      </c>
      <c r="K133" s="78">
        <v>0</v>
      </c>
    </row>
    <row r="134" spans="2:11">
      <c r="B134" t="s">
        <v>5961</v>
      </c>
      <c r="C134" t="s">
        <v>5963</v>
      </c>
      <c r="D134" t="s">
        <v>121</v>
      </c>
      <c r="E134" t="s">
        <v>100</v>
      </c>
      <c r="F134" t="s">
        <v>748</v>
      </c>
      <c r="G134" s="77">
        <v>7084936.1299999999</v>
      </c>
      <c r="H134" s="77">
        <v>-3.9209000000000001</v>
      </c>
      <c r="I134" s="77">
        <v>-277.79326072116999</v>
      </c>
      <c r="J134" s="78">
        <v>8.0000000000000004E-4</v>
      </c>
      <c r="K134" s="78">
        <v>0</v>
      </c>
    </row>
    <row r="135" spans="2:11">
      <c r="B135" t="s">
        <v>5961</v>
      </c>
      <c r="C135" t="s">
        <v>5964</v>
      </c>
      <c r="D135" t="s">
        <v>121</v>
      </c>
      <c r="E135" t="s">
        <v>100</v>
      </c>
      <c r="F135" t="s">
        <v>748</v>
      </c>
      <c r="G135" s="77">
        <v>21243526.010000002</v>
      </c>
      <c r="H135" s="77">
        <v>-3.976</v>
      </c>
      <c r="I135" s="77">
        <v>-844.6425941576</v>
      </c>
      <c r="J135" s="78">
        <v>2.5000000000000001E-3</v>
      </c>
      <c r="K135" s="78">
        <v>0</v>
      </c>
    </row>
    <row r="136" spans="2:11">
      <c r="B136" t="s">
        <v>5961</v>
      </c>
      <c r="C136" t="s">
        <v>5965</v>
      </c>
      <c r="D136" t="s">
        <v>121</v>
      </c>
      <c r="E136" t="s">
        <v>100</v>
      </c>
      <c r="F136" t="s">
        <v>748</v>
      </c>
      <c r="G136" s="77">
        <v>15772579.880000001</v>
      </c>
      <c r="H136" s="77">
        <v>-4.1665999999999999</v>
      </c>
      <c r="I136" s="77">
        <v>-657.18031328007999</v>
      </c>
      <c r="J136" s="78">
        <v>2E-3</v>
      </c>
      <c r="K136" s="78">
        <v>0</v>
      </c>
    </row>
    <row r="137" spans="2:11">
      <c r="B137" t="s">
        <v>5961</v>
      </c>
      <c r="C137" t="s">
        <v>5966</v>
      </c>
      <c r="D137" t="s">
        <v>121</v>
      </c>
      <c r="E137" t="s">
        <v>100</v>
      </c>
      <c r="F137" t="s">
        <v>748</v>
      </c>
      <c r="G137" s="77">
        <v>16716270.68</v>
      </c>
      <c r="H137" s="77">
        <v>-3.9209000000000001</v>
      </c>
      <c r="I137" s="77">
        <v>-655.42825709212002</v>
      </c>
      <c r="J137" s="78">
        <v>1.9E-3</v>
      </c>
      <c r="K137" s="78">
        <v>0</v>
      </c>
    </row>
    <row r="138" spans="2:11">
      <c r="B138" t="s">
        <v>5967</v>
      </c>
      <c r="C138" t="s">
        <v>5968</v>
      </c>
      <c r="D138" t="s">
        <v>121</v>
      </c>
      <c r="E138" t="s">
        <v>100</v>
      </c>
      <c r="F138" t="s">
        <v>689</v>
      </c>
      <c r="G138" s="77">
        <v>31717246.91</v>
      </c>
      <c r="H138" s="77">
        <v>-3.6789000000000001</v>
      </c>
      <c r="I138" s="77">
        <v>-1166.8457965719899</v>
      </c>
      <c r="J138" s="78">
        <v>3.5000000000000001E-3</v>
      </c>
      <c r="K138" s="78">
        <v>0</v>
      </c>
    </row>
    <row r="139" spans="2:11">
      <c r="B139" t="s">
        <v>5967</v>
      </c>
      <c r="C139" t="s">
        <v>5969</v>
      </c>
      <c r="D139" t="s">
        <v>121</v>
      </c>
      <c r="E139" t="s">
        <v>100</v>
      </c>
      <c r="F139" t="s">
        <v>689</v>
      </c>
      <c r="G139" s="77">
        <v>15938080.17</v>
      </c>
      <c r="H139" s="77">
        <v>-3.1621000000000001</v>
      </c>
      <c r="I139" s="77">
        <v>-503.97803305556999</v>
      </c>
      <c r="J139" s="78">
        <v>1.5E-3</v>
      </c>
      <c r="K139" s="78">
        <v>0</v>
      </c>
    </row>
    <row r="140" spans="2:11">
      <c r="B140" t="s">
        <v>5967</v>
      </c>
      <c r="C140" t="s">
        <v>5970</v>
      </c>
      <c r="D140" t="s">
        <v>121</v>
      </c>
      <c r="E140" t="s">
        <v>100</v>
      </c>
      <c r="F140" t="s">
        <v>373</v>
      </c>
      <c r="G140" s="77">
        <v>16113819.689999999</v>
      </c>
      <c r="H140" s="77">
        <v>-2.0369999999999999</v>
      </c>
      <c r="I140" s="77">
        <v>-328.2385070853</v>
      </c>
      <c r="J140" s="78">
        <v>1E-3</v>
      </c>
      <c r="K140" s="78">
        <v>0</v>
      </c>
    </row>
    <row r="141" spans="2:11">
      <c r="B141" t="s">
        <v>5967</v>
      </c>
      <c r="C141" t="s">
        <v>5971</v>
      </c>
      <c r="D141" t="s">
        <v>121</v>
      </c>
      <c r="E141" t="s">
        <v>100</v>
      </c>
      <c r="F141" t="s">
        <v>373</v>
      </c>
      <c r="G141" s="77">
        <v>15865166.939999999</v>
      </c>
      <c r="H141" s="77">
        <v>-3.6362000000000001</v>
      </c>
      <c r="I141" s="77">
        <v>-576.88920027228005</v>
      </c>
      <c r="J141" s="78">
        <v>1.6999999999999999E-3</v>
      </c>
      <c r="K141" s="78">
        <v>0</v>
      </c>
    </row>
    <row r="142" spans="2:11">
      <c r="B142" t="s">
        <v>5967</v>
      </c>
      <c r="C142" t="s">
        <v>5972</v>
      </c>
      <c r="D142" t="s">
        <v>121</v>
      </c>
      <c r="E142" t="s">
        <v>100</v>
      </c>
      <c r="F142" t="s">
        <v>373</v>
      </c>
      <c r="G142" s="77">
        <v>15853949.529999999</v>
      </c>
      <c r="H142" s="77">
        <v>-3.7094999999999998</v>
      </c>
      <c r="I142" s="77">
        <v>-588.10225781534996</v>
      </c>
      <c r="J142" s="78">
        <v>1.6999999999999999E-3</v>
      </c>
      <c r="K142" s="78">
        <v>0</v>
      </c>
    </row>
    <row r="143" spans="2:11">
      <c r="B143" t="s">
        <v>5973</v>
      </c>
      <c r="C143" t="s">
        <v>5974</v>
      </c>
      <c r="D143" t="s">
        <v>121</v>
      </c>
      <c r="E143" t="s">
        <v>100</v>
      </c>
      <c r="F143" t="s">
        <v>373</v>
      </c>
      <c r="G143" s="77">
        <v>26016929.460000001</v>
      </c>
      <c r="H143" s="77">
        <v>-0.71250000000000002</v>
      </c>
      <c r="I143" s="77">
        <v>-185.3706224025</v>
      </c>
      <c r="J143" s="78">
        <v>5.9999999999999995E-4</v>
      </c>
      <c r="K143" s="78">
        <v>0</v>
      </c>
    </row>
    <row r="144" spans="2:11">
      <c r="B144" t="s">
        <v>5975</v>
      </c>
      <c r="C144" t="s">
        <v>5976</v>
      </c>
      <c r="D144" t="s">
        <v>121</v>
      </c>
      <c r="E144" t="s">
        <v>100</v>
      </c>
      <c r="F144" t="s">
        <v>295</v>
      </c>
      <c r="G144" s="77">
        <v>12810383.83</v>
      </c>
      <c r="H144" s="77">
        <v>-10.7532</v>
      </c>
      <c r="I144" s="77">
        <v>-1377.52619400756</v>
      </c>
      <c r="J144" s="78">
        <v>4.1000000000000003E-3</v>
      </c>
      <c r="K144" s="78">
        <v>-1E-4</v>
      </c>
    </row>
    <row r="145" spans="2:11">
      <c r="B145" t="s">
        <v>5975</v>
      </c>
      <c r="C145" t="s">
        <v>5977</v>
      </c>
      <c r="D145" t="s">
        <v>121</v>
      </c>
      <c r="E145" t="s">
        <v>100</v>
      </c>
      <c r="F145" t="s">
        <v>295</v>
      </c>
      <c r="G145" s="77">
        <v>14891121.23</v>
      </c>
      <c r="H145" s="77">
        <v>-10.788</v>
      </c>
      <c r="I145" s="77">
        <v>-1606.4541582924001</v>
      </c>
      <c r="J145" s="78">
        <v>4.7999999999999996E-3</v>
      </c>
      <c r="K145" s="78">
        <v>-1E-4</v>
      </c>
    </row>
    <row r="146" spans="2:11">
      <c r="B146" t="s">
        <v>5975</v>
      </c>
      <c r="C146" t="s">
        <v>5978</v>
      </c>
      <c r="D146" t="s">
        <v>121</v>
      </c>
      <c r="E146" t="s">
        <v>100</v>
      </c>
      <c r="F146" t="s">
        <v>295</v>
      </c>
      <c r="G146" s="77">
        <v>14883175.539999999</v>
      </c>
      <c r="H146" s="77">
        <v>-10.847099999999999</v>
      </c>
      <c r="I146" s="77">
        <v>-1614.3929339993399</v>
      </c>
      <c r="J146" s="78">
        <v>4.7999999999999996E-3</v>
      </c>
      <c r="K146" s="78">
        <v>-1E-4</v>
      </c>
    </row>
    <row r="147" spans="2:11">
      <c r="B147" t="s">
        <v>5975</v>
      </c>
      <c r="C147" t="s">
        <v>5979</v>
      </c>
      <c r="D147" t="s">
        <v>121</v>
      </c>
      <c r="E147" t="s">
        <v>100</v>
      </c>
      <c r="F147" t="s">
        <v>295</v>
      </c>
      <c r="G147" s="77">
        <v>13401167.800000001</v>
      </c>
      <c r="H147" s="77">
        <v>-10.7949</v>
      </c>
      <c r="I147" s="77">
        <v>-1446.6426628422</v>
      </c>
      <c r="J147" s="78">
        <v>4.3E-3</v>
      </c>
      <c r="K147" s="78">
        <v>-1E-4</v>
      </c>
    </row>
    <row r="148" spans="2:11">
      <c r="B148" t="s">
        <v>5975</v>
      </c>
      <c r="C148" t="s">
        <v>5980</v>
      </c>
      <c r="D148" t="s">
        <v>121</v>
      </c>
      <c r="E148" t="s">
        <v>100</v>
      </c>
      <c r="F148" t="s">
        <v>295</v>
      </c>
      <c r="G148" s="77">
        <v>13102130.17</v>
      </c>
      <c r="H148" s="77">
        <v>-10.805400000000001</v>
      </c>
      <c r="I148" s="77">
        <v>-1415.7375733891799</v>
      </c>
      <c r="J148" s="78">
        <v>4.1999999999999997E-3</v>
      </c>
      <c r="K148" s="78">
        <v>-1E-4</v>
      </c>
    </row>
    <row r="149" spans="2:11">
      <c r="B149" t="s">
        <v>5975</v>
      </c>
      <c r="C149" t="s">
        <v>5981</v>
      </c>
      <c r="D149" t="s">
        <v>121</v>
      </c>
      <c r="E149" t="s">
        <v>100</v>
      </c>
      <c r="F149" t="s">
        <v>295</v>
      </c>
      <c r="G149" s="77">
        <v>10439489.24</v>
      </c>
      <c r="H149" s="77">
        <v>-10.6213</v>
      </c>
      <c r="I149" s="77">
        <v>-1108.8094706481199</v>
      </c>
      <c r="J149" s="78">
        <v>3.3E-3</v>
      </c>
      <c r="K149" s="78">
        <v>0</v>
      </c>
    </row>
    <row r="150" spans="2:11">
      <c r="B150" t="s">
        <v>5975</v>
      </c>
      <c r="C150" t="s">
        <v>5982</v>
      </c>
      <c r="D150" t="s">
        <v>121</v>
      </c>
      <c r="E150" t="s">
        <v>100</v>
      </c>
      <c r="F150" t="s">
        <v>295</v>
      </c>
      <c r="G150" s="77">
        <v>14298526.369999999</v>
      </c>
      <c r="H150" s="77">
        <v>-10.628399999999999</v>
      </c>
      <c r="I150" s="77">
        <v>-1519.7045767090799</v>
      </c>
      <c r="J150" s="78">
        <v>4.4999999999999997E-3</v>
      </c>
      <c r="K150" s="78">
        <v>-1E-4</v>
      </c>
    </row>
    <row r="151" spans="2:11">
      <c r="B151" t="s">
        <v>5983</v>
      </c>
      <c r="C151" t="s">
        <v>5984</v>
      </c>
      <c r="D151" t="s">
        <v>121</v>
      </c>
      <c r="E151" t="s">
        <v>100</v>
      </c>
      <c r="F151" t="s">
        <v>373</v>
      </c>
      <c r="G151" s="77">
        <v>14794123.880000001</v>
      </c>
      <c r="H151" s="77">
        <v>-3.9077999999999999</v>
      </c>
      <c r="I151" s="77">
        <v>-578.12477298264002</v>
      </c>
      <c r="J151" s="78">
        <v>1.6999999999999999E-3</v>
      </c>
      <c r="K151" s="78">
        <v>0</v>
      </c>
    </row>
    <row r="152" spans="2:11">
      <c r="B152" t="s">
        <v>5983</v>
      </c>
      <c r="C152" t="s">
        <v>5985</v>
      </c>
      <c r="D152" t="s">
        <v>121</v>
      </c>
      <c r="E152" t="s">
        <v>100</v>
      </c>
      <c r="F152" t="s">
        <v>373</v>
      </c>
      <c r="G152" s="77">
        <v>18658809.25</v>
      </c>
      <c r="H152" s="77">
        <v>-3.9632999999999998</v>
      </c>
      <c r="I152" s="77">
        <v>-739.50458700524996</v>
      </c>
      <c r="J152" s="78">
        <v>2.2000000000000001E-3</v>
      </c>
      <c r="K152" s="78">
        <v>0</v>
      </c>
    </row>
    <row r="153" spans="2:11">
      <c r="B153" t="s">
        <v>5983</v>
      </c>
      <c r="C153" t="s">
        <v>5986</v>
      </c>
      <c r="D153" t="s">
        <v>121</v>
      </c>
      <c r="E153" t="s">
        <v>100</v>
      </c>
      <c r="F153" t="s">
        <v>373</v>
      </c>
      <c r="G153" s="77">
        <v>12340136.84</v>
      </c>
      <c r="H153" s="77">
        <v>-3.8092000000000001</v>
      </c>
      <c r="I153" s="77">
        <v>-470.06049250927998</v>
      </c>
      <c r="J153" s="78">
        <v>1.4E-3</v>
      </c>
      <c r="K153" s="78">
        <v>0</v>
      </c>
    </row>
    <row r="154" spans="2:11">
      <c r="B154" t="s">
        <v>5987</v>
      </c>
      <c r="C154" t="s">
        <v>5988</v>
      </c>
      <c r="D154" t="s">
        <v>121</v>
      </c>
      <c r="E154" t="s">
        <v>100</v>
      </c>
      <c r="F154" t="s">
        <v>1336</v>
      </c>
      <c r="G154" s="77">
        <v>10397230</v>
      </c>
      <c r="H154" s="77">
        <v>-3.0379999999999998</v>
      </c>
      <c r="I154" s="77">
        <v>-315.86784740000002</v>
      </c>
      <c r="J154" s="78">
        <v>8.9999999999999998E-4</v>
      </c>
      <c r="K154" s="78">
        <v>0</v>
      </c>
    </row>
    <row r="155" spans="2:11">
      <c r="B155" t="s">
        <v>5987</v>
      </c>
      <c r="C155" t="s">
        <v>5989</v>
      </c>
      <c r="D155" t="s">
        <v>121</v>
      </c>
      <c r="E155" t="s">
        <v>100</v>
      </c>
      <c r="F155" t="s">
        <v>295</v>
      </c>
      <c r="G155" s="77">
        <v>16380233.369999999</v>
      </c>
      <c r="H155" s="77">
        <v>-10.7836</v>
      </c>
      <c r="I155" s="77">
        <v>-1766.3788456873201</v>
      </c>
      <c r="J155" s="78">
        <v>5.1999999999999998E-3</v>
      </c>
      <c r="K155" s="78">
        <v>-1E-4</v>
      </c>
    </row>
    <row r="156" spans="2:11">
      <c r="B156" t="s">
        <v>5987</v>
      </c>
      <c r="C156" t="s">
        <v>5990</v>
      </c>
      <c r="D156" t="s">
        <v>121</v>
      </c>
      <c r="E156" t="s">
        <v>100</v>
      </c>
      <c r="F156" t="s">
        <v>295</v>
      </c>
      <c r="G156" s="77">
        <v>11912149.16</v>
      </c>
      <c r="H156" s="77">
        <v>-10.7906</v>
      </c>
      <c r="I156" s="77">
        <v>-1285.3923672589599</v>
      </c>
      <c r="J156" s="78">
        <v>3.8E-3</v>
      </c>
      <c r="K156" s="78">
        <v>-1E-4</v>
      </c>
    </row>
    <row r="157" spans="2:11">
      <c r="B157" t="s">
        <v>5987</v>
      </c>
      <c r="C157" t="s">
        <v>5991</v>
      </c>
      <c r="D157" t="s">
        <v>121</v>
      </c>
      <c r="E157" t="s">
        <v>100</v>
      </c>
      <c r="F157" t="s">
        <v>295</v>
      </c>
      <c r="G157" s="77">
        <v>12418241.609999999</v>
      </c>
      <c r="H157" s="77">
        <v>-11.5892</v>
      </c>
      <c r="I157" s="77">
        <v>-1439.1748566661199</v>
      </c>
      <c r="J157" s="78">
        <v>4.3E-3</v>
      </c>
      <c r="K157" s="78">
        <v>-1E-4</v>
      </c>
    </row>
    <row r="158" spans="2:11">
      <c r="B158" t="s">
        <v>5987</v>
      </c>
      <c r="C158" t="s">
        <v>5992</v>
      </c>
      <c r="D158" t="s">
        <v>121</v>
      </c>
      <c r="E158" t="s">
        <v>100</v>
      </c>
      <c r="F158" t="s">
        <v>295</v>
      </c>
      <c r="G158" s="77">
        <v>10349189.060000001</v>
      </c>
      <c r="H158" s="77">
        <v>-11.582100000000001</v>
      </c>
      <c r="I158" s="77">
        <v>-1198.6534261182601</v>
      </c>
      <c r="J158" s="78">
        <v>3.5999999999999999E-3</v>
      </c>
      <c r="K158" s="78">
        <v>-1E-4</v>
      </c>
    </row>
    <row r="159" spans="2:11">
      <c r="B159" t="s">
        <v>5987</v>
      </c>
      <c r="C159" t="s">
        <v>5993</v>
      </c>
      <c r="D159" t="s">
        <v>121</v>
      </c>
      <c r="E159" t="s">
        <v>100</v>
      </c>
      <c r="F159" t="s">
        <v>309</v>
      </c>
      <c r="G159" s="77">
        <v>28440358.93</v>
      </c>
      <c r="H159" s="77">
        <v>-4.4096000000000002</v>
      </c>
      <c r="I159" s="77">
        <v>-1254.1060673772799</v>
      </c>
      <c r="J159" s="78">
        <v>3.7000000000000002E-3</v>
      </c>
      <c r="K159" s="78">
        <v>-1E-4</v>
      </c>
    </row>
    <row r="160" spans="2:11">
      <c r="B160" t="s">
        <v>5987</v>
      </c>
      <c r="C160" t="s">
        <v>5994</v>
      </c>
      <c r="D160" t="s">
        <v>121</v>
      </c>
      <c r="E160" t="s">
        <v>100</v>
      </c>
      <c r="F160" t="s">
        <v>1336</v>
      </c>
      <c r="G160" s="77">
        <v>18564077.5</v>
      </c>
      <c r="H160" s="77">
        <v>-3.0831</v>
      </c>
      <c r="I160" s="77">
        <v>-572.34907340250004</v>
      </c>
      <c r="J160" s="78">
        <v>1.6999999999999999E-3</v>
      </c>
      <c r="K160" s="78">
        <v>0</v>
      </c>
    </row>
    <row r="161" spans="2:11">
      <c r="B161" t="s">
        <v>5987</v>
      </c>
      <c r="C161" t="s">
        <v>5995</v>
      </c>
      <c r="D161" t="s">
        <v>121</v>
      </c>
      <c r="E161" t="s">
        <v>100</v>
      </c>
      <c r="F161" t="s">
        <v>1336</v>
      </c>
      <c r="G161" s="77">
        <v>1789254.55</v>
      </c>
      <c r="H161" s="77">
        <v>-3</v>
      </c>
      <c r="I161" s="77">
        <v>-53.677636499999998</v>
      </c>
      <c r="J161" s="78">
        <v>2.0000000000000001E-4</v>
      </c>
      <c r="K161" s="78">
        <v>0</v>
      </c>
    </row>
    <row r="162" spans="2:11">
      <c r="B162" t="s">
        <v>5987</v>
      </c>
      <c r="C162" t="s">
        <v>5996</v>
      </c>
      <c r="D162" t="s">
        <v>121</v>
      </c>
      <c r="E162" t="s">
        <v>100</v>
      </c>
      <c r="F162" t="s">
        <v>1336</v>
      </c>
      <c r="G162" s="77">
        <v>10730826.310000001</v>
      </c>
      <c r="H162" s="77">
        <v>-3.0831</v>
      </c>
      <c r="I162" s="77">
        <v>-330.84210596360998</v>
      </c>
      <c r="J162" s="78">
        <v>1E-3</v>
      </c>
      <c r="K162" s="78">
        <v>0</v>
      </c>
    </row>
    <row r="163" spans="2:11">
      <c r="B163" t="s">
        <v>5997</v>
      </c>
      <c r="C163" t="s">
        <v>5998</v>
      </c>
      <c r="D163" t="s">
        <v>121</v>
      </c>
      <c r="E163" t="s">
        <v>100</v>
      </c>
      <c r="F163" t="s">
        <v>295</v>
      </c>
      <c r="G163" s="77">
        <v>8226379.7699999996</v>
      </c>
      <c r="H163" s="77">
        <v>-11.620100000000001</v>
      </c>
      <c r="I163" s="77">
        <v>-955.91355565377</v>
      </c>
      <c r="J163" s="78">
        <v>2.8E-3</v>
      </c>
      <c r="K163" s="78">
        <v>0</v>
      </c>
    </row>
    <row r="164" spans="2:11">
      <c r="B164" t="s">
        <v>5997</v>
      </c>
      <c r="C164" t="s">
        <v>5999</v>
      </c>
      <c r="D164" t="s">
        <v>121</v>
      </c>
      <c r="E164" t="s">
        <v>100</v>
      </c>
      <c r="F164" t="s">
        <v>295</v>
      </c>
      <c r="G164" s="77">
        <v>8504624.9600000009</v>
      </c>
      <c r="H164" s="77">
        <v>-11.5672</v>
      </c>
      <c r="I164" s="77">
        <v>-983.74697837311999</v>
      </c>
      <c r="J164" s="78">
        <v>2.8999999999999998E-3</v>
      </c>
      <c r="K164" s="78">
        <v>0</v>
      </c>
    </row>
    <row r="165" spans="2:11">
      <c r="B165" t="s">
        <v>5997</v>
      </c>
      <c r="C165" t="s">
        <v>6000</v>
      </c>
      <c r="D165" t="s">
        <v>121</v>
      </c>
      <c r="E165" t="s">
        <v>100</v>
      </c>
      <c r="F165" t="s">
        <v>309</v>
      </c>
      <c r="G165" s="77">
        <v>14835404.51</v>
      </c>
      <c r="H165" s="77">
        <v>-6.6162999999999998</v>
      </c>
      <c r="I165" s="77">
        <v>-981.55486859512996</v>
      </c>
      <c r="J165" s="78">
        <v>2.8999999999999998E-3</v>
      </c>
      <c r="K165" s="78">
        <v>0</v>
      </c>
    </row>
    <row r="166" spans="2:11">
      <c r="B166" t="s">
        <v>6001</v>
      </c>
      <c r="C166" t="s">
        <v>6002</v>
      </c>
      <c r="D166" t="s">
        <v>121</v>
      </c>
      <c r="E166" t="s">
        <v>100</v>
      </c>
      <c r="F166" t="s">
        <v>689</v>
      </c>
      <c r="G166" s="77">
        <v>3109094.11</v>
      </c>
      <c r="H166" s="77">
        <v>-5.1173000000000002</v>
      </c>
      <c r="I166" s="77">
        <v>-159.10167289103001</v>
      </c>
      <c r="J166" s="78">
        <v>5.0000000000000001E-4</v>
      </c>
      <c r="K166" s="78">
        <v>0</v>
      </c>
    </row>
    <row r="167" spans="2:11">
      <c r="B167" t="s">
        <v>6001</v>
      </c>
      <c r="C167" t="s">
        <v>6003</v>
      </c>
      <c r="D167" t="s">
        <v>121</v>
      </c>
      <c r="E167" t="s">
        <v>100</v>
      </c>
      <c r="F167" t="s">
        <v>689</v>
      </c>
      <c r="G167" s="77">
        <v>15550144.470000001</v>
      </c>
      <c r="H167" s="77">
        <v>-5.0857999999999999</v>
      </c>
      <c r="I167" s="77">
        <v>-790.84924745525996</v>
      </c>
      <c r="J167" s="78">
        <v>2.3E-3</v>
      </c>
      <c r="K167" s="78">
        <v>0</v>
      </c>
    </row>
    <row r="168" spans="2:11">
      <c r="B168" t="s">
        <v>6001</v>
      </c>
      <c r="C168" t="s">
        <v>6004</v>
      </c>
      <c r="D168" t="s">
        <v>121</v>
      </c>
      <c r="E168" t="s">
        <v>100</v>
      </c>
      <c r="F168" t="s">
        <v>689</v>
      </c>
      <c r="G168" s="77">
        <v>21583058.370000001</v>
      </c>
      <c r="H168" s="77">
        <v>-6</v>
      </c>
      <c r="I168" s="77">
        <v>-1294.9835022</v>
      </c>
      <c r="J168" s="78">
        <v>3.8E-3</v>
      </c>
      <c r="K168" s="78">
        <v>-1E-4</v>
      </c>
    </row>
    <row r="169" spans="2:11">
      <c r="B169" t="s">
        <v>6001</v>
      </c>
      <c r="C169" t="s">
        <v>6005</v>
      </c>
      <c r="D169" t="s">
        <v>121</v>
      </c>
      <c r="E169" t="s">
        <v>100</v>
      </c>
      <c r="F169" t="s">
        <v>689</v>
      </c>
      <c r="G169" s="77">
        <v>10423694.02</v>
      </c>
      <c r="H169" s="77">
        <v>-5.1173000000000002</v>
      </c>
      <c r="I169" s="77">
        <v>-533.41169408546</v>
      </c>
      <c r="J169" s="78">
        <v>1.6000000000000001E-3</v>
      </c>
      <c r="K169" s="78">
        <v>0</v>
      </c>
    </row>
    <row r="170" spans="2:11">
      <c r="B170" t="s">
        <v>6001</v>
      </c>
      <c r="C170" t="s">
        <v>6006</v>
      </c>
      <c r="D170" t="s">
        <v>121</v>
      </c>
      <c r="E170" t="s">
        <v>100</v>
      </c>
      <c r="F170" t="s">
        <v>689</v>
      </c>
      <c r="G170" s="77">
        <v>9731706.1600000001</v>
      </c>
      <c r="H170" s="77">
        <v>-5.0857999999999999</v>
      </c>
      <c r="I170" s="77">
        <v>-494.93511188527998</v>
      </c>
      <c r="J170" s="78">
        <v>1.5E-3</v>
      </c>
      <c r="K170" s="78">
        <v>0</v>
      </c>
    </row>
    <row r="171" spans="2:11">
      <c r="B171" t="s">
        <v>6001</v>
      </c>
      <c r="C171" t="s">
        <v>6007</v>
      </c>
      <c r="D171" t="s">
        <v>121</v>
      </c>
      <c r="E171" t="s">
        <v>100</v>
      </c>
      <c r="F171" t="s">
        <v>689</v>
      </c>
      <c r="G171" s="77">
        <v>19650198.870000001</v>
      </c>
      <c r="H171" s="77">
        <v>-5.9455</v>
      </c>
      <c r="I171" s="77">
        <v>-1168.3025738158501</v>
      </c>
      <c r="J171" s="78">
        <v>3.5000000000000001E-3</v>
      </c>
      <c r="K171" s="78">
        <v>0</v>
      </c>
    </row>
    <row r="172" spans="2:11">
      <c r="B172" t="s">
        <v>6008</v>
      </c>
      <c r="C172" t="s">
        <v>6009</v>
      </c>
      <c r="D172" t="s">
        <v>121</v>
      </c>
      <c r="E172" t="s">
        <v>100</v>
      </c>
      <c r="F172" t="s">
        <v>479</v>
      </c>
      <c r="G172" s="77">
        <v>11471489.75</v>
      </c>
      <c r="H172" s="77">
        <v>-6.3472</v>
      </c>
      <c r="I172" s="77">
        <v>-728.11839741200004</v>
      </c>
      <c r="J172" s="78">
        <v>2.2000000000000001E-3</v>
      </c>
      <c r="K172" s="78">
        <v>0</v>
      </c>
    </row>
    <row r="173" spans="2:11">
      <c r="B173" t="s">
        <v>6008</v>
      </c>
      <c r="C173" t="s">
        <v>6010</v>
      </c>
      <c r="D173" t="s">
        <v>121</v>
      </c>
      <c r="E173" t="s">
        <v>100</v>
      </c>
      <c r="F173" t="s">
        <v>479</v>
      </c>
      <c r="G173" s="77">
        <v>14841802.529999999</v>
      </c>
      <c r="H173" s="77">
        <v>-6.4436999999999998</v>
      </c>
      <c r="I173" s="77">
        <v>-956.36122962561001</v>
      </c>
      <c r="J173" s="78">
        <v>2.8E-3</v>
      </c>
      <c r="K173" s="78">
        <v>0</v>
      </c>
    </row>
    <row r="174" spans="2:11">
      <c r="B174" t="s">
        <v>6008</v>
      </c>
      <c r="C174" t="s">
        <v>6011</v>
      </c>
      <c r="D174" t="s">
        <v>121</v>
      </c>
      <c r="E174" t="s">
        <v>100</v>
      </c>
      <c r="F174" t="s">
        <v>298</v>
      </c>
      <c r="G174" s="77">
        <v>10977472.34</v>
      </c>
      <c r="H174" s="77">
        <v>-0.40539999999999998</v>
      </c>
      <c r="I174" s="77">
        <v>-44.502672866360001</v>
      </c>
      <c r="J174" s="78">
        <v>1E-4</v>
      </c>
      <c r="K174" s="78">
        <v>0</v>
      </c>
    </row>
    <row r="175" spans="2:11">
      <c r="B175" t="s">
        <v>6012</v>
      </c>
      <c r="C175" t="s">
        <v>6013</v>
      </c>
      <c r="D175" t="s">
        <v>121</v>
      </c>
      <c r="E175" t="s">
        <v>100</v>
      </c>
      <c r="F175" t="s">
        <v>298</v>
      </c>
      <c r="G175" s="77">
        <v>14642935.9</v>
      </c>
      <c r="H175" s="77">
        <v>-0.4304</v>
      </c>
      <c r="I175" s="77">
        <v>-63.023196113600001</v>
      </c>
      <c r="J175" s="78">
        <v>2.0000000000000001E-4</v>
      </c>
      <c r="K175" s="78">
        <v>0</v>
      </c>
    </row>
    <row r="176" spans="2:11">
      <c r="B176" t="s">
        <v>6012</v>
      </c>
      <c r="C176" t="s">
        <v>6014</v>
      </c>
      <c r="D176" t="s">
        <v>121</v>
      </c>
      <c r="E176" t="s">
        <v>100</v>
      </c>
      <c r="F176" t="s">
        <v>298</v>
      </c>
      <c r="G176" s="77">
        <v>8146649.1799999997</v>
      </c>
      <c r="H176" s="77">
        <v>-0.28639999999999999</v>
      </c>
      <c r="I176" s="77">
        <v>-23.33200325152</v>
      </c>
      <c r="J176" s="78">
        <v>1E-4</v>
      </c>
      <c r="K176" s="78">
        <v>0</v>
      </c>
    </row>
    <row r="177" spans="2:11">
      <c r="B177" t="s">
        <v>6012</v>
      </c>
      <c r="C177" t="s">
        <v>6015</v>
      </c>
      <c r="D177" t="s">
        <v>121</v>
      </c>
      <c r="E177" t="s">
        <v>100</v>
      </c>
      <c r="F177" t="s">
        <v>298</v>
      </c>
      <c r="G177" s="77">
        <v>3641711.5</v>
      </c>
      <c r="H177" s="77">
        <v>-0.28639999999999999</v>
      </c>
      <c r="I177" s="77">
        <v>-10.429861735999999</v>
      </c>
      <c r="J177" s="78">
        <v>0</v>
      </c>
      <c r="K177" s="78">
        <v>0</v>
      </c>
    </row>
    <row r="178" spans="2:11">
      <c r="B178" t="s">
        <v>6016</v>
      </c>
      <c r="C178" t="s">
        <v>6017</v>
      </c>
      <c r="D178" t="s">
        <v>121</v>
      </c>
      <c r="E178" t="s">
        <v>100</v>
      </c>
      <c r="F178" t="s">
        <v>689</v>
      </c>
      <c r="G178" s="77">
        <v>32119204.370000001</v>
      </c>
      <c r="H178" s="77">
        <v>-2.3477999999999999</v>
      </c>
      <c r="I178" s="77">
        <v>-754.09468019886003</v>
      </c>
      <c r="J178" s="78">
        <v>2.2000000000000001E-3</v>
      </c>
      <c r="K178" s="78">
        <v>0</v>
      </c>
    </row>
    <row r="179" spans="2:11">
      <c r="B179" t="s">
        <v>6016</v>
      </c>
      <c r="C179" t="s">
        <v>6018</v>
      </c>
      <c r="D179" t="s">
        <v>121</v>
      </c>
      <c r="E179" t="s">
        <v>100</v>
      </c>
      <c r="F179" t="s">
        <v>689</v>
      </c>
      <c r="G179" s="77">
        <v>13902437.34</v>
      </c>
      <c r="H179" s="77">
        <v>-5.7008999999999999</v>
      </c>
      <c r="I179" s="77">
        <v>-792.56405031606005</v>
      </c>
      <c r="J179" s="78">
        <v>2.3999999999999998E-3</v>
      </c>
      <c r="K179" s="78">
        <v>0</v>
      </c>
    </row>
    <row r="180" spans="2:11">
      <c r="B180" t="s">
        <v>6016</v>
      </c>
      <c r="C180" t="s">
        <v>6019</v>
      </c>
      <c r="D180" t="s">
        <v>121</v>
      </c>
      <c r="E180" t="s">
        <v>100</v>
      </c>
      <c r="F180" t="s">
        <v>689</v>
      </c>
      <c r="G180" s="77">
        <v>12167192.119999999</v>
      </c>
      <c r="H180" s="77">
        <v>-5.6787000000000001</v>
      </c>
      <c r="I180" s="77">
        <v>-690.93833891843997</v>
      </c>
      <c r="J180" s="78">
        <v>2.0999999999999999E-3</v>
      </c>
      <c r="K180" s="78">
        <v>0</v>
      </c>
    </row>
    <row r="181" spans="2:11">
      <c r="B181" t="s">
        <v>6020</v>
      </c>
      <c r="C181" t="s">
        <v>6021</v>
      </c>
      <c r="D181" t="s">
        <v>121</v>
      </c>
      <c r="E181" t="s">
        <v>100</v>
      </c>
      <c r="F181" t="s">
        <v>373</v>
      </c>
      <c r="G181" s="77">
        <v>42420766.109999999</v>
      </c>
      <c r="H181" s="77">
        <v>-4.1925999999999997</v>
      </c>
      <c r="I181" s="77">
        <v>-1778.53303992786</v>
      </c>
      <c r="J181" s="78">
        <v>5.3E-3</v>
      </c>
      <c r="K181" s="78">
        <v>-1E-4</v>
      </c>
    </row>
    <row r="182" spans="2:11">
      <c r="B182" t="s">
        <v>6020</v>
      </c>
      <c r="C182" t="s">
        <v>6022</v>
      </c>
      <c r="D182" t="s">
        <v>121</v>
      </c>
      <c r="E182" t="s">
        <v>100</v>
      </c>
      <c r="F182" t="s">
        <v>373</v>
      </c>
      <c r="G182" s="77">
        <v>10978018.75</v>
      </c>
      <c r="H182" s="77">
        <v>-4.3819999999999997</v>
      </c>
      <c r="I182" s="77">
        <v>-481.05678162499999</v>
      </c>
      <c r="J182" s="78">
        <v>1.4E-3</v>
      </c>
      <c r="K182" s="78">
        <v>0</v>
      </c>
    </row>
    <row r="183" spans="2:11">
      <c r="B183" t="s">
        <v>6020</v>
      </c>
      <c r="C183" t="s">
        <v>6023</v>
      </c>
      <c r="D183" t="s">
        <v>121</v>
      </c>
      <c r="E183" t="s">
        <v>100</v>
      </c>
      <c r="F183" t="s">
        <v>373</v>
      </c>
      <c r="G183" s="77">
        <v>5958972.4400000004</v>
      </c>
      <c r="H183" s="77">
        <v>-4.3819999999999997</v>
      </c>
      <c r="I183" s="77">
        <v>-261.12217232080002</v>
      </c>
      <c r="J183" s="78">
        <v>8.0000000000000004E-4</v>
      </c>
      <c r="K183" s="78">
        <v>0</v>
      </c>
    </row>
    <row r="184" spans="2:11">
      <c r="B184" t="s">
        <v>6024</v>
      </c>
      <c r="C184" t="s">
        <v>6025</v>
      </c>
      <c r="D184" t="s">
        <v>121</v>
      </c>
      <c r="E184" t="s">
        <v>100</v>
      </c>
      <c r="F184" t="s">
        <v>1336</v>
      </c>
      <c r="G184" s="77">
        <v>11811437.119999999</v>
      </c>
      <c r="H184" s="77">
        <v>-3.45</v>
      </c>
      <c r="I184" s="77">
        <v>-407.49458063999998</v>
      </c>
      <c r="J184" s="78">
        <v>1.1999999999999999E-3</v>
      </c>
      <c r="K184" s="78">
        <v>0</v>
      </c>
    </row>
    <row r="185" spans="2:11">
      <c r="B185" t="s">
        <v>6024</v>
      </c>
      <c r="C185" t="s">
        <v>6026</v>
      </c>
      <c r="D185" t="s">
        <v>121</v>
      </c>
      <c r="E185" t="s">
        <v>100</v>
      </c>
      <c r="F185" t="s">
        <v>1336</v>
      </c>
      <c r="G185" s="77">
        <v>15914710.529999999</v>
      </c>
      <c r="H185" s="77">
        <v>-3.45</v>
      </c>
      <c r="I185" s="77">
        <v>-549.05751328500003</v>
      </c>
      <c r="J185" s="78">
        <v>1.6000000000000001E-3</v>
      </c>
      <c r="K185" s="78">
        <v>0</v>
      </c>
    </row>
    <row r="186" spans="2:11">
      <c r="B186" t="s">
        <v>6024</v>
      </c>
      <c r="C186" t="s">
        <v>6027</v>
      </c>
      <c r="D186" t="s">
        <v>121</v>
      </c>
      <c r="E186" t="s">
        <v>100</v>
      </c>
      <c r="F186" t="s">
        <v>1336</v>
      </c>
      <c r="G186" s="77">
        <v>19097652.629999999</v>
      </c>
      <c r="H186" s="77">
        <v>-3.45</v>
      </c>
      <c r="I186" s="77">
        <v>-658.86901573499995</v>
      </c>
      <c r="J186" s="78">
        <v>2E-3</v>
      </c>
      <c r="K186" s="78">
        <v>0</v>
      </c>
    </row>
    <row r="187" spans="2:11">
      <c r="B187" t="s">
        <v>6024</v>
      </c>
      <c r="C187" t="s">
        <v>6028</v>
      </c>
      <c r="D187" t="s">
        <v>121</v>
      </c>
      <c r="E187" t="s">
        <v>100</v>
      </c>
      <c r="F187" t="s">
        <v>373</v>
      </c>
      <c r="G187" s="77">
        <v>15994167.24</v>
      </c>
      <c r="H187" s="77">
        <v>-2.9361000000000002</v>
      </c>
      <c r="I187" s="77">
        <v>-469.60474433363999</v>
      </c>
      <c r="J187" s="78">
        <v>1.4E-3</v>
      </c>
      <c r="K187" s="78">
        <v>0</v>
      </c>
    </row>
    <row r="188" spans="2:11">
      <c r="B188" t="s">
        <v>6024</v>
      </c>
      <c r="C188" t="s">
        <v>6029</v>
      </c>
      <c r="D188" t="s">
        <v>121</v>
      </c>
      <c r="E188" t="s">
        <v>100</v>
      </c>
      <c r="F188" t="s">
        <v>1336</v>
      </c>
      <c r="G188" s="77">
        <v>12449826.939999999</v>
      </c>
      <c r="H188" s="77">
        <v>-3.45</v>
      </c>
      <c r="I188" s="77">
        <v>-429.51902942999999</v>
      </c>
      <c r="J188" s="78">
        <v>1.2999999999999999E-3</v>
      </c>
      <c r="K188" s="78">
        <v>0</v>
      </c>
    </row>
    <row r="189" spans="2:11">
      <c r="B189" t="s">
        <v>6024</v>
      </c>
      <c r="C189" t="s">
        <v>6030</v>
      </c>
      <c r="D189" t="s">
        <v>121</v>
      </c>
      <c r="E189" t="s">
        <v>100</v>
      </c>
      <c r="F189" t="s">
        <v>1336</v>
      </c>
      <c r="G189" s="77">
        <v>7112097.4800000004</v>
      </c>
      <c r="H189" s="77">
        <v>-3.4803999999999999</v>
      </c>
      <c r="I189" s="77">
        <v>-247.52944069392001</v>
      </c>
      <c r="J189" s="78">
        <v>6.9999999999999999E-4</v>
      </c>
      <c r="K189" s="78">
        <v>0</v>
      </c>
    </row>
    <row r="190" spans="2:11">
      <c r="B190" t="s">
        <v>6031</v>
      </c>
      <c r="C190" t="s">
        <v>6032</v>
      </c>
      <c r="D190" t="s">
        <v>121</v>
      </c>
      <c r="E190" t="s">
        <v>100</v>
      </c>
      <c r="F190" t="s">
        <v>689</v>
      </c>
      <c r="G190" s="77">
        <v>5904157.5800000001</v>
      </c>
      <c r="H190" s="77">
        <v>-3.2932999999999999</v>
      </c>
      <c r="I190" s="77">
        <v>-194.44162158213999</v>
      </c>
      <c r="J190" s="78">
        <v>5.9999999999999995E-4</v>
      </c>
      <c r="K190" s="78">
        <v>0</v>
      </c>
    </row>
    <row r="191" spans="2:11">
      <c r="B191" t="s">
        <v>6031</v>
      </c>
      <c r="C191" t="s">
        <v>6033</v>
      </c>
      <c r="D191" t="s">
        <v>121</v>
      </c>
      <c r="E191" t="s">
        <v>100</v>
      </c>
      <c r="F191" t="s">
        <v>689</v>
      </c>
      <c r="G191" s="77">
        <v>15889003.949999999</v>
      </c>
      <c r="H191" s="77">
        <v>-3.4331</v>
      </c>
      <c r="I191" s="77">
        <v>-545.48539460744996</v>
      </c>
      <c r="J191" s="78">
        <v>1.6000000000000001E-3</v>
      </c>
      <c r="K191" s="78">
        <v>0</v>
      </c>
    </row>
    <row r="192" spans="2:11">
      <c r="B192" t="s">
        <v>6031</v>
      </c>
      <c r="C192" t="s">
        <v>6034</v>
      </c>
      <c r="D192" t="s">
        <v>121</v>
      </c>
      <c r="E192" t="s">
        <v>100</v>
      </c>
      <c r="F192" t="s">
        <v>689</v>
      </c>
      <c r="G192" s="77">
        <v>41367310.409999996</v>
      </c>
      <c r="H192" s="77">
        <v>-3.2932999999999999</v>
      </c>
      <c r="I192" s="77">
        <v>-1362.34963373253</v>
      </c>
      <c r="J192" s="78">
        <v>4.0000000000000001E-3</v>
      </c>
      <c r="K192" s="78">
        <v>-1E-4</v>
      </c>
    </row>
    <row r="193" spans="2:11">
      <c r="B193" t="s">
        <v>6031</v>
      </c>
      <c r="C193" t="s">
        <v>6035</v>
      </c>
      <c r="D193" t="s">
        <v>121</v>
      </c>
      <c r="E193" t="s">
        <v>100</v>
      </c>
      <c r="F193" t="s">
        <v>689</v>
      </c>
      <c r="G193" s="77">
        <v>11123938.640000001</v>
      </c>
      <c r="H193" s="77">
        <v>-3.4178999999999999</v>
      </c>
      <c r="I193" s="77">
        <v>-380.20509877656002</v>
      </c>
      <c r="J193" s="78">
        <v>1.1000000000000001E-3</v>
      </c>
      <c r="K193" s="78">
        <v>0</v>
      </c>
    </row>
    <row r="194" spans="2:11">
      <c r="B194" t="s">
        <v>6031</v>
      </c>
      <c r="C194" t="s">
        <v>6036</v>
      </c>
      <c r="D194" t="s">
        <v>121</v>
      </c>
      <c r="E194" t="s">
        <v>100</v>
      </c>
      <c r="F194" t="s">
        <v>689</v>
      </c>
      <c r="G194" s="77">
        <v>19093165.68</v>
      </c>
      <c r="H194" s="77">
        <v>-3.2902999999999998</v>
      </c>
      <c r="I194" s="77">
        <v>-628.22243036904001</v>
      </c>
      <c r="J194" s="78">
        <v>1.9E-3</v>
      </c>
      <c r="K194" s="78">
        <v>0</v>
      </c>
    </row>
    <row r="195" spans="2:11">
      <c r="B195" t="s">
        <v>6031</v>
      </c>
      <c r="C195" t="s">
        <v>6037</v>
      </c>
      <c r="D195" t="s">
        <v>121</v>
      </c>
      <c r="E195" t="s">
        <v>100</v>
      </c>
      <c r="F195" t="s">
        <v>689</v>
      </c>
      <c r="G195" s="77">
        <v>15919384.449999999</v>
      </c>
      <c r="H195" s="77">
        <v>-3.2357</v>
      </c>
      <c r="I195" s="77">
        <v>-515.10352264865003</v>
      </c>
      <c r="J195" s="78">
        <v>1.5E-3</v>
      </c>
      <c r="K195" s="78">
        <v>0</v>
      </c>
    </row>
    <row r="196" spans="2:11">
      <c r="B196" t="s">
        <v>6031</v>
      </c>
      <c r="C196" t="s">
        <v>6038</v>
      </c>
      <c r="D196" t="s">
        <v>121</v>
      </c>
      <c r="E196" t="s">
        <v>100</v>
      </c>
      <c r="F196" t="s">
        <v>689</v>
      </c>
      <c r="G196" s="77">
        <v>7112306.4500000002</v>
      </c>
      <c r="H196" s="77">
        <v>-3.2932999999999999</v>
      </c>
      <c r="I196" s="77">
        <v>-234.22958831784999</v>
      </c>
      <c r="J196" s="78">
        <v>6.9999999999999999E-4</v>
      </c>
      <c r="K196" s="78">
        <v>0</v>
      </c>
    </row>
    <row r="197" spans="2:11">
      <c r="B197" t="s">
        <v>6039</v>
      </c>
      <c r="C197" t="s">
        <v>6040</v>
      </c>
      <c r="D197" t="s">
        <v>121</v>
      </c>
      <c r="E197" t="s">
        <v>100</v>
      </c>
      <c r="F197" t="s">
        <v>373</v>
      </c>
      <c r="G197" s="77">
        <v>25361084.460000001</v>
      </c>
      <c r="H197" s="77">
        <v>-3.2704</v>
      </c>
      <c r="I197" s="77">
        <v>-829.40890617983996</v>
      </c>
      <c r="J197" s="78">
        <v>2.5000000000000001E-3</v>
      </c>
      <c r="K197" s="78">
        <v>0</v>
      </c>
    </row>
    <row r="198" spans="2:11">
      <c r="B198" t="s">
        <v>6039</v>
      </c>
      <c r="C198" t="s">
        <v>6041</v>
      </c>
      <c r="D198" t="s">
        <v>121</v>
      </c>
      <c r="E198" t="s">
        <v>100</v>
      </c>
      <c r="F198" t="s">
        <v>373</v>
      </c>
      <c r="G198" s="77">
        <v>12713072.720000001</v>
      </c>
      <c r="H198" s="77">
        <v>-3</v>
      </c>
      <c r="I198" s="77">
        <v>-381.39218160000001</v>
      </c>
      <c r="J198" s="78">
        <v>1.1000000000000001E-3</v>
      </c>
      <c r="K198" s="78">
        <v>0</v>
      </c>
    </row>
    <row r="199" spans="2:11">
      <c r="B199" t="s">
        <v>6039</v>
      </c>
      <c r="C199" t="s">
        <v>6042</v>
      </c>
      <c r="D199" t="s">
        <v>121</v>
      </c>
      <c r="E199" t="s">
        <v>100</v>
      </c>
      <c r="F199" t="s">
        <v>373</v>
      </c>
      <c r="G199" s="77">
        <v>19069609.120000001</v>
      </c>
      <c r="H199" s="77">
        <v>-3.0061</v>
      </c>
      <c r="I199" s="77">
        <v>-573.25151975632002</v>
      </c>
      <c r="J199" s="78">
        <v>1.6999999999999999E-3</v>
      </c>
      <c r="K199" s="78">
        <v>0</v>
      </c>
    </row>
    <row r="200" spans="2:11">
      <c r="B200" t="s">
        <v>6039</v>
      </c>
      <c r="C200" t="s">
        <v>6043</v>
      </c>
      <c r="D200" t="s">
        <v>121</v>
      </c>
      <c r="E200" t="s">
        <v>100</v>
      </c>
      <c r="F200" t="s">
        <v>373</v>
      </c>
      <c r="G200" s="77">
        <v>15967902.050000001</v>
      </c>
      <c r="H200" s="77">
        <v>-3.1061999999999999</v>
      </c>
      <c r="I200" s="77">
        <v>-495.99497347710002</v>
      </c>
      <c r="J200" s="78">
        <v>1.5E-3</v>
      </c>
      <c r="K200" s="78">
        <v>0</v>
      </c>
    </row>
    <row r="201" spans="2:11">
      <c r="B201" t="s">
        <v>6044</v>
      </c>
      <c r="C201" t="s">
        <v>6045</v>
      </c>
      <c r="D201" t="s">
        <v>121</v>
      </c>
      <c r="E201" t="s">
        <v>100</v>
      </c>
      <c r="F201" t="s">
        <v>295</v>
      </c>
      <c r="G201" s="77">
        <v>24606962.699999999</v>
      </c>
      <c r="H201" s="77">
        <v>-8.7407000000000004</v>
      </c>
      <c r="I201" s="77">
        <v>-2150.8207887189001</v>
      </c>
      <c r="J201" s="78">
        <v>6.4000000000000003E-3</v>
      </c>
      <c r="K201" s="78">
        <v>-1E-4</v>
      </c>
    </row>
    <row r="202" spans="2:11">
      <c r="B202" t="s">
        <v>6044</v>
      </c>
      <c r="C202" t="s">
        <v>6046</v>
      </c>
      <c r="D202" t="s">
        <v>121</v>
      </c>
      <c r="E202" t="s">
        <v>100</v>
      </c>
      <c r="F202" t="s">
        <v>295</v>
      </c>
      <c r="G202" s="77">
        <v>12189593.27</v>
      </c>
      <c r="H202" s="77">
        <v>-8.2470999999999997</v>
      </c>
      <c r="I202" s="77">
        <v>-1005.28794657017</v>
      </c>
      <c r="J202" s="78">
        <v>3.0000000000000001E-3</v>
      </c>
      <c r="K202" s="78">
        <v>0</v>
      </c>
    </row>
    <row r="203" spans="2:11">
      <c r="B203" t="s">
        <v>6044</v>
      </c>
      <c r="C203" t="s">
        <v>6047</v>
      </c>
      <c r="D203" t="s">
        <v>121</v>
      </c>
      <c r="E203" t="s">
        <v>100</v>
      </c>
      <c r="F203" t="s">
        <v>295</v>
      </c>
      <c r="G203" s="77">
        <v>21600024.710000001</v>
      </c>
      <c r="H203" s="77">
        <v>-8.43</v>
      </c>
      <c r="I203" s="77">
        <v>-1820.8820830530001</v>
      </c>
      <c r="J203" s="78">
        <v>5.4000000000000003E-3</v>
      </c>
      <c r="K203" s="78">
        <v>-1E-4</v>
      </c>
    </row>
    <row r="204" spans="2:11">
      <c r="B204" t="s">
        <v>6044</v>
      </c>
      <c r="C204" t="s">
        <v>6048</v>
      </c>
      <c r="D204" t="s">
        <v>121</v>
      </c>
      <c r="E204" t="s">
        <v>100</v>
      </c>
      <c r="F204" t="s">
        <v>295</v>
      </c>
      <c r="G204" s="77">
        <v>13599483.720000001</v>
      </c>
      <c r="H204" s="77">
        <v>-8.43</v>
      </c>
      <c r="I204" s="77">
        <v>-1146.436477596</v>
      </c>
      <c r="J204" s="78">
        <v>3.3999999999999998E-3</v>
      </c>
      <c r="K204" s="78">
        <v>0</v>
      </c>
    </row>
    <row r="205" spans="2:11">
      <c r="B205" t="s">
        <v>6044</v>
      </c>
      <c r="C205" t="s">
        <v>6049</v>
      </c>
      <c r="D205" t="s">
        <v>121</v>
      </c>
      <c r="E205" t="s">
        <v>100</v>
      </c>
      <c r="F205" t="s">
        <v>295</v>
      </c>
      <c r="G205" s="77">
        <v>11901376.42</v>
      </c>
      <c r="H205" s="77">
        <v>-8.4132999999999996</v>
      </c>
      <c r="I205" s="77">
        <v>-1001.29850234386</v>
      </c>
      <c r="J205" s="78">
        <v>3.0000000000000001E-3</v>
      </c>
      <c r="K205" s="78">
        <v>0</v>
      </c>
    </row>
    <row r="206" spans="2:11">
      <c r="B206" t="s">
        <v>6050</v>
      </c>
      <c r="C206" t="s">
        <v>6051</v>
      </c>
      <c r="D206" t="s">
        <v>121</v>
      </c>
      <c r="E206" t="s">
        <v>100</v>
      </c>
      <c r="F206" t="s">
        <v>373</v>
      </c>
      <c r="G206" s="77">
        <v>7414668.6699999999</v>
      </c>
      <c r="H206" s="77">
        <v>-2.3971</v>
      </c>
      <c r="I206" s="77">
        <v>-177.73702268856999</v>
      </c>
      <c r="J206" s="78">
        <v>5.0000000000000001E-4</v>
      </c>
      <c r="K206" s="78">
        <v>0</v>
      </c>
    </row>
    <row r="207" spans="2:11">
      <c r="B207" t="s">
        <v>6050</v>
      </c>
      <c r="C207" t="s">
        <v>6052</v>
      </c>
      <c r="D207" t="s">
        <v>121</v>
      </c>
      <c r="E207" t="s">
        <v>100</v>
      </c>
      <c r="F207" t="s">
        <v>373</v>
      </c>
      <c r="G207" s="77">
        <v>38624446.289999999</v>
      </c>
      <c r="H207" s="77">
        <v>-2.5531000000000001</v>
      </c>
      <c r="I207" s="77">
        <v>-986.12073822999002</v>
      </c>
      <c r="J207" s="78">
        <v>2.8999999999999998E-3</v>
      </c>
      <c r="K207" s="78">
        <v>0</v>
      </c>
    </row>
    <row r="208" spans="2:11">
      <c r="B208" t="s">
        <v>6050</v>
      </c>
      <c r="C208" t="s">
        <v>6053</v>
      </c>
      <c r="D208" t="s">
        <v>121</v>
      </c>
      <c r="E208" t="s">
        <v>100</v>
      </c>
      <c r="F208" t="s">
        <v>373</v>
      </c>
      <c r="G208" s="77">
        <v>3575897.44</v>
      </c>
      <c r="H208" s="77">
        <v>-2.3073999999999999</v>
      </c>
      <c r="I208" s="77">
        <v>-82.510257530559997</v>
      </c>
      <c r="J208" s="78">
        <v>2.0000000000000001E-4</v>
      </c>
      <c r="K208" s="78">
        <v>0</v>
      </c>
    </row>
    <row r="209" spans="2:11">
      <c r="B209" t="s">
        <v>6050</v>
      </c>
      <c r="C209" t="s">
        <v>6054</v>
      </c>
      <c r="D209" t="s">
        <v>121</v>
      </c>
      <c r="E209" t="s">
        <v>100</v>
      </c>
      <c r="F209" t="s">
        <v>373</v>
      </c>
      <c r="G209" s="77">
        <v>12504672.029999999</v>
      </c>
      <c r="H209" s="77">
        <v>-2.3971</v>
      </c>
      <c r="I209" s="77">
        <v>-299.74949323112997</v>
      </c>
      <c r="J209" s="78">
        <v>8.9999999999999998E-4</v>
      </c>
      <c r="K209" s="78">
        <v>0</v>
      </c>
    </row>
    <row r="210" spans="2:11">
      <c r="B210" t="s">
        <v>6050</v>
      </c>
      <c r="C210" t="s">
        <v>6055</v>
      </c>
      <c r="D210" t="s">
        <v>121</v>
      </c>
      <c r="E210" t="s">
        <v>100</v>
      </c>
      <c r="F210" t="s">
        <v>373</v>
      </c>
      <c r="G210" s="77">
        <v>18618917.460000001</v>
      </c>
      <c r="H210" s="77">
        <v>-2.3073999999999999</v>
      </c>
      <c r="I210" s="77">
        <v>-429.61290147203999</v>
      </c>
      <c r="J210" s="78">
        <v>1.2999999999999999E-3</v>
      </c>
      <c r="K210" s="78">
        <v>0</v>
      </c>
    </row>
    <row r="211" spans="2:11">
      <c r="B211" t="s">
        <v>6056</v>
      </c>
      <c r="C211" t="s">
        <v>6057</v>
      </c>
      <c r="D211" t="s">
        <v>121</v>
      </c>
      <c r="E211" t="s">
        <v>100</v>
      </c>
      <c r="F211" t="s">
        <v>295</v>
      </c>
      <c r="G211" s="77">
        <v>12201932.41</v>
      </c>
      <c r="H211" s="77">
        <v>-8.1341000000000001</v>
      </c>
      <c r="I211" s="77">
        <v>-992.51738416181001</v>
      </c>
      <c r="J211" s="78">
        <v>2.8999999999999998E-3</v>
      </c>
      <c r="K211" s="78">
        <v>0</v>
      </c>
    </row>
    <row r="212" spans="2:11">
      <c r="B212" t="s">
        <v>6056</v>
      </c>
      <c r="C212" t="s">
        <v>6058</v>
      </c>
      <c r="D212" t="s">
        <v>121</v>
      </c>
      <c r="E212" t="s">
        <v>100</v>
      </c>
      <c r="F212" t="s">
        <v>295</v>
      </c>
      <c r="G212" s="77">
        <v>9230532.1099999994</v>
      </c>
      <c r="H212" s="77">
        <v>-7.2077</v>
      </c>
      <c r="I212" s="77">
        <v>-665.30906289247002</v>
      </c>
      <c r="J212" s="78">
        <v>2E-3</v>
      </c>
      <c r="K212" s="78">
        <v>0</v>
      </c>
    </row>
    <row r="213" spans="2:11">
      <c r="B213" t="s">
        <v>6056</v>
      </c>
      <c r="C213" t="s">
        <v>6059</v>
      </c>
      <c r="D213" t="s">
        <v>121</v>
      </c>
      <c r="E213" t="s">
        <v>100</v>
      </c>
      <c r="F213" t="s">
        <v>295</v>
      </c>
      <c r="G213" s="77">
        <v>9231934.2799999993</v>
      </c>
      <c r="H213" s="77">
        <v>-7.1913999999999998</v>
      </c>
      <c r="I213" s="77">
        <v>-663.90532181191998</v>
      </c>
      <c r="J213" s="78">
        <v>2E-3</v>
      </c>
      <c r="K213" s="78">
        <v>0</v>
      </c>
    </row>
    <row r="214" spans="2:11">
      <c r="B214" t="s">
        <v>6056</v>
      </c>
      <c r="C214" t="s">
        <v>6060</v>
      </c>
      <c r="D214" t="s">
        <v>121</v>
      </c>
      <c r="E214" t="s">
        <v>100</v>
      </c>
      <c r="F214" t="s">
        <v>303</v>
      </c>
      <c r="G214" s="77">
        <v>19108870.07</v>
      </c>
      <c r="H214" s="77">
        <v>-3.5731999999999999</v>
      </c>
      <c r="I214" s="77">
        <v>-682.79814534124</v>
      </c>
      <c r="J214" s="78">
        <v>2E-3</v>
      </c>
      <c r="K214" s="78">
        <v>0</v>
      </c>
    </row>
    <row r="215" spans="2:11">
      <c r="B215" t="s">
        <v>6056</v>
      </c>
      <c r="C215" t="s">
        <v>6061</v>
      </c>
      <c r="D215" t="s">
        <v>121</v>
      </c>
      <c r="E215" t="s">
        <v>100</v>
      </c>
      <c r="F215" t="s">
        <v>303</v>
      </c>
      <c r="G215" s="77">
        <v>20689123.699999999</v>
      </c>
      <c r="H215" s="77">
        <v>-3.6341000000000001</v>
      </c>
      <c r="I215" s="77">
        <v>-751.86344438169999</v>
      </c>
      <c r="J215" s="78">
        <v>2.2000000000000001E-3</v>
      </c>
      <c r="K215" s="78">
        <v>0</v>
      </c>
    </row>
    <row r="216" spans="2:11">
      <c r="B216" t="s">
        <v>6056</v>
      </c>
      <c r="C216" t="s">
        <v>6062</v>
      </c>
      <c r="D216" t="s">
        <v>121</v>
      </c>
      <c r="E216" t="s">
        <v>100</v>
      </c>
      <c r="F216" t="s">
        <v>295</v>
      </c>
      <c r="G216" s="77">
        <v>16465981.470000001</v>
      </c>
      <c r="H216" s="77">
        <v>-8.0446000000000009</v>
      </c>
      <c r="I216" s="77">
        <v>-1324.6223453356199</v>
      </c>
      <c r="J216" s="78">
        <v>3.8999999999999998E-3</v>
      </c>
      <c r="K216" s="78">
        <v>-1E-4</v>
      </c>
    </row>
    <row r="217" spans="2:11">
      <c r="B217" t="s">
        <v>6063</v>
      </c>
      <c r="C217" t="s">
        <v>6064</v>
      </c>
      <c r="D217" t="s">
        <v>121</v>
      </c>
      <c r="E217" t="s">
        <v>100</v>
      </c>
      <c r="F217" t="s">
        <v>373</v>
      </c>
      <c r="G217" s="77">
        <v>6392058.2000000002</v>
      </c>
      <c r="H217" s="77">
        <v>-2.4205000000000001</v>
      </c>
      <c r="I217" s="77">
        <v>-154.71976873099999</v>
      </c>
      <c r="J217" s="78">
        <v>5.0000000000000001E-4</v>
      </c>
      <c r="K217" s="78">
        <v>0</v>
      </c>
    </row>
    <row r="218" spans="2:11">
      <c r="B218" t="s">
        <v>6063</v>
      </c>
      <c r="C218" t="s">
        <v>6065</v>
      </c>
      <c r="D218" t="s">
        <v>121</v>
      </c>
      <c r="E218" t="s">
        <v>100</v>
      </c>
      <c r="F218" t="s">
        <v>373</v>
      </c>
      <c r="G218" s="77">
        <v>21253897.170000002</v>
      </c>
      <c r="H218" s="77">
        <v>-2.4205000000000001</v>
      </c>
      <c r="I218" s="77">
        <v>-514.45058099984999</v>
      </c>
      <c r="J218" s="78">
        <v>1.5E-3</v>
      </c>
      <c r="K218" s="78">
        <v>0</v>
      </c>
    </row>
    <row r="219" spans="2:11">
      <c r="B219" t="s">
        <v>6066</v>
      </c>
      <c r="C219" t="s">
        <v>6067</v>
      </c>
      <c r="D219" t="s">
        <v>121</v>
      </c>
      <c r="E219" t="s">
        <v>100</v>
      </c>
      <c r="F219" t="s">
        <v>309</v>
      </c>
      <c r="G219" s="77">
        <v>10848484.1</v>
      </c>
      <c r="H219" s="77">
        <v>-7.1879</v>
      </c>
      <c r="I219" s="77">
        <v>-779.77818862389995</v>
      </c>
      <c r="J219" s="78">
        <v>2.3E-3</v>
      </c>
      <c r="K219" s="78">
        <v>0</v>
      </c>
    </row>
    <row r="220" spans="2:11">
      <c r="B220" t="s">
        <v>6066</v>
      </c>
      <c r="C220" t="s">
        <v>6068</v>
      </c>
      <c r="D220" t="s">
        <v>121</v>
      </c>
      <c r="E220" t="s">
        <v>100</v>
      </c>
      <c r="F220" t="s">
        <v>309</v>
      </c>
      <c r="G220" s="77">
        <v>9992631.8800000008</v>
      </c>
      <c r="H220" s="77">
        <v>-7.1814</v>
      </c>
      <c r="I220" s="77">
        <v>-717.61086583031999</v>
      </c>
      <c r="J220" s="78">
        <v>2.0999999999999999E-3</v>
      </c>
      <c r="K220" s="78">
        <v>0</v>
      </c>
    </row>
    <row r="221" spans="2:11">
      <c r="B221" t="s">
        <v>6066</v>
      </c>
      <c r="C221" t="s">
        <v>6069</v>
      </c>
      <c r="D221" t="s">
        <v>121</v>
      </c>
      <c r="E221" t="s">
        <v>100</v>
      </c>
      <c r="F221" t="s">
        <v>309</v>
      </c>
      <c r="G221" s="77">
        <v>1846386.88</v>
      </c>
      <c r="H221" s="77">
        <v>-7.1879</v>
      </c>
      <c r="I221" s="77">
        <v>-132.71644254751999</v>
      </c>
      <c r="J221" s="78">
        <v>4.0000000000000002E-4</v>
      </c>
      <c r="K221" s="78">
        <v>0</v>
      </c>
    </row>
    <row r="222" spans="2:11">
      <c r="B222" t="s">
        <v>6070</v>
      </c>
      <c r="C222" t="s">
        <v>6071</v>
      </c>
      <c r="D222" t="s">
        <v>121</v>
      </c>
      <c r="E222" t="s">
        <v>100</v>
      </c>
      <c r="F222" t="s">
        <v>298</v>
      </c>
      <c r="G222" s="77">
        <v>18159434.149999999</v>
      </c>
      <c r="H222" s="77">
        <v>-0.52580000000000005</v>
      </c>
      <c r="I222" s="77">
        <v>-95.482304760700003</v>
      </c>
      <c r="J222" s="78">
        <v>2.9999999999999997E-4</v>
      </c>
      <c r="K222" s="78">
        <v>0</v>
      </c>
    </row>
    <row r="223" spans="2:11">
      <c r="B223" t="s">
        <v>6070</v>
      </c>
      <c r="C223" t="s">
        <v>6072</v>
      </c>
      <c r="D223" t="s">
        <v>121</v>
      </c>
      <c r="E223" t="s">
        <v>100</v>
      </c>
      <c r="F223" t="s">
        <v>298</v>
      </c>
      <c r="G223" s="77">
        <v>16311994.09</v>
      </c>
      <c r="H223" s="77">
        <v>-0.52580000000000005</v>
      </c>
      <c r="I223" s="77">
        <v>-85.768464925220002</v>
      </c>
      <c r="J223" s="78">
        <v>2.9999999999999997E-4</v>
      </c>
      <c r="K223" s="78">
        <v>0</v>
      </c>
    </row>
    <row r="224" spans="2:11">
      <c r="B224" t="s">
        <v>6070</v>
      </c>
      <c r="C224" t="s">
        <v>6073</v>
      </c>
      <c r="D224" t="s">
        <v>121</v>
      </c>
      <c r="E224" t="s">
        <v>100</v>
      </c>
      <c r="F224" t="s">
        <v>298</v>
      </c>
      <c r="G224" s="77">
        <v>14687945.74</v>
      </c>
      <c r="H224" s="77">
        <v>-0.4768</v>
      </c>
      <c r="I224" s="77">
        <v>-70.032125288320003</v>
      </c>
      <c r="J224" s="78">
        <v>2.0000000000000001E-4</v>
      </c>
      <c r="K224" s="78">
        <v>0</v>
      </c>
    </row>
    <row r="225" spans="2:11">
      <c r="B225" t="s">
        <v>6070</v>
      </c>
      <c r="C225" t="s">
        <v>6074</v>
      </c>
      <c r="D225" t="s">
        <v>121</v>
      </c>
      <c r="E225" t="s">
        <v>100</v>
      </c>
      <c r="F225" t="s">
        <v>298</v>
      </c>
      <c r="G225" s="77">
        <v>13064177.91</v>
      </c>
      <c r="H225" s="77">
        <v>-0.41360000000000002</v>
      </c>
      <c r="I225" s="77">
        <v>-54.033439835759999</v>
      </c>
      <c r="J225" s="78">
        <v>2.0000000000000001E-4</v>
      </c>
      <c r="K225" s="78">
        <v>0</v>
      </c>
    </row>
    <row r="226" spans="2:11">
      <c r="B226" t="s">
        <v>6075</v>
      </c>
      <c r="C226" t="s">
        <v>6076</v>
      </c>
      <c r="D226" t="s">
        <v>121</v>
      </c>
      <c r="E226" t="s">
        <v>100</v>
      </c>
      <c r="F226" t="s">
        <v>298</v>
      </c>
      <c r="G226" s="77">
        <v>43153684.07</v>
      </c>
      <c r="H226" s="77">
        <v>-1.0693999999999999</v>
      </c>
      <c r="I226" s="77">
        <v>-461.48549744458001</v>
      </c>
      <c r="J226" s="78">
        <v>1.4E-3</v>
      </c>
      <c r="K226" s="78">
        <v>0</v>
      </c>
    </row>
    <row r="227" spans="2:11">
      <c r="B227" t="s">
        <v>6075</v>
      </c>
      <c r="C227" t="s">
        <v>6077</v>
      </c>
      <c r="D227" t="s">
        <v>121</v>
      </c>
      <c r="E227" t="s">
        <v>100</v>
      </c>
      <c r="F227" t="s">
        <v>298</v>
      </c>
      <c r="G227" s="77">
        <v>15599614.890000001</v>
      </c>
      <c r="H227" s="77">
        <v>-1.0199</v>
      </c>
      <c r="I227" s="77">
        <v>-159.10047226310999</v>
      </c>
      <c r="J227" s="78">
        <v>5.0000000000000001E-4</v>
      </c>
      <c r="K227" s="78">
        <v>0</v>
      </c>
    </row>
    <row r="228" spans="2:11">
      <c r="B228" t="s">
        <v>6075</v>
      </c>
      <c r="C228" t="s">
        <v>6078</v>
      </c>
      <c r="D228" t="s">
        <v>121</v>
      </c>
      <c r="E228" t="s">
        <v>100</v>
      </c>
      <c r="F228" t="s">
        <v>298</v>
      </c>
      <c r="G228" s="77">
        <v>10871856.43</v>
      </c>
      <c r="H228" s="77">
        <v>-1.1276999999999999</v>
      </c>
      <c r="I228" s="77">
        <v>-122.60192496111</v>
      </c>
      <c r="J228" s="78">
        <v>4.0000000000000002E-4</v>
      </c>
      <c r="K228" s="78">
        <v>0</v>
      </c>
    </row>
    <row r="229" spans="2:11">
      <c r="B229" t="s">
        <v>6075</v>
      </c>
      <c r="C229" t="s">
        <v>6079</v>
      </c>
      <c r="D229" t="s">
        <v>121</v>
      </c>
      <c r="E229" t="s">
        <v>100</v>
      </c>
      <c r="F229" t="s">
        <v>298</v>
      </c>
      <c r="G229" s="77">
        <v>2695589.69</v>
      </c>
      <c r="H229" s="77">
        <v>-1.1275999999999999</v>
      </c>
      <c r="I229" s="77">
        <v>-30.395469344439999</v>
      </c>
      <c r="J229" s="78">
        <v>1E-4</v>
      </c>
      <c r="K229" s="78">
        <v>0</v>
      </c>
    </row>
    <row r="230" spans="2:11">
      <c r="B230" t="s">
        <v>6075</v>
      </c>
      <c r="C230" t="s">
        <v>6080</v>
      </c>
      <c r="D230" t="s">
        <v>121</v>
      </c>
      <c r="E230" t="s">
        <v>100</v>
      </c>
      <c r="F230" t="s">
        <v>298</v>
      </c>
      <c r="G230" s="77">
        <v>15546163.08</v>
      </c>
      <c r="H230" s="77">
        <v>-1.1275999999999999</v>
      </c>
      <c r="I230" s="77">
        <v>-175.29853489007999</v>
      </c>
      <c r="J230" s="78">
        <v>5.0000000000000001E-4</v>
      </c>
      <c r="K230" s="78">
        <v>0</v>
      </c>
    </row>
    <row r="231" spans="2:11">
      <c r="B231" t="s">
        <v>6081</v>
      </c>
      <c r="C231" t="s">
        <v>6082</v>
      </c>
      <c r="D231" t="s">
        <v>121</v>
      </c>
      <c r="E231" t="s">
        <v>100</v>
      </c>
      <c r="F231" t="s">
        <v>689</v>
      </c>
      <c r="G231" s="77">
        <v>14710095.59</v>
      </c>
      <c r="H231" s="77">
        <v>-3.6124000000000001</v>
      </c>
      <c r="I231" s="77">
        <v>-531.38749309315995</v>
      </c>
      <c r="J231" s="78">
        <v>1.6000000000000001E-3</v>
      </c>
      <c r="K231" s="78">
        <v>0</v>
      </c>
    </row>
    <row r="232" spans="2:11">
      <c r="B232" t="s">
        <v>6081</v>
      </c>
      <c r="C232" t="s">
        <v>6083</v>
      </c>
      <c r="D232" t="s">
        <v>121</v>
      </c>
      <c r="E232" t="s">
        <v>100</v>
      </c>
      <c r="F232" t="s">
        <v>689</v>
      </c>
      <c r="G232" s="77">
        <v>9514052.3499999996</v>
      </c>
      <c r="H232" s="77">
        <v>-3.6093000000000002</v>
      </c>
      <c r="I232" s="77">
        <v>-343.39069146855002</v>
      </c>
      <c r="J232" s="78">
        <v>1E-3</v>
      </c>
      <c r="K232" s="78">
        <v>0</v>
      </c>
    </row>
    <row r="233" spans="2:11">
      <c r="B233" t="s">
        <v>6081</v>
      </c>
      <c r="C233" t="s">
        <v>6084</v>
      </c>
      <c r="D233" t="s">
        <v>121</v>
      </c>
      <c r="E233" t="s">
        <v>100</v>
      </c>
      <c r="F233" t="s">
        <v>689</v>
      </c>
      <c r="G233" s="77">
        <v>15856286.51</v>
      </c>
      <c r="H233" s="77">
        <v>-3.6124000000000001</v>
      </c>
      <c r="I233" s="77">
        <v>-572.79249388723997</v>
      </c>
      <c r="J233" s="78">
        <v>1.6999999999999999E-3</v>
      </c>
      <c r="K233" s="78">
        <v>0</v>
      </c>
    </row>
    <row r="234" spans="2:11">
      <c r="B234" t="s">
        <v>6085</v>
      </c>
      <c r="C234" t="s">
        <v>6086</v>
      </c>
      <c r="D234" t="s">
        <v>121</v>
      </c>
      <c r="E234" t="s">
        <v>100</v>
      </c>
      <c r="F234" t="s">
        <v>689</v>
      </c>
      <c r="G234" s="77">
        <v>39271429.509999998</v>
      </c>
      <c r="H234" s="77">
        <v>-3.9315000000000002</v>
      </c>
      <c r="I234" s="77">
        <v>-1543.95625118565</v>
      </c>
      <c r="J234" s="78">
        <v>4.5999999999999999E-3</v>
      </c>
      <c r="K234" s="78">
        <v>-1E-4</v>
      </c>
    </row>
    <row r="235" spans="2:11">
      <c r="B235" t="s">
        <v>6085</v>
      </c>
      <c r="C235" t="s">
        <v>6087</v>
      </c>
      <c r="D235" t="s">
        <v>121</v>
      </c>
      <c r="E235" t="s">
        <v>100</v>
      </c>
      <c r="F235" t="s">
        <v>689</v>
      </c>
      <c r="G235" s="77">
        <v>15835253.82</v>
      </c>
      <c r="H235" s="77">
        <v>-3.9315000000000002</v>
      </c>
      <c r="I235" s="77">
        <v>-622.56300393330002</v>
      </c>
      <c r="J235" s="78">
        <v>1.8E-3</v>
      </c>
      <c r="K235" s="78">
        <v>0</v>
      </c>
    </row>
    <row r="236" spans="2:11">
      <c r="B236" t="s">
        <v>6088</v>
      </c>
      <c r="C236" t="s">
        <v>6089</v>
      </c>
      <c r="D236" t="s">
        <v>121</v>
      </c>
      <c r="E236" t="s">
        <v>100</v>
      </c>
      <c r="F236" t="s">
        <v>298</v>
      </c>
      <c r="G236" s="77">
        <v>19630479.960000001</v>
      </c>
      <c r="H236" s="77">
        <v>-0.4234</v>
      </c>
      <c r="I236" s="77">
        <v>-83.115452150639996</v>
      </c>
      <c r="J236" s="78">
        <v>2.0000000000000001E-4</v>
      </c>
      <c r="K236" s="78">
        <v>0</v>
      </c>
    </row>
    <row r="237" spans="2:11">
      <c r="B237" t="s">
        <v>6090</v>
      </c>
      <c r="C237" t="s">
        <v>6091</v>
      </c>
      <c r="D237" t="s">
        <v>121</v>
      </c>
      <c r="E237" t="s">
        <v>100</v>
      </c>
      <c r="F237" t="s">
        <v>309</v>
      </c>
      <c r="G237" s="77">
        <v>11492302.82</v>
      </c>
      <c r="H237" s="77">
        <v>-6.4798999999999998</v>
      </c>
      <c r="I237" s="77">
        <v>-744.68973043317999</v>
      </c>
      <c r="J237" s="78">
        <v>2.2000000000000001E-3</v>
      </c>
      <c r="K237" s="78">
        <v>0</v>
      </c>
    </row>
    <row r="238" spans="2:11">
      <c r="B238" t="s">
        <v>6090</v>
      </c>
      <c r="C238" t="s">
        <v>6092</v>
      </c>
      <c r="D238" t="s">
        <v>121</v>
      </c>
      <c r="E238" t="s">
        <v>100</v>
      </c>
      <c r="F238" t="s">
        <v>309</v>
      </c>
      <c r="G238" s="77">
        <v>287073.42</v>
      </c>
      <c r="H238" s="77">
        <v>-6.5664999999999996</v>
      </c>
      <c r="I238" s="77">
        <v>-18.850676124300001</v>
      </c>
      <c r="J238" s="78">
        <v>1E-4</v>
      </c>
      <c r="K238" s="78">
        <v>0</v>
      </c>
    </row>
    <row r="239" spans="2:11">
      <c r="B239" t="s">
        <v>6090</v>
      </c>
      <c r="C239" t="s">
        <v>6093</v>
      </c>
      <c r="D239" t="s">
        <v>121</v>
      </c>
      <c r="E239" t="s">
        <v>104</v>
      </c>
      <c r="F239" t="s">
        <v>309</v>
      </c>
      <c r="G239" s="77">
        <v>15484709.57</v>
      </c>
      <c r="H239" s="77">
        <v>-6.4798999999999998</v>
      </c>
      <c r="I239" s="77">
        <v>-1003.39369542643</v>
      </c>
      <c r="J239" s="78">
        <v>3.0000000000000001E-3</v>
      </c>
      <c r="K239" s="78">
        <v>0</v>
      </c>
    </row>
    <row r="240" spans="2:11">
      <c r="B240" t="s">
        <v>6090</v>
      </c>
      <c r="C240" t="s">
        <v>6094</v>
      </c>
      <c r="D240" t="s">
        <v>121</v>
      </c>
      <c r="E240" t="s">
        <v>100</v>
      </c>
      <c r="F240" t="s">
        <v>309</v>
      </c>
      <c r="G240" s="77">
        <v>9288021.3699999992</v>
      </c>
      <c r="H240" s="77">
        <v>-6.5121000000000002</v>
      </c>
      <c r="I240" s="77">
        <v>-604.84523963576999</v>
      </c>
      <c r="J240" s="78">
        <v>1.8E-3</v>
      </c>
      <c r="K240" s="78">
        <v>0</v>
      </c>
    </row>
    <row r="241" spans="2:11">
      <c r="B241" t="s">
        <v>6090</v>
      </c>
      <c r="C241" t="s">
        <v>6095</v>
      </c>
      <c r="D241" t="s">
        <v>121</v>
      </c>
      <c r="E241" t="s">
        <v>100</v>
      </c>
      <c r="F241" t="s">
        <v>309</v>
      </c>
      <c r="G241" s="77">
        <v>21660925.940000001</v>
      </c>
      <c r="H241" s="77">
        <v>-6.5667999999999997</v>
      </c>
      <c r="I241" s="77">
        <v>-1422.4296846279201</v>
      </c>
      <c r="J241" s="78">
        <v>4.1999999999999997E-3</v>
      </c>
      <c r="K241" s="78">
        <v>-1E-4</v>
      </c>
    </row>
    <row r="242" spans="2:11">
      <c r="B242" t="s">
        <v>6096</v>
      </c>
      <c r="C242" t="s">
        <v>6097</v>
      </c>
      <c r="D242" t="s">
        <v>121</v>
      </c>
      <c r="E242" t="s">
        <v>100</v>
      </c>
      <c r="F242" t="s">
        <v>309</v>
      </c>
      <c r="G242" s="77">
        <v>27259617.449999999</v>
      </c>
      <c r="H242" s="77">
        <v>-5.2927</v>
      </c>
      <c r="I242" s="77">
        <v>-1442.7697727761499</v>
      </c>
      <c r="J242" s="78">
        <v>4.3E-3</v>
      </c>
      <c r="K242" s="78">
        <v>-1E-4</v>
      </c>
    </row>
    <row r="243" spans="2:11">
      <c r="B243" t="s">
        <v>6096</v>
      </c>
      <c r="C243" t="s">
        <v>6098</v>
      </c>
      <c r="D243" t="s">
        <v>121</v>
      </c>
      <c r="E243" t="s">
        <v>100</v>
      </c>
      <c r="F243" t="s">
        <v>309</v>
      </c>
      <c r="G243" s="77">
        <v>13117086.710000001</v>
      </c>
      <c r="H243" s="77">
        <v>-5.3872999999999998</v>
      </c>
      <c r="I243" s="77">
        <v>-706.65681232783004</v>
      </c>
      <c r="J243" s="78">
        <v>2.0999999999999999E-3</v>
      </c>
      <c r="K243" s="78">
        <v>0</v>
      </c>
    </row>
    <row r="244" spans="2:11">
      <c r="B244" t="s">
        <v>6096</v>
      </c>
      <c r="C244" t="s">
        <v>6099</v>
      </c>
      <c r="D244" t="s">
        <v>121</v>
      </c>
      <c r="E244" t="s">
        <v>100</v>
      </c>
      <c r="F244" t="s">
        <v>298</v>
      </c>
      <c r="G244" s="77">
        <v>14561749.84</v>
      </c>
      <c r="H244" s="77">
        <v>-1.7126999999999999</v>
      </c>
      <c r="I244" s="77">
        <v>-249.39908950968001</v>
      </c>
      <c r="J244" s="78">
        <v>6.9999999999999999E-4</v>
      </c>
      <c r="K244" s="78">
        <v>0</v>
      </c>
    </row>
    <row r="245" spans="2:11">
      <c r="B245" t="s">
        <v>6100</v>
      </c>
      <c r="C245" t="s">
        <v>6101</v>
      </c>
      <c r="D245" t="s">
        <v>121</v>
      </c>
      <c r="E245" t="s">
        <v>100</v>
      </c>
      <c r="F245" t="s">
        <v>298</v>
      </c>
      <c r="G245" s="77">
        <v>4551175.66</v>
      </c>
      <c r="H245" s="77">
        <v>-0.4541</v>
      </c>
      <c r="I245" s="77">
        <v>-20.666888672060001</v>
      </c>
      <c r="J245" s="78">
        <v>1E-4</v>
      </c>
      <c r="K245" s="78">
        <v>0</v>
      </c>
    </row>
    <row r="246" spans="2:11">
      <c r="B246" t="s">
        <v>6100</v>
      </c>
      <c r="C246" t="s">
        <v>6102</v>
      </c>
      <c r="D246" t="s">
        <v>121</v>
      </c>
      <c r="E246" t="s">
        <v>100</v>
      </c>
      <c r="F246" t="s">
        <v>298</v>
      </c>
      <c r="G246" s="77">
        <v>14712764.279999999</v>
      </c>
      <c r="H246" s="77">
        <v>-0.48570000000000002</v>
      </c>
      <c r="I246" s="77">
        <v>-71.459896107960006</v>
      </c>
      <c r="J246" s="78">
        <v>2.0000000000000001E-4</v>
      </c>
      <c r="K246" s="78">
        <v>0</v>
      </c>
    </row>
    <row r="247" spans="2:11">
      <c r="B247" t="s">
        <v>6100</v>
      </c>
      <c r="C247" t="s">
        <v>6103</v>
      </c>
      <c r="D247" t="s">
        <v>121</v>
      </c>
      <c r="E247" t="s">
        <v>100</v>
      </c>
      <c r="F247" t="s">
        <v>298</v>
      </c>
      <c r="G247" s="77">
        <v>14615318.560000001</v>
      </c>
      <c r="H247" s="77">
        <v>-0.48570000000000002</v>
      </c>
      <c r="I247" s="77">
        <v>-70.986602245919997</v>
      </c>
      <c r="J247" s="78">
        <v>2.0000000000000001E-4</v>
      </c>
      <c r="K247" s="78">
        <v>0</v>
      </c>
    </row>
    <row r="248" spans="2:11">
      <c r="B248" t="s">
        <v>6100</v>
      </c>
      <c r="C248" t="s">
        <v>6104</v>
      </c>
      <c r="D248" t="s">
        <v>121</v>
      </c>
      <c r="E248" t="s">
        <v>100</v>
      </c>
      <c r="F248" t="s">
        <v>298</v>
      </c>
      <c r="G248" s="77">
        <v>17639170.039999999</v>
      </c>
      <c r="H248" s="77">
        <v>-0.45419999999999999</v>
      </c>
      <c r="I248" s="77">
        <v>-80.117110321680002</v>
      </c>
      <c r="J248" s="78">
        <v>2.0000000000000001E-4</v>
      </c>
      <c r="K248" s="78">
        <v>0</v>
      </c>
    </row>
    <row r="249" spans="2:11">
      <c r="B249" t="s">
        <v>6105</v>
      </c>
      <c r="C249" t="s">
        <v>6106</v>
      </c>
      <c r="D249" t="s">
        <v>121</v>
      </c>
      <c r="E249" t="s">
        <v>100</v>
      </c>
      <c r="F249" t="s">
        <v>373</v>
      </c>
      <c r="G249" s="77">
        <v>12613237.74</v>
      </c>
      <c r="H249" s="77">
        <v>-3.7746</v>
      </c>
      <c r="I249" s="77">
        <v>-476.09927173403997</v>
      </c>
      <c r="J249" s="78">
        <v>1.4E-3</v>
      </c>
      <c r="K249" s="78">
        <v>0</v>
      </c>
    </row>
    <row r="250" spans="2:11">
      <c r="B250" t="s">
        <v>6105</v>
      </c>
      <c r="C250" t="s">
        <v>6107</v>
      </c>
      <c r="D250" t="s">
        <v>121</v>
      </c>
      <c r="E250" t="s">
        <v>100</v>
      </c>
      <c r="F250" t="s">
        <v>373</v>
      </c>
      <c r="G250" s="77">
        <v>34652471.049999997</v>
      </c>
      <c r="H250" s="77">
        <v>-3.8761999999999999</v>
      </c>
      <c r="I250" s="77">
        <v>-1343.1990828400999</v>
      </c>
      <c r="J250" s="78">
        <v>4.0000000000000001E-3</v>
      </c>
      <c r="K250" s="78">
        <v>-1E-4</v>
      </c>
    </row>
    <row r="251" spans="2:11">
      <c r="B251" t="s">
        <v>6105</v>
      </c>
      <c r="C251" t="s">
        <v>6108</v>
      </c>
      <c r="D251" t="s">
        <v>121</v>
      </c>
      <c r="E251" t="s">
        <v>100</v>
      </c>
      <c r="F251" t="s">
        <v>373</v>
      </c>
      <c r="G251" s="77">
        <v>11026440.609999999</v>
      </c>
      <c r="H251" s="77">
        <v>-3.87</v>
      </c>
      <c r="I251" s="77">
        <v>-426.72325160700001</v>
      </c>
      <c r="J251" s="78">
        <v>1.2999999999999999E-3</v>
      </c>
      <c r="K251" s="78">
        <v>0</v>
      </c>
    </row>
    <row r="252" spans="2:11">
      <c r="B252" t="s">
        <v>6105</v>
      </c>
      <c r="C252" t="s">
        <v>6109</v>
      </c>
      <c r="D252" t="s">
        <v>121</v>
      </c>
      <c r="E252" t="s">
        <v>100</v>
      </c>
      <c r="F252" t="s">
        <v>373</v>
      </c>
      <c r="G252" s="77">
        <v>39495824.600000001</v>
      </c>
      <c r="H252" s="77">
        <v>-3.5657999999999999</v>
      </c>
      <c r="I252" s="77">
        <v>-1408.3421135868</v>
      </c>
      <c r="J252" s="78">
        <v>4.1999999999999997E-3</v>
      </c>
      <c r="K252" s="78">
        <v>-1E-4</v>
      </c>
    </row>
    <row r="253" spans="2:11">
      <c r="B253" t="s">
        <v>6105</v>
      </c>
      <c r="C253" t="s">
        <v>6110</v>
      </c>
      <c r="D253" t="s">
        <v>121</v>
      </c>
      <c r="E253" t="s">
        <v>100</v>
      </c>
      <c r="F253" t="s">
        <v>373</v>
      </c>
      <c r="G253" s="77">
        <v>15102947.310000001</v>
      </c>
      <c r="H253" s="77">
        <v>-3.8730000000000002</v>
      </c>
      <c r="I253" s="77">
        <v>-584.93714931629995</v>
      </c>
      <c r="J253" s="78">
        <v>1.6999999999999999E-3</v>
      </c>
      <c r="K253" s="78">
        <v>0</v>
      </c>
    </row>
    <row r="254" spans="2:11">
      <c r="B254" t="s">
        <v>6111</v>
      </c>
      <c r="C254" t="s">
        <v>6112</v>
      </c>
      <c r="D254" t="s">
        <v>121</v>
      </c>
      <c r="E254" t="s">
        <v>100</v>
      </c>
      <c r="F254" t="s">
        <v>309</v>
      </c>
      <c r="G254" s="77">
        <v>8786252.3000000007</v>
      </c>
      <c r="H254" s="77">
        <v>-4.4488000000000003</v>
      </c>
      <c r="I254" s="77">
        <v>-390.88279232240001</v>
      </c>
      <c r="J254" s="78">
        <v>1.1999999999999999E-3</v>
      </c>
      <c r="K254" s="78">
        <v>0</v>
      </c>
    </row>
    <row r="255" spans="2:11">
      <c r="B255" t="s">
        <v>6111</v>
      </c>
      <c r="C255" t="s">
        <v>6113</v>
      </c>
      <c r="D255" t="s">
        <v>121</v>
      </c>
      <c r="E255" t="s">
        <v>100</v>
      </c>
      <c r="F255" t="s">
        <v>309</v>
      </c>
      <c r="G255" s="77">
        <v>8840366.3599999994</v>
      </c>
      <c r="H255" s="77">
        <v>-3.8094000000000001</v>
      </c>
      <c r="I255" s="77">
        <v>-336.76491611784002</v>
      </c>
      <c r="J255" s="78">
        <v>1E-3</v>
      </c>
      <c r="K255" s="78">
        <v>0</v>
      </c>
    </row>
    <row r="256" spans="2:11">
      <c r="B256" t="s">
        <v>6111</v>
      </c>
      <c r="C256" t="s">
        <v>6114</v>
      </c>
      <c r="D256" t="s">
        <v>121</v>
      </c>
      <c r="E256" t="s">
        <v>100</v>
      </c>
      <c r="F256" t="s">
        <v>309</v>
      </c>
      <c r="G256" s="77">
        <v>11029057.98</v>
      </c>
      <c r="H256" s="77">
        <v>-4.6409000000000002</v>
      </c>
      <c r="I256" s="77">
        <v>-511.84755179382</v>
      </c>
      <c r="J256" s="78">
        <v>1.5E-3</v>
      </c>
      <c r="K256" s="78">
        <v>0</v>
      </c>
    </row>
    <row r="257" spans="2:11">
      <c r="B257" t="s">
        <v>6111</v>
      </c>
      <c r="C257" t="s">
        <v>6115</v>
      </c>
      <c r="D257" t="s">
        <v>121</v>
      </c>
      <c r="E257" t="s">
        <v>104</v>
      </c>
      <c r="F257" t="s">
        <v>309</v>
      </c>
      <c r="G257" s="77">
        <v>21551852.440000001</v>
      </c>
      <c r="H257" s="77">
        <v>-3.7789000000000001</v>
      </c>
      <c r="I257" s="77">
        <v>-814.42295185516002</v>
      </c>
      <c r="J257" s="78">
        <v>2.3999999999999998E-3</v>
      </c>
      <c r="K257" s="78">
        <v>0</v>
      </c>
    </row>
    <row r="258" spans="2:11">
      <c r="B258" t="s">
        <v>6111</v>
      </c>
      <c r="C258" t="s">
        <v>6116</v>
      </c>
      <c r="D258" t="s">
        <v>121</v>
      </c>
      <c r="E258" t="s">
        <v>100</v>
      </c>
      <c r="F258" t="s">
        <v>309</v>
      </c>
      <c r="G258" s="77">
        <v>25417171.530000001</v>
      </c>
      <c r="H258" s="77">
        <v>-3.7850000000000001</v>
      </c>
      <c r="I258" s="77">
        <v>-962.03994241049998</v>
      </c>
      <c r="J258" s="78">
        <v>2.8999999999999998E-3</v>
      </c>
      <c r="K258" s="78">
        <v>0</v>
      </c>
    </row>
    <row r="259" spans="2:11">
      <c r="B259" t="s">
        <v>6117</v>
      </c>
      <c r="C259" t="s">
        <v>6118</v>
      </c>
      <c r="D259" t="s">
        <v>121</v>
      </c>
      <c r="E259" t="s">
        <v>100</v>
      </c>
      <c r="F259" t="s">
        <v>373</v>
      </c>
      <c r="G259" s="77">
        <v>13023047.35</v>
      </c>
      <c r="H259" s="77">
        <v>-0.69750000000000001</v>
      </c>
      <c r="I259" s="77">
        <v>-90.835755266250004</v>
      </c>
      <c r="J259" s="78">
        <v>2.9999999999999997E-4</v>
      </c>
      <c r="K259" s="78">
        <v>0</v>
      </c>
    </row>
    <row r="260" spans="2:11">
      <c r="B260" t="s">
        <v>6117</v>
      </c>
      <c r="C260" t="s">
        <v>6119</v>
      </c>
      <c r="D260" t="s">
        <v>121</v>
      </c>
      <c r="E260" t="s">
        <v>100</v>
      </c>
      <c r="F260" t="s">
        <v>373</v>
      </c>
      <c r="G260" s="77">
        <v>26159016.739999998</v>
      </c>
      <c r="H260" s="77">
        <v>-0.26279999999999998</v>
      </c>
      <c r="I260" s="77">
        <v>-68.745895992719994</v>
      </c>
      <c r="J260" s="78">
        <v>2.0000000000000001E-4</v>
      </c>
      <c r="K260" s="78">
        <v>0</v>
      </c>
    </row>
    <row r="261" spans="2:11">
      <c r="B261" t="s">
        <v>6117</v>
      </c>
      <c r="C261" t="s">
        <v>6120</v>
      </c>
      <c r="D261" t="s">
        <v>121</v>
      </c>
      <c r="E261" t="s">
        <v>100</v>
      </c>
      <c r="F261" t="s">
        <v>373</v>
      </c>
      <c r="G261" s="77">
        <v>13033516.949999999</v>
      </c>
      <c r="H261" s="77">
        <v>-0.61670000000000003</v>
      </c>
      <c r="I261" s="77">
        <v>-80.377699030650007</v>
      </c>
      <c r="J261" s="78">
        <v>2.0000000000000001E-4</v>
      </c>
      <c r="K261" s="78">
        <v>0</v>
      </c>
    </row>
    <row r="262" spans="2:11">
      <c r="B262" t="s">
        <v>6117</v>
      </c>
      <c r="C262" t="s">
        <v>6121</v>
      </c>
      <c r="D262" t="s">
        <v>121</v>
      </c>
      <c r="E262" t="s">
        <v>100</v>
      </c>
      <c r="F262" t="s">
        <v>373</v>
      </c>
      <c r="G262" s="77">
        <v>15991830.289999999</v>
      </c>
      <c r="H262" s="77">
        <v>-2.5045999999999999</v>
      </c>
      <c r="I262" s="77">
        <v>-400.53138144334002</v>
      </c>
      <c r="J262" s="78">
        <v>1.1999999999999999E-3</v>
      </c>
      <c r="K262" s="78">
        <v>0</v>
      </c>
    </row>
    <row r="263" spans="2:11">
      <c r="B263" t="s">
        <v>6117</v>
      </c>
      <c r="C263" t="s">
        <v>6122</v>
      </c>
      <c r="D263" t="s">
        <v>121</v>
      </c>
      <c r="E263" t="s">
        <v>100</v>
      </c>
      <c r="F263" t="s">
        <v>373</v>
      </c>
      <c r="G263" s="77">
        <v>7276946.0599999996</v>
      </c>
      <c r="H263" s="77">
        <v>-0.69750000000000001</v>
      </c>
      <c r="I263" s="77">
        <v>-50.756698768500002</v>
      </c>
      <c r="J263" s="78">
        <v>2.0000000000000001E-4</v>
      </c>
      <c r="K263" s="78">
        <v>0</v>
      </c>
    </row>
    <row r="264" spans="2:11">
      <c r="B264" t="s">
        <v>6117</v>
      </c>
      <c r="C264" t="s">
        <v>6123</v>
      </c>
      <c r="D264" t="s">
        <v>121</v>
      </c>
      <c r="E264" t="s">
        <v>100</v>
      </c>
      <c r="F264" t="s">
        <v>373</v>
      </c>
      <c r="G264" s="77">
        <v>9089131.0500000007</v>
      </c>
      <c r="H264" s="77">
        <v>-0.77569999999999995</v>
      </c>
      <c r="I264" s="77">
        <v>-70.504389554849993</v>
      </c>
      <c r="J264" s="78">
        <v>2.0000000000000001E-4</v>
      </c>
      <c r="K264" s="78">
        <v>0</v>
      </c>
    </row>
    <row r="265" spans="2:11">
      <c r="B265" t="s">
        <v>6124</v>
      </c>
      <c r="C265" t="s">
        <v>6125</v>
      </c>
      <c r="D265" t="s">
        <v>121</v>
      </c>
      <c r="E265" t="s">
        <v>100</v>
      </c>
      <c r="F265" t="s">
        <v>373</v>
      </c>
      <c r="G265" s="77">
        <v>39704982.689999998</v>
      </c>
      <c r="H265" s="77">
        <v>-3.0135999999999998</v>
      </c>
      <c r="I265" s="77">
        <v>-1196.5493583458399</v>
      </c>
      <c r="J265" s="78">
        <v>3.5999999999999999E-3</v>
      </c>
      <c r="K265" s="78">
        <v>-1E-4</v>
      </c>
    </row>
    <row r="266" spans="2:11">
      <c r="B266" t="s">
        <v>6124</v>
      </c>
      <c r="C266" t="s">
        <v>6126</v>
      </c>
      <c r="D266" t="s">
        <v>121</v>
      </c>
      <c r="E266" t="s">
        <v>100</v>
      </c>
      <c r="F266" t="s">
        <v>373</v>
      </c>
      <c r="G266" s="77">
        <v>12694377.07</v>
      </c>
      <c r="H266" s="77">
        <v>-3.1046999999999998</v>
      </c>
      <c r="I266" s="77">
        <v>-394.12232489229001</v>
      </c>
      <c r="J266" s="78">
        <v>1.1999999999999999E-3</v>
      </c>
      <c r="K266" s="78">
        <v>0</v>
      </c>
    </row>
    <row r="267" spans="2:11">
      <c r="B267" t="s">
        <v>6124</v>
      </c>
      <c r="C267" t="s">
        <v>6127</v>
      </c>
      <c r="D267" t="s">
        <v>121</v>
      </c>
      <c r="E267" t="s">
        <v>100</v>
      </c>
      <c r="F267" t="s">
        <v>373</v>
      </c>
      <c r="G267" s="77">
        <v>15223498.43</v>
      </c>
      <c r="H267" s="77">
        <v>-3.044</v>
      </c>
      <c r="I267" s="77">
        <v>-463.4032922092</v>
      </c>
      <c r="J267" s="78">
        <v>1.4E-3</v>
      </c>
      <c r="K267" s="78">
        <v>0</v>
      </c>
    </row>
    <row r="268" spans="2:11">
      <c r="B268" t="s">
        <v>6128</v>
      </c>
      <c r="C268" t="s">
        <v>6129</v>
      </c>
      <c r="D268" t="s">
        <v>121</v>
      </c>
      <c r="E268" t="s">
        <v>100</v>
      </c>
      <c r="F268" t="s">
        <v>309</v>
      </c>
      <c r="G268" s="77">
        <v>12885133.17</v>
      </c>
      <c r="H268" s="77">
        <v>-6.8268000000000004</v>
      </c>
      <c r="I268" s="77">
        <v>-879.64227124956005</v>
      </c>
      <c r="J268" s="78">
        <v>2.5999999999999999E-3</v>
      </c>
      <c r="K268" s="78">
        <v>0</v>
      </c>
    </row>
    <row r="269" spans="2:11">
      <c r="B269" t="s">
        <v>6128</v>
      </c>
      <c r="C269" t="s">
        <v>6130</v>
      </c>
      <c r="D269" t="s">
        <v>121</v>
      </c>
      <c r="E269" t="s">
        <v>100</v>
      </c>
      <c r="F269" t="s">
        <v>309</v>
      </c>
      <c r="G269" s="77">
        <v>12963183.74</v>
      </c>
      <c r="H269" s="77">
        <v>-6.8268000000000004</v>
      </c>
      <c r="I269" s="77">
        <v>-884.97062756232003</v>
      </c>
      <c r="J269" s="78">
        <v>2.5999999999999999E-3</v>
      </c>
      <c r="K269" s="78">
        <v>0</v>
      </c>
    </row>
    <row r="270" spans="2:11">
      <c r="B270" t="s">
        <v>6128</v>
      </c>
      <c r="C270" t="s">
        <v>6131</v>
      </c>
      <c r="D270" t="s">
        <v>121</v>
      </c>
      <c r="E270" t="s">
        <v>100</v>
      </c>
      <c r="F270" t="s">
        <v>309</v>
      </c>
      <c r="G270" s="77">
        <v>10800362.9</v>
      </c>
      <c r="H270" s="77">
        <v>-6.8494999999999999</v>
      </c>
      <c r="I270" s="77">
        <v>-739.77085683550001</v>
      </c>
      <c r="J270" s="78">
        <v>2.2000000000000001E-3</v>
      </c>
      <c r="K270" s="78">
        <v>0</v>
      </c>
    </row>
    <row r="271" spans="2:11">
      <c r="B271" t="s">
        <v>6128</v>
      </c>
      <c r="C271" t="s">
        <v>6132</v>
      </c>
      <c r="D271" t="s">
        <v>121</v>
      </c>
      <c r="E271" t="s">
        <v>100</v>
      </c>
      <c r="F271" t="s">
        <v>303</v>
      </c>
      <c r="G271" s="77">
        <v>19035956.859999999</v>
      </c>
      <c r="H271" s="77">
        <v>-3.9247999999999998</v>
      </c>
      <c r="I271" s="77">
        <v>-747.12323484128001</v>
      </c>
      <c r="J271" s="78">
        <v>2.2000000000000001E-3</v>
      </c>
      <c r="K271" s="78">
        <v>0</v>
      </c>
    </row>
    <row r="272" spans="2:11">
      <c r="B272" t="s">
        <v>6133</v>
      </c>
      <c r="C272" t="s">
        <v>6134</v>
      </c>
      <c r="D272" t="s">
        <v>121</v>
      </c>
      <c r="E272" t="s">
        <v>100</v>
      </c>
      <c r="F272" t="s">
        <v>303</v>
      </c>
      <c r="G272" s="77">
        <v>9383369.4299999997</v>
      </c>
      <c r="H272" s="77">
        <v>-4.6078000000000001</v>
      </c>
      <c r="I272" s="77">
        <v>-432.36689659554003</v>
      </c>
      <c r="J272" s="78">
        <v>1.2999999999999999E-3</v>
      </c>
      <c r="K272" s="78">
        <v>0</v>
      </c>
    </row>
    <row r="273" spans="2:11">
      <c r="B273" t="s">
        <v>6133</v>
      </c>
      <c r="C273" t="s">
        <v>6135</v>
      </c>
      <c r="D273" t="s">
        <v>121</v>
      </c>
      <c r="E273" t="s">
        <v>100</v>
      </c>
      <c r="F273" t="s">
        <v>303</v>
      </c>
      <c r="G273" s="77">
        <v>11266773.76</v>
      </c>
      <c r="H273" s="77">
        <v>-4.5453000000000001</v>
      </c>
      <c r="I273" s="77">
        <v>-512.10866771328006</v>
      </c>
      <c r="J273" s="78">
        <v>1.5E-3</v>
      </c>
      <c r="K273" s="78">
        <v>0</v>
      </c>
    </row>
    <row r="274" spans="2:11">
      <c r="B274" t="s">
        <v>6133</v>
      </c>
      <c r="C274" t="s">
        <v>6136</v>
      </c>
      <c r="D274" t="s">
        <v>121</v>
      </c>
      <c r="E274" t="s">
        <v>100</v>
      </c>
      <c r="F274" t="s">
        <v>303</v>
      </c>
      <c r="G274" s="77">
        <v>13990189.439999999</v>
      </c>
      <c r="H274" s="77">
        <v>-4.5453000000000001</v>
      </c>
      <c r="I274" s="77">
        <v>-635.89608061631998</v>
      </c>
      <c r="J274" s="78">
        <v>1.9E-3</v>
      </c>
      <c r="K274" s="78">
        <v>0</v>
      </c>
    </row>
    <row r="275" spans="2:11">
      <c r="B275" t="s">
        <v>6133</v>
      </c>
      <c r="C275" t="s">
        <v>6137</v>
      </c>
      <c r="D275" t="s">
        <v>121</v>
      </c>
      <c r="E275" t="s">
        <v>100</v>
      </c>
      <c r="F275" t="s">
        <v>303</v>
      </c>
      <c r="G275" s="77">
        <v>18522051.82</v>
      </c>
      <c r="H275" s="77">
        <v>-4.6296999999999997</v>
      </c>
      <c r="I275" s="77">
        <v>-857.51543311054002</v>
      </c>
      <c r="J275" s="78">
        <v>2.5000000000000001E-3</v>
      </c>
      <c r="K275" s="78">
        <v>0</v>
      </c>
    </row>
    <row r="276" spans="2:11">
      <c r="B276" t="s">
        <v>6133</v>
      </c>
      <c r="C276" t="s">
        <v>6138</v>
      </c>
      <c r="D276" t="s">
        <v>121</v>
      </c>
      <c r="E276" t="s">
        <v>100</v>
      </c>
      <c r="F276" t="s">
        <v>303</v>
      </c>
      <c r="G276" s="77">
        <v>27740646.93</v>
      </c>
      <c r="H276" s="77">
        <v>-4.6078000000000001</v>
      </c>
      <c r="I276" s="77">
        <v>-1278.2335292405401</v>
      </c>
      <c r="J276" s="78">
        <v>3.8E-3</v>
      </c>
      <c r="K276" s="78">
        <v>-1E-4</v>
      </c>
    </row>
    <row r="277" spans="2:11">
      <c r="B277" t="s">
        <v>6139</v>
      </c>
      <c r="C277" t="s">
        <v>6140</v>
      </c>
      <c r="D277" t="s">
        <v>121</v>
      </c>
      <c r="E277" t="s">
        <v>100</v>
      </c>
      <c r="F277" t="s">
        <v>309</v>
      </c>
      <c r="G277" s="77">
        <v>4290101.29</v>
      </c>
      <c r="H277" s="77">
        <v>-6.9428000000000001</v>
      </c>
      <c r="I277" s="77">
        <v>-297.85315236212</v>
      </c>
      <c r="J277" s="78">
        <v>8.9999999999999998E-4</v>
      </c>
      <c r="K277" s="78">
        <v>0</v>
      </c>
    </row>
    <row r="278" spans="2:11">
      <c r="B278" t="s">
        <v>6139</v>
      </c>
      <c r="C278" t="s">
        <v>6141</v>
      </c>
      <c r="D278" t="s">
        <v>121</v>
      </c>
      <c r="E278" t="s">
        <v>100</v>
      </c>
      <c r="F278" t="s">
        <v>309</v>
      </c>
      <c r="G278" s="77">
        <v>10790220.49</v>
      </c>
      <c r="H278" s="77">
        <v>-6.9428000000000001</v>
      </c>
      <c r="I278" s="77">
        <v>-749.14342817971999</v>
      </c>
      <c r="J278" s="78">
        <v>2.2000000000000001E-3</v>
      </c>
      <c r="K278" s="78">
        <v>0</v>
      </c>
    </row>
    <row r="279" spans="2:11">
      <c r="B279" t="s">
        <v>6139</v>
      </c>
      <c r="C279" t="s">
        <v>6142</v>
      </c>
      <c r="D279" t="s">
        <v>121</v>
      </c>
      <c r="E279" t="s">
        <v>100</v>
      </c>
      <c r="F279" t="s">
        <v>309</v>
      </c>
      <c r="G279" s="77">
        <v>12318593.58</v>
      </c>
      <c r="H279" s="77">
        <v>-7.0564</v>
      </c>
      <c r="I279" s="77">
        <v>-869.24923737912002</v>
      </c>
      <c r="J279" s="78">
        <v>2.5999999999999999E-3</v>
      </c>
      <c r="K279" s="78">
        <v>0</v>
      </c>
    </row>
    <row r="280" spans="2:11">
      <c r="B280" t="s">
        <v>6139</v>
      </c>
      <c r="C280" t="s">
        <v>6143</v>
      </c>
      <c r="D280" t="s">
        <v>121</v>
      </c>
      <c r="E280" t="s">
        <v>100</v>
      </c>
      <c r="F280" t="s">
        <v>689</v>
      </c>
      <c r="G280" s="77">
        <v>23815978.739999998</v>
      </c>
      <c r="H280" s="77">
        <v>-3.8260999999999998</v>
      </c>
      <c r="I280" s="77">
        <v>-911.22316257114005</v>
      </c>
      <c r="J280" s="78">
        <v>2.7000000000000001E-3</v>
      </c>
      <c r="K280" s="78">
        <v>0</v>
      </c>
    </row>
    <row r="281" spans="2:11">
      <c r="B281" t="s">
        <v>6139</v>
      </c>
      <c r="C281" t="s">
        <v>6144</v>
      </c>
      <c r="D281" t="s">
        <v>121</v>
      </c>
      <c r="E281" t="s">
        <v>100</v>
      </c>
      <c r="F281" t="s">
        <v>689</v>
      </c>
      <c r="G281" s="77">
        <v>18477494.190000001</v>
      </c>
      <c r="H281" s="77">
        <v>-3.8260999999999998</v>
      </c>
      <c r="I281" s="77">
        <v>-706.96740520359003</v>
      </c>
      <c r="J281" s="78">
        <v>2.0999999999999999E-3</v>
      </c>
      <c r="K281" s="78">
        <v>0</v>
      </c>
    </row>
    <row r="282" spans="2:11">
      <c r="B282" t="s">
        <v>6145</v>
      </c>
      <c r="C282" t="s">
        <v>6146</v>
      </c>
      <c r="D282" t="s">
        <v>121</v>
      </c>
      <c r="E282" t="s">
        <v>100</v>
      </c>
      <c r="F282" t="s">
        <v>689</v>
      </c>
      <c r="G282" s="77">
        <v>13229329.890000001</v>
      </c>
      <c r="H282" s="77">
        <v>-3.8389000000000002</v>
      </c>
      <c r="I282" s="77">
        <v>-507.86074514721003</v>
      </c>
      <c r="J282" s="78">
        <v>1.5E-3</v>
      </c>
      <c r="K282" s="78">
        <v>0</v>
      </c>
    </row>
    <row r="283" spans="2:11">
      <c r="B283" t="s">
        <v>6145</v>
      </c>
      <c r="C283" t="s">
        <v>6147</v>
      </c>
      <c r="D283" t="s">
        <v>121</v>
      </c>
      <c r="E283" t="s">
        <v>100</v>
      </c>
      <c r="F283" t="s">
        <v>689</v>
      </c>
      <c r="G283" s="77">
        <v>12675681.34</v>
      </c>
      <c r="H283" s="77">
        <v>-3.8389000000000002</v>
      </c>
      <c r="I283" s="77">
        <v>-486.60673096125998</v>
      </c>
      <c r="J283" s="78">
        <v>1.4E-3</v>
      </c>
      <c r="K283" s="78">
        <v>0</v>
      </c>
    </row>
    <row r="284" spans="2:11">
      <c r="B284" t="s">
        <v>6145</v>
      </c>
      <c r="C284" t="s">
        <v>6148</v>
      </c>
      <c r="D284" t="s">
        <v>121</v>
      </c>
      <c r="E284" t="s">
        <v>100</v>
      </c>
      <c r="F284" t="s">
        <v>689</v>
      </c>
      <c r="G284" s="77">
        <v>9495543.5999999996</v>
      </c>
      <c r="H284" s="77">
        <v>-3.9615999999999998</v>
      </c>
      <c r="I284" s="77">
        <v>-376.17545525759999</v>
      </c>
      <c r="J284" s="78">
        <v>1.1000000000000001E-3</v>
      </c>
      <c r="K284" s="78">
        <v>0</v>
      </c>
    </row>
    <row r="285" spans="2:11">
      <c r="B285" t="s">
        <v>6145</v>
      </c>
      <c r="C285" t="s">
        <v>6149</v>
      </c>
      <c r="D285" t="s">
        <v>121</v>
      </c>
      <c r="E285" t="s">
        <v>100</v>
      </c>
      <c r="F285" t="s">
        <v>689</v>
      </c>
      <c r="G285" s="77">
        <v>27094736.260000002</v>
      </c>
      <c r="H285" s="77">
        <v>-3.2299000000000002</v>
      </c>
      <c r="I285" s="77">
        <v>-875.13288646173999</v>
      </c>
      <c r="J285" s="78">
        <v>2.5999999999999999E-3</v>
      </c>
      <c r="K285" s="78">
        <v>0</v>
      </c>
    </row>
    <row r="286" spans="2:11">
      <c r="B286" t="s">
        <v>6145</v>
      </c>
      <c r="C286" t="s">
        <v>6150</v>
      </c>
      <c r="D286" t="s">
        <v>121</v>
      </c>
      <c r="E286" t="s">
        <v>100</v>
      </c>
      <c r="F286" t="s">
        <v>689</v>
      </c>
      <c r="G286" s="77">
        <v>10624270.199999999</v>
      </c>
      <c r="H286" s="77">
        <v>-3.8389000000000002</v>
      </c>
      <c r="I286" s="77">
        <v>-407.85510870780001</v>
      </c>
      <c r="J286" s="78">
        <v>1.1999999999999999E-3</v>
      </c>
      <c r="K286" s="78">
        <v>0</v>
      </c>
    </row>
    <row r="287" spans="2:11">
      <c r="B287" t="s">
        <v>6151</v>
      </c>
      <c r="C287" t="s">
        <v>6152</v>
      </c>
      <c r="D287" t="s">
        <v>121</v>
      </c>
      <c r="E287" t="s">
        <v>100</v>
      </c>
      <c r="F287" t="s">
        <v>298</v>
      </c>
      <c r="G287" s="77">
        <v>16354059.390000001</v>
      </c>
      <c r="H287" s="77">
        <v>-0.21440000000000001</v>
      </c>
      <c r="I287" s="77">
        <v>-35.063103332159997</v>
      </c>
      <c r="J287" s="78">
        <v>1E-4</v>
      </c>
      <c r="K287" s="78">
        <v>0</v>
      </c>
    </row>
    <row r="288" spans="2:11">
      <c r="B288" t="s">
        <v>6153</v>
      </c>
      <c r="C288" t="s">
        <v>6154</v>
      </c>
      <c r="D288" t="s">
        <v>121</v>
      </c>
      <c r="E288" t="s">
        <v>100</v>
      </c>
      <c r="F288" t="s">
        <v>689</v>
      </c>
      <c r="G288" s="77">
        <v>11620650.300000001</v>
      </c>
      <c r="H288" s="77">
        <v>-5.0719000000000003</v>
      </c>
      <c r="I288" s="77">
        <v>-589.38776256569997</v>
      </c>
      <c r="J288" s="78">
        <v>1.8E-3</v>
      </c>
      <c r="K288" s="78">
        <v>0</v>
      </c>
    </row>
    <row r="289" spans="2:11">
      <c r="B289" t="s">
        <v>6153</v>
      </c>
      <c r="C289" t="s">
        <v>6155</v>
      </c>
      <c r="D289" t="s">
        <v>121</v>
      </c>
      <c r="E289" t="s">
        <v>100</v>
      </c>
      <c r="F289" t="s">
        <v>689</v>
      </c>
      <c r="G289" s="77">
        <v>29796591.379999999</v>
      </c>
      <c r="H289" s="77">
        <v>-4.9058999999999999</v>
      </c>
      <c r="I289" s="77">
        <v>-1461.79097651142</v>
      </c>
      <c r="J289" s="78">
        <v>4.3E-3</v>
      </c>
      <c r="K289" s="78">
        <v>-1E-4</v>
      </c>
    </row>
    <row r="290" spans="2:11">
      <c r="B290" t="s">
        <v>6153</v>
      </c>
      <c r="C290" t="s">
        <v>6156</v>
      </c>
      <c r="D290" t="s">
        <v>121</v>
      </c>
      <c r="E290" t="s">
        <v>100</v>
      </c>
      <c r="F290" t="s">
        <v>689</v>
      </c>
      <c r="G290" s="77">
        <v>9304847.5</v>
      </c>
      <c r="H290" s="77">
        <v>-6.0853000000000002</v>
      </c>
      <c r="I290" s="77">
        <v>-566.22788491749998</v>
      </c>
      <c r="J290" s="78">
        <v>1.6999999999999999E-3</v>
      </c>
      <c r="K290" s="78">
        <v>0</v>
      </c>
    </row>
    <row r="291" spans="2:11">
      <c r="B291" t="s">
        <v>6153</v>
      </c>
      <c r="C291" t="s">
        <v>6157</v>
      </c>
      <c r="D291" t="s">
        <v>121</v>
      </c>
      <c r="E291" t="s">
        <v>100</v>
      </c>
      <c r="F291" t="s">
        <v>689</v>
      </c>
      <c r="G291" s="77">
        <v>15512753.09</v>
      </c>
      <c r="H291" s="77">
        <v>-6.0533000000000001</v>
      </c>
      <c r="I291" s="77">
        <v>-939.03348279697002</v>
      </c>
      <c r="J291" s="78">
        <v>2.8E-3</v>
      </c>
      <c r="K291" s="78">
        <v>0</v>
      </c>
    </row>
    <row r="292" spans="2:11">
      <c r="B292" t="s">
        <v>6158</v>
      </c>
      <c r="C292" t="s">
        <v>6159</v>
      </c>
      <c r="D292" t="s">
        <v>121</v>
      </c>
      <c r="E292" t="s">
        <v>100</v>
      </c>
      <c r="F292" t="s">
        <v>298</v>
      </c>
      <c r="G292" s="77">
        <v>29479372.199999999</v>
      </c>
      <c r="H292" s="77">
        <v>-0.26919999999999999</v>
      </c>
      <c r="I292" s="77">
        <v>-79.358469962399994</v>
      </c>
      <c r="J292" s="78">
        <v>2.0000000000000001E-4</v>
      </c>
      <c r="K292" s="78">
        <v>0</v>
      </c>
    </row>
    <row r="293" spans="2:11">
      <c r="B293" t="s">
        <v>6158</v>
      </c>
      <c r="C293" t="s">
        <v>6160</v>
      </c>
      <c r="D293" t="s">
        <v>121</v>
      </c>
      <c r="E293" t="s">
        <v>100</v>
      </c>
      <c r="F293" t="s">
        <v>298</v>
      </c>
      <c r="G293" s="77">
        <v>24556328.260000002</v>
      </c>
      <c r="H293" s="77">
        <v>-0.30919999999999997</v>
      </c>
      <c r="I293" s="77">
        <v>-75.928166979919993</v>
      </c>
      <c r="J293" s="78">
        <v>2.0000000000000001E-4</v>
      </c>
      <c r="K293" s="78">
        <v>0</v>
      </c>
    </row>
    <row r="294" spans="2:11">
      <c r="B294" t="s">
        <v>6158</v>
      </c>
      <c r="C294" t="s">
        <v>6161</v>
      </c>
      <c r="D294" t="s">
        <v>121</v>
      </c>
      <c r="E294" t="s">
        <v>100</v>
      </c>
      <c r="F294" t="s">
        <v>298</v>
      </c>
      <c r="G294" s="77">
        <v>13053334.41</v>
      </c>
      <c r="H294" s="77">
        <v>-0.64259999999999995</v>
      </c>
      <c r="I294" s="77">
        <v>-83.880726918660002</v>
      </c>
      <c r="J294" s="78">
        <v>2.0000000000000001E-4</v>
      </c>
      <c r="K294" s="78">
        <v>0</v>
      </c>
    </row>
    <row r="295" spans="2:11">
      <c r="B295" t="s">
        <v>6158</v>
      </c>
      <c r="C295" t="s">
        <v>6162</v>
      </c>
      <c r="D295" t="s">
        <v>121</v>
      </c>
      <c r="E295" t="s">
        <v>100</v>
      </c>
      <c r="F295" t="s">
        <v>298</v>
      </c>
      <c r="G295" s="77">
        <v>5470402.25</v>
      </c>
      <c r="H295" s="77">
        <v>-0.64259999999999995</v>
      </c>
      <c r="I295" s="77">
        <v>-35.152804858499998</v>
      </c>
      <c r="J295" s="78">
        <v>1E-4</v>
      </c>
      <c r="K295" s="78">
        <v>0</v>
      </c>
    </row>
    <row r="296" spans="2:11">
      <c r="B296" t="s">
        <v>6158</v>
      </c>
      <c r="C296" t="s">
        <v>6163</v>
      </c>
      <c r="D296" t="s">
        <v>121</v>
      </c>
      <c r="E296" t="s">
        <v>100</v>
      </c>
      <c r="F296" t="s">
        <v>298</v>
      </c>
      <c r="G296" s="77">
        <v>3911188.78</v>
      </c>
      <c r="H296" s="77">
        <v>-0.64300000000000002</v>
      </c>
      <c r="I296" s="77">
        <v>-25.148943855399999</v>
      </c>
      <c r="J296" s="78">
        <v>1E-4</v>
      </c>
      <c r="K296" s="78">
        <v>0</v>
      </c>
    </row>
    <row r="297" spans="2:11">
      <c r="B297" t="s">
        <v>6164</v>
      </c>
      <c r="C297" t="s">
        <v>6165</v>
      </c>
      <c r="D297" t="s">
        <v>121</v>
      </c>
      <c r="E297" t="s">
        <v>100</v>
      </c>
      <c r="F297" t="s">
        <v>373</v>
      </c>
      <c r="G297" s="77">
        <v>9890957.5299999993</v>
      </c>
      <c r="H297" s="77">
        <v>0.39129999999999998</v>
      </c>
      <c r="I297" s="77">
        <v>38.703316814890002</v>
      </c>
      <c r="J297" s="78">
        <v>-1E-4</v>
      </c>
      <c r="K297" s="78">
        <v>0</v>
      </c>
    </row>
    <row r="298" spans="2:11">
      <c r="B298" t="s">
        <v>6164</v>
      </c>
      <c r="C298" t="s">
        <v>6166</v>
      </c>
      <c r="D298" t="s">
        <v>121</v>
      </c>
      <c r="E298" t="s">
        <v>100</v>
      </c>
      <c r="F298" t="s">
        <v>373</v>
      </c>
      <c r="G298" s="77">
        <v>23049455.210000001</v>
      </c>
      <c r="H298" s="77">
        <v>0.26400000000000001</v>
      </c>
      <c r="I298" s="77">
        <v>60.850561754399997</v>
      </c>
      <c r="J298" s="78">
        <v>-2.0000000000000001E-4</v>
      </c>
      <c r="K298" s="78">
        <v>0</v>
      </c>
    </row>
    <row r="299" spans="2:11">
      <c r="B299" t="s">
        <v>6164</v>
      </c>
      <c r="C299" t="s">
        <v>6167</v>
      </c>
      <c r="D299" t="s">
        <v>121</v>
      </c>
      <c r="E299" t="s">
        <v>100</v>
      </c>
      <c r="F299" t="s">
        <v>373</v>
      </c>
      <c r="G299" s="77">
        <v>14719367.460000001</v>
      </c>
      <c r="H299" s="77">
        <v>0.26400000000000001</v>
      </c>
      <c r="I299" s="77">
        <v>38.859130094400001</v>
      </c>
      <c r="J299" s="78">
        <v>-1E-4</v>
      </c>
      <c r="K299" s="78">
        <v>0</v>
      </c>
    </row>
    <row r="300" spans="2:11">
      <c r="B300" t="s">
        <v>6168</v>
      </c>
      <c r="C300" t="s">
        <v>6169</v>
      </c>
      <c r="D300" t="s">
        <v>121</v>
      </c>
      <c r="E300" t="s">
        <v>100</v>
      </c>
      <c r="F300" t="s">
        <v>309</v>
      </c>
      <c r="G300" s="77">
        <v>9258014.7699999996</v>
      </c>
      <c r="H300" s="77">
        <v>-6.8087</v>
      </c>
      <c r="I300" s="77">
        <v>-630.35045164499002</v>
      </c>
      <c r="J300" s="78">
        <v>1.9E-3</v>
      </c>
      <c r="K300" s="78">
        <v>0</v>
      </c>
    </row>
    <row r="301" spans="2:11">
      <c r="B301" t="s">
        <v>6168</v>
      </c>
      <c r="C301" t="s">
        <v>6170</v>
      </c>
      <c r="D301" t="s">
        <v>121</v>
      </c>
      <c r="E301" t="s">
        <v>100</v>
      </c>
      <c r="F301" t="s">
        <v>309</v>
      </c>
      <c r="G301" s="77">
        <v>14821797.6</v>
      </c>
      <c r="H301" s="77">
        <v>-6.7439999999999998</v>
      </c>
      <c r="I301" s="77">
        <v>-999.58203014399999</v>
      </c>
      <c r="J301" s="78">
        <v>3.0000000000000001E-3</v>
      </c>
      <c r="K301" s="78">
        <v>0</v>
      </c>
    </row>
    <row r="302" spans="2:11">
      <c r="B302" t="s">
        <v>6168</v>
      </c>
      <c r="C302" t="s">
        <v>6171</v>
      </c>
      <c r="D302" t="s">
        <v>121</v>
      </c>
      <c r="E302" t="s">
        <v>100</v>
      </c>
      <c r="F302" t="s">
        <v>309</v>
      </c>
      <c r="G302" s="77">
        <v>14520479.07</v>
      </c>
      <c r="H302" s="77">
        <v>-6.6890999999999998</v>
      </c>
      <c r="I302" s="77">
        <v>-971.28936547137005</v>
      </c>
      <c r="J302" s="78">
        <v>2.8999999999999998E-3</v>
      </c>
      <c r="K302" s="78">
        <v>0</v>
      </c>
    </row>
    <row r="303" spans="2:11">
      <c r="B303" t="s">
        <v>6172</v>
      </c>
      <c r="C303" t="s">
        <v>6173</v>
      </c>
      <c r="D303" t="s">
        <v>121</v>
      </c>
      <c r="E303" t="s">
        <v>100</v>
      </c>
      <c r="F303" t="s">
        <v>373</v>
      </c>
      <c r="G303" s="77">
        <v>4541939.8499999996</v>
      </c>
      <c r="H303" s="77">
        <v>-0.61199999999999999</v>
      </c>
      <c r="I303" s="77">
        <v>-27.796671881999998</v>
      </c>
      <c r="J303" s="78">
        <v>1E-4</v>
      </c>
      <c r="K303" s="78">
        <v>0</v>
      </c>
    </row>
    <row r="304" spans="2:11">
      <c r="B304" t="s">
        <v>6172</v>
      </c>
      <c r="C304" t="s">
        <v>6174</v>
      </c>
      <c r="D304" t="s">
        <v>121</v>
      </c>
      <c r="E304" t="s">
        <v>100</v>
      </c>
      <c r="F304" t="s">
        <v>373</v>
      </c>
      <c r="G304" s="77">
        <v>5546077.9800000004</v>
      </c>
      <c r="H304" s="77">
        <v>-0.65810000000000002</v>
      </c>
      <c r="I304" s="77">
        <v>-36.49873918638</v>
      </c>
      <c r="J304" s="78">
        <v>1E-4</v>
      </c>
      <c r="K304" s="78">
        <v>0</v>
      </c>
    </row>
    <row r="305" spans="2:11">
      <c r="B305" t="s">
        <v>6172</v>
      </c>
      <c r="C305" t="s">
        <v>6175</v>
      </c>
      <c r="D305" t="s">
        <v>121</v>
      </c>
      <c r="E305" t="s">
        <v>100</v>
      </c>
      <c r="F305" t="s">
        <v>373</v>
      </c>
      <c r="G305" s="77">
        <v>16319472.310000001</v>
      </c>
      <c r="H305" s="77">
        <v>-0.61199999999999999</v>
      </c>
      <c r="I305" s="77">
        <v>-99.875170537200006</v>
      </c>
      <c r="J305" s="78">
        <v>2.9999999999999997E-4</v>
      </c>
      <c r="K305" s="78">
        <v>0</v>
      </c>
    </row>
    <row r="306" spans="2:11">
      <c r="B306" t="s">
        <v>6172</v>
      </c>
      <c r="C306" t="s">
        <v>6176</v>
      </c>
      <c r="D306" t="s">
        <v>121</v>
      </c>
      <c r="E306" t="s">
        <v>100</v>
      </c>
      <c r="F306" t="s">
        <v>373</v>
      </c>
      <c r="G306" s="77">
        <v>6519562.8399999999</v>
      </c>
      <c r="H306" s="77">
        <v>-0.7389</v>
      </c>
      <c r="I306" s="77">
        <v>-48.17304982476</v>
      </c>
      <c r="J306" s="78">
        <v>1E-4</v>
      </c>
      <c r="K306" s="78">
        <v>0</v>
      </c>
    </row>
    <row r="307" spans="2:11">
      <c r="B307" t="s">
        <v>6177</v>
      </c>
      <c r="C307" t="s">
        <v>6178</v>
      </c>
      <c r="D307" t="s">
        <v>121</v>
      </c>
      <c r="E307" t="s">
        <v>100</v>
      </c>
      <c r="F307" t="s">
        <v>303</v>
      </c>
      <c r="G307" s="77">
        <v>11780217.439999999</v>
      </c>
      <c r="H307" s="77">
        <v>-3.0348000000000002</v>
      </c>
      <c r="I307" s="77">
        <v>-357.50603886912</v>
      </c>
      <c r="J307" s="78">
        <v>1.1000000000000001E-3</v>
      </c>
      <c r="K307" s="78">
        <v>0</v>
      </c>
    </row>
    <row r="308" spans="2:11">
      <c r="B308" t="s">
        <v>6177</v>
      </c>
      <c r="C308" t="s">
        <v>6179</v>
      </c>
      <c r="D308" t="s">
        <v>121</v>
      </c>
      <c r="E308" t="s">
        <v>100</v>
      </c>
      <c r="F308" t="s">
        <v>303</v>
      </c>
      <c r="G308" s="77">
        <v>25204788.420000002</v>
      </c>
      <c r="H308" s="77">
        <v>-3.8174000000000001</v>
      </c>
      <c r="I308" s="77">
        <v>-962.16759314507999</v>
      </c>
      <c r="J308" s="78">
        <v>2.8999999999999998E-3</v>
      </c>
      <c r="K308" s="78">
        <v>0</v>
      </c>
    </row>
    <row r="309" spans="2:11">
      <c r="B309" t="s">
        <v>6177</v>
      </c>
      <c r="C309" t="s">
        <v>6180</v>
      </c>
      <c r="D309" t="s">
        <v>121</v>
      </c>
      <c r="E309" t="s">
        <v>100</v>
      </c>
      <c r="F309" t="s">
        <v>303</v>
      </c>
      <c r="G309" s="77">
        <v>6983963.9000000004</v>
      </c>
      <c r="H309" s="77">
        <v>-3.0347</v>
      </c>
      <c r="I309" s="77">
        <v>-211.94235247329999</v>
      </c>
      <c r="J309" s="78">
        <v>5.9999999999999995E-4</v>
      </c>
      <c r="K309" s="78">
        <v>0</v>
      </c>
    </row>
    <row r="310" spans="2:11">
      <c r="B310" t="s">
        <v>6177</v>
      </c>
      <c r="C310" t="s">
        <v>6181</v>
      </c>
      <c r="D310" t="s">
        <v>121</v>
      </c>
      <c r="E310" t="s">
        <v>100</v>
      </c>
      <c r="F310" t="s">
        <v>303</v>
      </c>
      <c r="G310" s="77">
        <v>15877319.140000001</v>
      </c>
      <c r="H310" s="77">
        <v>-3</v>
      </c>
      <c r="I310" s="77">
        <v>-476.31957419999998</v>
      </c>
      <c r="J310" s="78">
        <v>1.4E-3</v>
      </c>
      <c r="K310" s="78">
        <v>0</v>
      </c>
    </row>
    <row r="311" spans="2:11">
      <c r="B311" t="s">
        <v>6182</v>
      </c>
      <c r="C311" t="s">
        <v>6183</v>
      </c>
      <c r="D311" t="s">
        <v>121</v>
      </c>
      <c r="E311" t="s">
        <v>100</v>
      </c>
      <c r="F311" t="s">
        <v>309</v>
      </c>
      <c r="G311" s="77">
        <v>15774252.300000001</v>
      </c>
      <c r="H311" s="77">
        <v>-6.6117999999999997</v>
      </c>
      <c r="I311" s="77">
        <v>-1042.9620135713999</v>
      </c>
      <c r="J311" s="78">
        <v>3.0999999999999999E-3</v>
      </c>
      <c r="K311" s="78">
        <v>0</v>
      </c>
    </row>
    <row r="312" spans="2:11">
      <c r="B312" t="s">
        <v>6182</v>
      </c>
      <c r="C312" t="s">
        <v>6184</v>
      </c>
      <c r="D312" t="s">
        <v>121</v>
      </c>
      <c r="E312" t="s">
        <v>100</v>
      </c>
      <c r="F312" t="s">
        <v>309</v>
      </c>
      <c r="G312" s="77">
        <v>14220992.73</v>
      </c>
      <c r="H312" s="77">
        <v>-6.6117999999999997</v>
      </c>
      <c r="I312" s="77">
        <v>-940.26359732213996</v>
      </c>
      <c r="J312" s="78">
        <v>2.8E-3</v>
      </c>
      <c r="K312" s="78">
        <v>0</v>
      </c>
    </row>
    <row r="313" spans="2:11">
      <c r="B313" t="s">
        <v>6182</v>
      </c>
      <c r="C313" t="s">
        <v>6185</v>
      </c>
      <c r="D313" t="s">
        <v>121</v>
      </c>
      <c r="E313" t="s">
        <v>100</v>
      </c>
      <c r="F313" t="s">
        <v>309</v>
      </c>
      <c r="G313" s="77">
        <v>6188275.1399999997</v>
      </c>
      <c r="H313" s="77">
        <v>-6.5216000000000003</v>
      </c>
      <c r="I313" s="77">
        <v>-403.57455153024</v>
      </c>
      <c r="J313" s="78">
        <v>1.1999999999999999E-3</v>
      </c>
      <c r="K313" s="78">
        <v>0</v>
      </c>
    </row>
    <row r="314" spans="2:11">
      <c r="B314" t="s">
        <v>6182</v>
      </c>
      <c r="C314" t="s">
        <v>6186</v>
      </c>
      <c r="D314" t="s">
        <v>121</v>
      </c>
      <c r="E314" t="s">
        <v>100</v>
      </c>
      <c r="F314" t="s">
        <v>309</v>
      </c>
      <c r="G314" s="77">
        <v>11122069.060000001</v>
      </c>
      <c r="H314" s="77">
        <v>-6.6826999999999996</v>
      </c>
      <c r="I314" s="77">
        <v>-743.25450907261995</v>
      </c>
      <c r="J314" s="78">
        <v>2.2000000000000001E-3</v>
      </c>
      <c r="K314" s="78">
        <v>0</v>
      </c>
    </row>
    <row r="315" spans="2:11">
      <c r="B315" t="s">
        <v>6187</v>
      </c>
      <c r="C315" t="s">
        <v>6188</v>
      </c>
      <c r="D315" t="s">
        <v>121</v>
      </c>
      <c r="E315" t="s">
        <v>100</v>
      </c>
      <c r="F315" t="s">
        <v>303</v>
      </c>
      <c r="G315" s="77">
        <v>10889000.310000001</v>
      </c>
      <c r="H315" s="77">
        <v>-3.1012</v>
      </c>
      <c r="I315" s="77">
        <v>-337.68967761371999</v>
      </c>
      <c r="J315" s="78">
        <v>1E-3</v>
      </c>
      <c r="K315" s="78">
        <v>0</v>
      </c>
    </row>
    <row r="316" spans="2:11">
      <c r="B316" t="s">
        <v>6187</v>
      </c>
      <c r="C316" t="s">
        <v>6189</v>
      </c>
      <c r="D316" t="s">
        <v>121</v>
      </c>
      <c r="E316" t="s">
        <v>100</v>
      </c>
      <c r="F316" t="s">
        <v>303</v>
      </c>
      <c r="G316" s="77">
        <v>7923703</v>
      </c>
      <c r="H316" s="77">
        <v>-3.1924000000000001</v>
      </c>
      <c r="I316" s="77">
        <v>-252.95629457199999</v>
      </c>
      <c r="J316" s="78">
        <v>8.0000000000000004E-4</v>
      </c>
      <c r="K316" s="78">
        <v>0</v>
      </c>
    </row>
    <row r="317" spans="2:11">
      <c r="B317" t="s">
        <v>6187</v>
      </c>
      <c r="C317" t="s">
        <v>6190</v>
      </c>
      <c r="D317" t="s">
        <v>121</v>
      </c>
      <c r="E317" t="s">
        <v>100</v>
      </c>
      <c r="F317" t="s">
        <v>303</v>
      </c>
      <c r="G317" s="77">
        <v>3172285.56</v>
      </c>
      <c r="H317" s="77">
        <v>-3.1011000000000002</v>
      </c>
      <c r="I317" s="77">
        <v>-98.375747501160006</v>
      </c>
      <c r="J317" s="78">
        <v>2.9999999999999997E-4</v>
      </c>
      <c r="K317" s="78">
        <v>0</v>
      </c>
    </row>
    <row r="318" spans="2:11">
      <c r="B318" t="s">
        <v>6191</v>
      </c>
      <c r="C318" t="s">
        <v>6192</v>
      </c>
      <c r="D318" t="s">
        <v>121</v>
      </c>
      <c r="E318" t="s">
        <v>104</v>
      </c>
      <c r="F318" t="s">
        <v>420</v>
      </c>
      <c r="G318" s="77">
        <v>-541000</v>
      </c>
      <c r="H318" s="77">
        <v>13.132759999999999</v>
      </c>
      <c r="I318" s="77">
        <v>-71.048231599999994</v>
      </c>
      <c r="J318" s="78">
        <v>2.0000000000000001E-4</v>
      </c>
      <c r="K318" s="78">
        <v>0</v>
      </c>
    </row>
    <row r="319" spans="2:11">
      <c r="B319" t="s">
        <v>6191</v>
      </c>
      <c r="C319" t="s">
        <v>6193</v>
      </c>
      <c r="D319" t="s">
        <v>121</v>
      </c>
      <c r="E319" t="s">
        <v>104</v>
      </c>
      <c r="F319" t="s">
        <v>420</v>
      </c>
      <c r="G319" s="77">
        <v>936000</v>
      </c>
      <c r="H319" s="77">
        <v>13.1327681818182</v>
      </c>
      <c r="I319" s="77">
        <v>122.922710181819</v>
      </c>
      <c r="J319" s="78">
        <v>-4.0000000000000002E-4</v>
      </c>
      <c r="K319" s="78">
        <v>0</v>
      </c>
    </row>
    <row r="320" spans="2:11">
      <c r="B320" t="s">
        <v>6194</v>
      </c>
      <c r="C320" t="s">
        <v>6195</v>
      </c>
      <c r="D320" t="s">
        <v>121</v>
      </c>
      <c r="E320" t="s">
        <v>104</v>
      </c>
      <c r="F320" t="s">
        <v>298</v>
      </c>
      <c r="G320" s="77">
        <v>-835000</v>
      </c>
      <c r="H320" s="77">
        <v>2.34</v>
      </c>
      <c r="I320" s="77">
        <v>-19.539000000000001</v>
      </c>
      <c r="J320" s="78">
        <v>1E-4</v>
      </c>
      <c r="K320" s="78">
        <v>0</v>
      </c>
    </row>
    <row r="321" spans="2:11">
      <c r="B321" t="s">
        <v>6196</v>
      </c>
      <c r="C321" t="s">
        <v>6197</v>
      </c>
      <c r="D321" t="s">
        <v>121</v>
      </c>
      <c r="E321" t="s">
        <v>104</v>
      </c>
      <c r="F321" t="s">
        <v>6198</v>
      </c>
      <c r="G321" s="77">
        <v>95000</v>
      </c>
      <c r="H321" s="77">
        <v>3.0895066666666668</v>
      </c>
      <c r="I321" s="77">
        <v>2.9350313333333302</v>
      </c>
      <c r="J321" s="78">
        <v>0</v>
      </c>
      <c r="K321" s="78">
        <v>0</v>
      </c>
    </row>
    <row r="322" spans="2:11">
      <c r="B322" t="s">
        <v>6199</v>
      </c>
      <c r="C322" t="s">
        <v>6200</v>
      </c>
      <c r="D322" t="s">
        <v>121</v>
      </c>
      <c r="E322" t="s">
        <v>104</v>
      </c>
      <c r="F322" t="s">
        <v>6201</v>
      </c>
      <c r="G322" s="77">
        <v>-8000000</v>
      </c>
      <c r="H322" s="77">
        <v>10.497275125</v>
      </c>
      <c r="I322" s="77">
        <v>-839.78201000000001</v>
      </c>
      <c r="J322" s="78">
        <v>2.5000000000000001E-3</v>
      </c>
      <c r="K322" s="78">
        <v>0</v>
      </c>
    </row>
    <row r="323" spans="2:11">
      <c r="B323" t="s">
        <v>6202</v>
      </c>
      <c r="C323" t="s">
        <v>6203</v>
      </c>
      <c r="D323" t="s">
        <v>121</v>
      </c>
      <c r="E323" t="s">
        <v>104</v>
      </c>
      <c r="F323" t="s">
        <v>897</v>
      </c>
      <c r="G323" s="77">
        <v>-700000</v>
      </c>
      <c r="H323" s="77">
        <v>12.545400000000001</v>
      </c>
      <c r="I323" s="77">
        <v>-87.817800000000005</v>
      </c>
      <c r="J323" s="78">
        <v>2.9999999999999997E-4</v>
      </c>
      <c r="K323" s="78">
        <v>0</v>
      </c>
    </row>
    <row r="324" spans="2:11">
      <c r="B324" t="s">
        <v>6204</v>
      </c>
      <c r="C324" t="s">
        <v>6205</v>
      </c>
      <c r="D324" t="s">
        <v>121</v>
      </c>
      <c r="E324" t="s">
        <v>104</v>
      </c>
      <c r="F324" t="s">
        <v>897</v>
      </c>
      <c r="G324" s="77">
        <v>845100</v>
      </c>
      <c r="H324" s="77">
        <v>11.553796296296316</v>
      </c>
      <c r="I324" s="77">
        <v>97.641132499999998</v>
      </c>
      <c r="J324" s="78">
        <v>-2.9999999999999997E-4</v>
      </c>
      <c r="K324" s="78">
        <v>0</v>
      </c>
    </row>
    <row r="325" spans="2:11">
      <c r="B325" t="s">
        <v>6206</v>
      </c>
      <c r="C325" t="s">
        <v>6207</v>
      </c>
      <c r="D325" t="s">
        <v>121</v>
      </c>
      <c r="E325" t="s">
        <v>104</v>
      </c>
      <c r="F325" t="s">
        <v>298</v>
      </c>
      <c r="G325" s="77">
        <v>-5500000</v>
      </c>
      <c r="H325" s="77">
        <v>2.3418123016102546</v>
      </c>
      <c r="I325" s="77">
        <v>-128.79967658856401</v>
      </c>
      <c r="J325" s="78">
        <v>4.0000000000000002E-4</v>
      </c>
      <c r="K325" s="78">
        <v>0</v>
      </c>
    </row>
    <row r="326" spans="2:11">
      <c r="B326" t="s">
        <v>6208</v>
      </c>
      <c r="C326" t="s">
        <v>6209</v>
      </c>
      <c r="D326" t="s">
        <v>121</v>
      </c>
      <c r="E326" t="s">
        <v>104</v>
      </c>
      <c r="F326" t="s">
        <v>6210</v>
      </c>
      <c r="G326" s="77">
        <v>-28200000</v>
      </c>
      <c r="H326" s="77">
        <v>3.5808243063853191</v>
      </c>
      <c r="I326" s="77">
        <v>-1009.7924544006599</v>
      </c>
      <c r="J326" s="78">
        <v>3.0000000000000001E-3</v>
      </c>
      <c r="K326" s="78">
        <v>0</v>
      </c>
    </row>
    <row r="327" spans="2:11">
      <c r="B327" t="s">
        <v>6211</v>
      </c>
      <c r="C327" t="s">
        <v>6212</v>
      </c>
      <c r="D327" t="s">
        <v>121</v>
      </c>
      <c r="E327" t="s">
        <v>104</v>
      </c>
      <c r="F327" t="s">
        <v>6213</v>
      </c>
      <c r="G327" s="77">
        <v>-21000000</v>
      </c>
      <c r="H327" s="77">
        <v>10.190215311824048</v>
      </c>
      <c r="I327" s="77">
        <v>-2139.9452154830501</v>
      </c>
      <c r="J327" s="78">
        <v>6.4000000000000003E-3</v>
      </c>
      <c r="K327" s="78">
        <v>-1E-4</v>
      </c>
    </row>
    <row r="328" spans="2:11">
      <c r="B328" t="s">
        <v>6214</v>
      </c>
      <c r="C328" t="s">
        <v>6215</v>
      </c>
      <c r="D328" t="s">
        <v>121</v>
      </c>
      <c r="E328" t="s">
        <v>104</v>
      </c>
      <c r="F328" t="s">
        <v>6216</v>
      </c>
      <c r="G328" s="77">
        <v>-2000000</v>
      </c>
      <c r="H328" s="77">
        <v>10.398116583821301</v>
      </c>
      <c r="I328" s="77">
        <v>-207.962331676426</v>
      </c>
      <c r="J328" s="78">
        <v>5.9999999999999995E-4</v>
      </c>
      <c r="K328" s="78">
        <v>0</v>
      </c>
    </row>
    <row r="329" spans="2:11">
      <c r="B329" t="s">
        <v>6217</v>
      </c>
      <c r="C329" t="s">
        <v>6218</v>
      </c>
      <c r="D329" t="s">
        <v>121</v>
      </c>
      <c r="E329" t="s">
        <v>104</v>
      </c>
      <c r="F329" t="s">
        <v>395</v>
      </c>
      <c r="G329" s="77">
        <v>-7000000</v>
      </c>
      <c r="H329" s="77">
        <v>20.954684061971715</v>
      </c>
      <c r="I329" s="77">
        <v>-1466.8278843380201</v>
      </c>
      <c r="J329" s="78">
        <v>4.4000000000000003E-3</v>
      </c>
      <c r="K329" s="78">
        <v>-1E-4</v>
      </c>
    </row>
    <row r="330" spans="2:11">
      <c r="B330" t="s">
        <v>6219</v>
      </c>
      <c r="C330" t="s">
        <v>6220</v>
      </c>
      <c r="D330" t="s">
        <v>121</v>
      </c>
      <c r="E330" t="s">
        <v>104</v>
      </c>
      <c r="F330" t="s">
        <v>6221</v>
      </c>
      <c r="G330" s="77">
        <v>-17000000</v>
      </c>
      <c r="H330" s="77">
        <v>12.115385446445234</v>
      </c>
      <c r="I330" s="77">
        <v>-2059.6155258956901</v>
      </c>
      <c r="J330" s="78">
        <v>6.1000000000000004E-3</v>
      </c>
      <c r="K330" s="78">
        <v>-1E-4</v>
      </c>
    </row>
    <row r="331" spans="2:11">
      <c r="B331" t="s">
        <v>6222</v>
      </c>
      <c r="C331" t="s">
        <v>6223</v>
      </c>
      <c r="D331" t="s">
        <v>121</v>
      </c>
      <c r="E331" t="s">
        <v>104</v>
      </c>
      <c r="F331" t="s">
        <v>6210</v>
      </c>
      <c r="G331" s="77">
        <v>-5000000</v>
      </c>
      <c r="H331" s="77">
        <v>2.7716718041749799</v>
      </c>
      <c r="I331" s="77">
        <v>-138.583590208749</v>
      </c>
      <c r="J331" s="78">
        <v>4.0000000000000002E-4</v>
      </c>
      <c r="K331" s="78">
        <v>0</v>
      </c>
    </row>
    <row r="332" spans="2:11">
      <c r="B332" t="s">
        <v>6224</v>
      </c>
      <c r="C332" t="s">
        <v>6225</v>
      </c>
      <c r="D332" t="s">
        <v>121</v>
      </c>
      <c r="E332" t="s">
        <v>104</v>
      </c>
      <c r="F332" t="s">
        <v>6226</v>
      </c>
      <c r="G332" s="77">
        <v>-17000000</v>
      </c>
      <c r="H332" s="77">
        <v>12.794164613719294</v>
      </c>
      <c r="I332" s="77">
        <v>-2175.0079843322801</v>
      </c>
      <c r="J332" s="78">
        <v>6.4999999999999997E-3</v>
      </c>
      <c r="K332" s="78">
        <v>-1E-4</v>
      </c>
    </row>
    <row r="333" spans="2:11">
      <c r="B333" t="s">
        <v>6227</v>
      </c>
      <c r="C333" t="s">
        <v>6228</v>
      </c>
      <c r="D333" t="s">
        <v>121</v>
      </c>
      <c r="E333" t="s">
        <v>104</v>
      </c>
      <c r="F333" t="s">
        <v>6229</v>
      </c>
      <c r="G333" s="77">
        <v>-11500000</v>
      </c>
      <c r="H333" s="77">
        <v>22.574065960339563</v>
      </c>
      <c r="I333" s="77">
        <v>-2596.01758543905</v>
      </c>
      <c r="J333" s="78">
        <v>7.7000000000000002E-3</v>
      </c>
      <c r="K333" s="78">
        <v>-1E-4</v>
      </c>
    </row>
    <row r="334" spans="2:11">
      <c r="B334" t="s">
        <v>6230</v>
      </c>
      <c r="C334" t="s">
        <v>6231</v>
      </c>
      <c r="D334" t="s">
        <v>121</v>
      </c>
      <c r="E334" t="s">
        <v>104</v>
      </c>
      <c r="F334" t="s">
        <v>6232</v>
      </c>
      <c r="G334" s="77">
        <v>-28000000</v>
      </c>
      <c r="H334" s="77">
        <v>2.8682760368730502</v>
      </c>
      <c r="I334" s="77">
        <v>-803.11729032445396</v>
      </c>
      <c r="J334" s="78">
        <v>2.3999999999999998E-3</v>
      </c>
      <c r="K334" s="78">
        <v>0</v>
      </c>
    </row>
    <row r="335" spans="2:11">
      <c r="B335" t="s">
        <v>6233</v>
      </c>
      <c r="C335" t="s">
        <v>6234</v>
      </c>
      <c r="D335" t="s">
        <v>121</v>
      </c>
      <c r="E335" t="s">
        <v>104</v>
      </c>
      <c r="F335" t="s">
        <v>6235</v>
      </c>
      <c r="G335" s="77">
        <v>-39500000</v>
      </c>
      <c r="H335" s="77">
        <v>23.897406861361468</v>
      </c>
      <c r="I335" s="77">
        <v>-9439.4757102377807</v>
      </c>
      <c r="J335" s="78">
        <v>2.8000000000000001E-2</v>
      </c>
      <c r="K335" s="78">
        <v>-4.0000000000000002E-4</v>
      </c>
    </row>
    <row r="336" spans="2:11">
      <c r="B336" t="s">
        <v>6236</v>
      </c>
      <c r="C336" t="s">
        <v>6237</v>
      </c>
      <c r="D336" t="s">
        <v>121</v>
      </c>
      <c r="E336" t="s">
        <v>104</v>
      </c>
      <c r="F336" t="s">
        <v>6238</v>
      </c>
      <c r="G336" s="77">
        <v>-6400000</v>
      </c>
      <c r="H336" s="77">
        <v>22.940279381122501</v>
      </c>
      <c r="I336" s="77">
        <v>-1468.1778803918401</v>
      </c>
      <c r="J336" s="78">
        <v>4.4000000000000003E-3</v>
      </c>
      <c r="K336" s="78">
        <v>-1E-4</v>
      </c>
    </row>
    <row r="337" spans="2:11">
      <c r="B337" t="s">
        <v>6239</v>
      </c>
      <c r="C337" t="s">
        <v>6240</v>
      </c>
      <c r="D337" t="s">
        <v>121</v>
      </c>
      <c r="E337" t="s">
        <v>104</v>
      </c>
      <c r="F337" t="s">
        <v>6241</v>
      </c>
      <c r="G337" s="77">
        <v>-8600000</v>
      </c>
      <c r="H337" s="77">
        <v>13.550798868275349</v>
      </c>
      <c r="I337" s="77">
        <v>-1165.36870267168</v>
      </c>
      <c r="J337" s="78">
        <v>3.5000000000000001E-3</v>
      </c>
      <c r="K337" s="78">
        <v>0</v>
      </c>
    </row>
    <row r="338" spans="2:11">
      <c r="B338" t="s">
        <v>6242</v>
      </c>
      <c r="C338" t="s">
        <v>6243</v>
      </c>
      <c r="D338" t="s">
        <v>121</v>
      </c>
      <c r="E338" t="s">
        <v>104</v>
      </c>
      <c r="F338" t="s">
        <v>373</v>
      </c>
      <c r="G338" s="77">
        <v>-22000000</v>
      </c>
      <c r="H338" s="77">
        <v>14.177740936721317</v>
      </c>
      <c r="I338" s="77">
        <v>-3119.1030060786902</v>
      </c>
      <c r="J338" s="78">
        <v>9.2999999999999992E-3</v>
      </c>
      <c r="K338" s="78">
        <v>-1E-4</v>
      </c>
    </row>
    <row r="339" spans="2:11">
      <c r="B339" t="s">
        <v>6244</v>
      </c>
      <c r="C339" t="s">
        <v>6245</v>
      </c>
      <c r="D339" t="s">
        <v>121</v>
      </c>
      <c r="E339" t="s">
        <v>104</v>
      </c>
      <c r="F339" t="s">
        <v>6246</v>
      </c>
      <c r="G339" s="77">
        <v>-11500000</v>
      </c>
      <c r="H339" s="77">
        <v>11.31436077593913</v>
      </c>
      <c r="I339" s="77">
        <v>-1301.1514892329999</v>
      </c>
      <c r="J339" s="78">
        <v>3.8999999999999998E-3</v>
      </c>
      <c r="K339" s="78">
        <v>-1E-4</v>
      </c>
    </row>
    <row r="340" spans="2:11">
      <c r="B340" t="s">
        <v>6247</v>
      </c>
      <c r="C340" t="s">
        <v>6248</v>
      </c>
      <c r="D340" t="s">
        <v>121</v>
      </c>
      <c r="E340" t="s">
        <v>104</v>
      </c>
      <c r="F340" t="s">
        <v>6249</v>
      </c>
      <c r="G340" s="77">
        <v>-8000000</v>
      </c>
      <c r="H340" s="77">
        <v>9.3278698092630883</v>
      </c>
      <c r="I340" s="77">
        <v>-746.22958474104701</v>
      </c>
      <c r="J340" s="78">
        <v>2.2000000000000001E-3</v>
      </c>
      <c r="K340" s="78">
        <v>0</v>
      </c>
    </row>
    <row r="341" spans="2:11">
      <c r="B341" t="s">
        <v>6250</v>
      </c>
      <c r="C341" t="s">
        <v>6251</v>
      </c>
      <c r="D341" t="s">
        <v>121</v>
      </c>
      <c r="E341" t="s">
        <v>104</v>
      </c>
      <c r="F341" t="s">
        <v>6252</v>
      </c>
      <c r="G341" s="77">
        <v>-12000000</v>
      </c>
      <c r="H341" s="77">
        <v>12.372544573333334</v>
      </c>
      <c r="I341" s="77">
        <v>-1484.7053487999999</v>
      </c>
      <c r="J341" s="78">
        <v>4.4000000000000003E-3</v>
      </c>
      <c r="K341" s="78">
        <v>-1E-4</v>
      </c>
    </row>
    <row r="342" spans="2:11">
      <c r="B342" t="s">
        <v>6253</v>
      </c>
      <c r="C342" t="s">
        <v>6254</v>
      </c>
      <c r="D342" t="s">
        <v>121</v>
      </c>
      <c r="E342" t="s">
        <v>104</v>
      </c>
      <c r="F342" t="s">
        <v>6255</v>
      </c>
      <c r="G342" s="77">
        <v>-3000000</v>
      </c>
      <c r="H342" s="77">
        <v>11.746878500988734</v>
      </c>
      <c r="I342" s="77">
        <v>-352.406355029662</v>
      </c>
      <c r="J342" s="78">
        <v>1E-3</v>
      </c>
      <c r="K342" s="78">
        <v>0</v>
      </c>
    </row>
    <row r="343" spans="2:11">
      <c r="B343" t="s">
        <v>6256</v>
      </c>
      <c r="C343" t="s">
        <v>6257</v>
      </c>
      <c r="D343" t="s">
        <v>121</v>
      </c>
      <c r="E343" t="s">
        <v>108</v>
      </c>
      <c r="F343" t="s">
        <v>6258</v>
      </c>
      <c r="G343" s="77">
        <v>-1055000</v>
      </c>
      <c r="H343" s="77">
        <v>-1.2481</v>
      </c>
      <c r="I343" s="77">
        <v>13.167455</v>
      </c>
      <c r="J343" s="78">
        <v>0</v>
      </c>
      <c r="K343" s="78">
        <v>0</v>
      </c>
    </row>
    <row r="344" spans="2:11">
      <c r="B344" t="s">
        <v>6259</v>
      </c>
      <c r="C344" t="s">
        <v>6260</v>
      </c>
      <c r="D344" t="s">
        <v>121</v>
      </c>
      <c r="E344" t="s">
        <v>104</v>
      </c>
      <c r="F344" t="s">
        <v>6261</v>
      </c>
      <c r="G344" s="77">
        <v>3000000</v>
      </c>
      <c r="H344" s="77">
        <v>27.976500000000001</v>
      </c>
      <c r="I344" s="77">
        <v>839.29499999999996</v>
      </c>
      <c r="J344" s="78">
        <v>-2.5000000000000001E-3</v>
      </c>
      <c r="K344" s="78">
        <v>0</v>
      </c>
    </row>
    <row r="345" spans="2:11">
      <c r="B345" t="s">
        <v>6262</v>
      </c>
      <c r="C345" t="s">
        <v>6263</v>
      </c>
      <c r="D345" t="s">
        <v>121</v>
      </c>
      <c r="E345" t="s">
        <v>104</v>
      </c>
      <c r="F345" t="s">
        <v>6213</v>
      </c>
      <c r="G345" s="77">
        <v>8500000</v>
      </c>
      <c r="H345" s="77">
        <v>9.4483999999999995</v>
      </c>
      <c r="I345" s="77">
        <v>803.11400000000003</v>
      </c>
      <c r="J345" s="78">
        <v>-2.3999999999999998E-3</v>
      </c>
      <c r="K345" s="78">
        <v>0</v>
      </c>
    </row>
    <row r="346" spans="2:11">
      <c r="B346" t="s">
        <v>6264</v>
      </c>
      <c r="C346" t="s">
        <v>6265</v>
      </c>
      <c r="D346" t="s">
        <v>121</v>
      </c>
      <c r="E346" t="s">
        <v>104</v>
      </c>
      <c r="F346" t="s">
        <v>6266</v>
      </c>
      <c r="G346" s="77">
        <v>-12000000</v>
      </c>
      <c r="H346" s="77">
        <v>28.726600000000001</v>
      </c>
      <c r="I346" s="77">
        <v>-3447.192</v>
      </c>
      <c r="J346" s="78">
        <v>1.0200000000000001E-2</v>
      </c>
      <c r="K346" s="78">
        <v>-1E-4</v>
      </c>
    </row>
    <row r="347" spans="2:11">
      <c r="B347" t="s">
        <v>6267</v>
      </c>
      <c r="C347" t="s">
        <v>6268</v>
      </c>
      <c r="D347" t="s">
        <v>121</v>
      </c>
      <c r="E347" t="s">
        <v>104</v>
      </c>
      <c r="F347" t="s">
        <v>5557</v>
      </c>
      <c r="G347" s="77">
        <v>1500000</v>
      </c>
      <c r="H347" s="77">
        <v>2.4255</v>
      </c>
      <c r="I347" s="77">
        <v>36.3825</v>
      </c>
      <c r="J347" s="78">
        <v>-1E-4</v>
      </c>
      <c r="K347" s="78">
        <v>0</v>
      </c>
    </row>
    <row r="348" spans="2:11">
      <c r="B348" t="s">
        <v>6269</v>
      </c>
      <c r="C348" t="s">
        <v>6270</v>
      </c>
      <c r="D348" t="s">
        <v>121</v>
      </c>
      <c r="E348" t="s">
        <v>104</v>
      </c>
      <c r="F348" t="s">
        <v>6271</v>
      </c>
      <c r="G348" s="77">
        <v>-1000000</v>
      </c>
      <c r="H348" s="77">
        <v>12.982200000000001</v>
      </c>
      <c r="I348" s="77">
        <v>-129.822</v>
      </c>
      <c r="J348" s="78">
        <v>4.0000000000000002E-4</v>
      </c>
      <c r="K348" s="78">
        <v>0</v>
      </c>
    </row>
    <row r="349" spans="2:11">
      <c r="B349" t="s">
        <v>6272</v>
      </c>
      <c r="C349" t="s">
        <v>6273</v>
      </c>
      <c r="D349" t="s">
        <v>121</v>
      </c>
      <c r="E349" t="s">
        <v>108</v>
      </c>
      <c r="F349" t="s">
        <v>5557</v>
      </c>
      <c r="G349" s="77">
        <v>-61000</v>
      </c>
      <c r="H349" s="77">
        <v>34.552100000000003</v>
      </c>
      <c r="I349" s="77">
        <v>-21.076781</v>
      </c>
      <c r="J349" s="78">
        <v>1E-4</v>
      </c>
      <c r="K349" s="78">
        <v>0</v>
      </c>
    </row>
    <row r="350" spans="2:11">
      <c r="B350" t="s">
        <v>6274</v>
      </c>
      <c r="C350" t="s">
        <v>6275</v>
      </c>
      <c r="D350" t="s">
        <v>121</v>
      </c>
      <c r="E350" t="s">
        <v>108</v>
      </c>
      <c r="F350" t="s">
        <v>6255</v>
      </c>
      <c r="G350" s="77">
        <v>-94000</v>
      </c>
      <c r="H350" s="77">
        <v>1.7846</v>
      </c>
      <c r="I350" s="77">
        <v>-1.677524</v>
      </c>
      <c r="J350" s="78">
        <v>0</v>
      </c>
      <c r="K350" s="78">
        <v>0</v>
      </c>
    </row>
    <row r="351" spans="2:11">
      <c r="B351" t="s">
        <v>6276</v>
      </c>
      <c r="C351" t="s">
        <v>6277</v>
      </c>
      <c r="D351" t="s">
        <v>121</v>
      </c>
      <c r="E351" t="s">
        <v>108</v>
      </c>
      <c r="F351" t="s">
        <v>5557</v>
      </c>
      <c r="G351" s="77">
        <v>-746600</v>
      </c>
      <c r="H351" s="77">
        <v>35.247599999999998</v>
      </c>
      <c r="I351" s="77">
        <v>-263.15858159999999</v>
      </c>
      <c r="J351" s="78">
        <v>8.0000000000000004E-4</v>
      </c>
      <c r="K351" s="78">
        <v>0</v>
      </c>
    </row>
    <row r="352" spans="2:11">
      <c r="B352" t="s">
        <v>6278</v>
      </c>
      <c r="C352" t="s">
        <v>6279</v>
      </c>
      <c r="D352" t="s">
        <v>121</v>
      </c>
      <c r="E352" t="s">
        <v>108</v>
      </c>
      <c r="F352" t="s">
        <v>6255</v>
      </c>
      <c r="G352" s="77">
        <v>-285000</v>
      </c>
      <c r="H352" s="77">
        <v>1.7876000000000001</v>
      </c>
      <c r="I352" s="77">
        <v>-5.0946600000000002</v>
      </c>
      <c r="J352" s="78">
        <v>0</v>
      </c>
      <c r="K352" s="78">
        <v>0</v>
      </c>
    </row>
    <row r="353" spans="2:11">
      <c r="B353" t="s">
        <v>6280</v>
      </c>
      <c r="C353" t="s">
        <v>6281</v>
      </c>
      <c r="D353" t="s">
        <v>121</v>
      </c>
      <c r="E353" t="s">
        <v>111</v>
      </c>
      <c r="F353" t="s">
        <v>6201</v>
      </c>
      <c r="G353" s="77">
        <v>-7020000</v>
      </c>
      <c r="H353" s="77">
        <v>2.9186999999999999</v>
      </c>
      <c r="I353" s="77">
        <v>-204.89274</v>
      </c>
      <c r="J353" s="78">
        <v>5.9999999999999995E-4</v>
      </c>
      <c r="K353" s="78">
        <v>0</v>
      </c>
    </row>
    <row r="354" spans="2:11">
      <c r="B354" t="s">
        <v>6282</v>
      </c>
      <c r="C354" t="s">
        <v>6283</v>
      </c>
      <c r="D354" t="s">
        <v>121</v>
      </c>
      <c r="E354" t="s">
        <v>104</v>
      </c>
      <c r="F354" t="s">
        <v>6284</v>
      </c>
      <c r="G354" s="77">
        <v>-19450000</v>
      </c>
      <c r="H354" s="77">
        <v>15.7841</v>
      </c>
      <c r="I354" s="77">
        <v>-3070.0074500000001</v>
      </c>
      <c r="J354" s="78">
        <v>9.1000000000000004E-3</v>
      </c>
      <c r="K354" s="78">
        <v>-1E-4</v>
      </c>
    </row>
    <row r="355" spans="2:11">
      <c r="B355" t="s">
        <v>6285</v>
      </c>
      <c r="C355" t="s">
        <v>6286</v>
      </c>
      <c r="D355" t="s">
        <v>121</v>
      </c>
      <c r="E355" t="s">
        <v>104</v>
      </c>
      <c r="F355" t="s">
        <v>6284</v>
      </c>
      <c r="G355" s="77">
        <v>-2850000</v>
      </c>
      <c r="H355" s="77">
        <v>12.990399999999999</v>
      </c>
      <c r="I355" s="77">
        <v>-370.22640000000001</v>
      </c>
      <c r="J355" s="78">
        <v>1.1000000000000001E-3</v>
      </c>
      <c r="K355" s="78">
        <v>0</v>
      </c>
    </row>
    <row r="356" spans="2:11">
      <c r="B356" t="s">
        <v>6287</v>
      </c>
      <c r="C356" t="s">
        <v>6288</v>
      </c>
      <c r="D356" t="s">
        <v>121</v>
      </c>
      <c r="E356" t="s">
        <v>104</v>
      </c>
      <c r="F356" t="s">
        <v>6289</v>
      </c>
      <c r="G356" s="77">
        <v>-6800000</v>
      </c>
      <c r="H356" s="77">
        <v>21.736499999999999</v>
      </c>
      <c r="I356" s="77">
        <v>-1478.0820000000001</v>
      </c>
      <c r="J356" s="78">
        <v>4.4000000000000003E-3</v>
      </c>
      <c r="K356" s="78">
        <v>-1E-4</v>
      </c>
    </row>
    <row r="357" spans="2:11">
      <c r="B357" t="s">
        <v>6290</v>
      </c>
      <c r="C357" t="s">
        <v>6291</v>
      </c>
      <c r="D357" t="s">
        <v>121</v>
      </c>
      <c r="E357" t="s">
        <v>104</v>
      </c>
      <c r="F357" t="s">
        <v>6292</v>
      </c>
      <c r="G357" s="77">
        <v>-6000000</v>
      </c>
      <c r="H357" s="77">
        <v>22.712800000000001</v>
      </c>
      <c r="I357" s="77">
        <v>-1362.768</v>
      </c>
      <c r="J357" s="78">
        <v>4.0000000000000001E-3</v>
      </c>
      <c r="K357" s="78">
        <v>-1E-4</v>
      </c>
    </row>
    <row r="358" spans="2:11">
      <c r="B358" t="s">
        <v>6293</v>
      </c>
      <c r="C358" t="s">
        <v>6294</v>
      </c>
      <c r="D358" t="s">
        <v>121</v>
      </c>
      <c r="E358" t="s">
        <v>104</v>
      </c>
      <c r="F358" t="s">
        <v>6295</v>
      </c>
      <c r="G358" s="77">
        <v>-2000000</v>
      </c>
      <c r="H358" s="77">
        <v>24.588699999999999</v>
      </c>
      <c r="I358" s="77">
        <v>-491.774</v>
      </c>
      <c r="J358" s="78">
        <v>1.5E-3</v>
      </c>
      <c r="K358" s="78">
        <v>0</v>
      </c>
    </row>
    <row r="359" spans="2:11">
      <c r="B359" t="s">
        <v>6296</v>
      </c>
      <c r="C359" t="s">
        <v>6297</v>
      </c>
      <c r="D359" t="s">
        <v>121</v>
      </c>
      <c r="E359" t="s">
        <v>104</v>
      </c>
      <c r="F359" t="s">
        <v>6235</v>
      </c>
      <c r="G359" s="77">
        <v>-4300000</v>
      </c>
      <c r="H359" s="77">
        <v>23.943999999999999</v>
      </c>
      <c r="I359" s="77">
        <v>-1029.5920000000001</v>
      </c>
      <c r="J359" s="78">
        <v>3.0999999999999999E-3</v>
      </c>
      <c r="K359" s="78">
        <v>0</v>
      </c>
    </row>
    <row r="360" spans="2:11">
      <c r="B360" t="s">
        <v>6298</v>
      </c>
      <c r="C360" t="s">
        <v>6299</v>
      </c>
      <c r="D360" t="s">
        <v>121</v>
      </c>
      <c r="E360" t="s">
        <v>104</v>
      </c>
      <c r="F360" t="s">
        <v>6300</v>
      </c>
      <c r="G360" s="77">
        <v>-11000000</v>
      </c>
      <c r="H360" s="77">
        <v>13.5603</v>
      </c>
      <c r="I360" s="77">
        <v>-1491.633</v>
      </c>
      <c r="J360" s="78">
        <v>4.4000000000000003E-3</v>
      </c>
      <c r="K360" s="78">
        <v>-1E-4</v>
      </c>
    </row>
    <row r="361" spans="2:11">
      <c r="B361" t="s">
        <v>6301</v>
      </c>
      <c r="C361" t="s">
        <v>6302</v>
      </c>
      <c r="D361" t="s">
        <v>121</v>
      </c>
      <c r="E361" t="s">
        <v>104</v>
      </c>
      <c r="F361" t="s">
        <v>420</v>
      </c>
      <c r="G361" s="77">
        <v>-8700000</v>
      </c>
      <c r="H361" s="77">
        <v>13.428699999999999</v>
      </c>
      <c r="I361" s="77">
        <v>-1168.2969000000001</v>
      </c>
      <c r="J361" s="78">
        <v>3.5000000000000001E-3</v>
      </c>
      <c r="K361" s="78">
        <v>0</v>
      </c>
    </row>
    <row r="362" spans="2:11">
      <c r="B362" t="s">
        <v>6303</v>
      </c>
      <c r="C362" t="s">
        <v>6304</v>
      </c>
      <c r="D362" t="s">
        <v>121</v>
      </c>
      <c r="E362" t="s">
        <v>104</v>
      </c>
      <c r="F362" t="s">
        <v>6305</v>
      </c>
      <c r="G362" s="77">
        <v>-24800000</v>
      </c>
      <c r="H362" s="77">
        <v>17.6784</v>
      </c>
      <c r="I362" s="77">
        <v>-4384.2431999999999</v>
      </c>
      <c r="J362" s="78">
        <v>1.2999999999999999E-2</v>
      </c>
      <c r="K362" s="78">
        <v>-2.0000000000000001E-4</v>
      </c>
    </row>
    <row r="363" spans="2:11">
      <c r="B363" t="s">
        <v>6306</v>
      </c>
      <c r="C363" t="s">
        <v>6307</v>
      </c>
      <c r="D363" t="s">
        <v>121</v>
      </c>
      <c r="E363" t="s">
        <v>104</v>
      </c>
      <c r="F363" t="s">
        <v>6308</v>
      </c>
      <c r="G363" s="77">
        <v>-3500000</v>
      </c>
      <c r="H363" s="77">
        <v>1.5071000000000001</v>
      </c>
      <c r="I363" s="77">
        <v>-52.7485</v>
      </c>
      <c r="J363" s="78">
        <v>2.0000000000000001E-4</v>
      </c>
      <c r="K363" s="78">
        <v>0</v>
      </c>
    </row>
    <row r="364" spans="2:11">
      <c r="B364" t="s">
        <v>6309</v>
      </c>
      <c r="C364" t="s">
        <v>6310</v>
      </c>
      <c r="D364" t="s">
        <v>121</v>
      </c>
      <c r="E364" t="s">
        <v>104</v>
      </c>
      <c r="F364" t="s">
        <v>6311</v>
      </c>
      <c r="G364" s="77">
        <v>-12000000</v>
      </c>
      <c r="H364" s="77">
        <v>3.4314</v>
      </c>
      <c r="I364" s="77">
        <v>-411.76799999999997</v>
      </c>
      <c r="J364" s="78">
        <v>1.1999999999999999E-3</v>
      </c>
      <c r="K364" s="78">
        <v>0</v>
      </c>
    </row>
    <row r="365" spans="2:11">
      <c r="B365" t="s">
        <v>6312</v>
      </c>
      <c r="C365" t="s">
        <v>6313</v>
      </c>
      <c r="D365" t="s">
        <v>121</v>
      </c>
      <c r="E365" t="s">
        <v>104</v>
      </c>
      <c r="F365" t="s">
        <v>6314</v>
      </c>
      <c r="G365" s="77">
        <v>-4450000</v>
      </c>
      <c r="H365" s="77">
        <v>2.5623999999999998</v>
      </c>
      <c r="I365" s="77">
        <v>-114.02679999999999</v>
      </c>
      <c r="J365" s="78">
        <v>2.9999999999999997E-4</v>
      </c>
      <c r="K365" s="78">
        <v>0</v>
      </c>
    </row>
    <row r="366" spans="2:11">
      <c r="B366" t="s">
        <v>6315</v>
      </c>
      <c r="C366" t="s">
        <v>6316</v>
      </c>
      <c r="D366" t="s">
        <v>121</v>
      </c>
      <c r="E366" t="s">
        <v>104</v>
      </c>
      <c r="F366" t="s">
        <v>6271</v>
      </c>
      <c r="G366" s="77">
        <v>-28300000</v>
      </c>
      <c r="H366" s="77">
        <v>12.837899999999999</v>
      </c>
      <c r="I366" s="77">
        <v>-3633.1257000000001</v>
      </c>
      <c r="J366" s="78">
        <v>1.0800000000000001E-2</v>
      </c>
      <c r="K366" s="78">
        <v>-2.0000000000000001E-4</v>
      </c>
    </row>
    <row r="367" spans="2:11">
      <c r="B367" t="s">
        <v>6317</v>
      </c>
      <c r="C367" t="s">
        <v>6318</v>
      </c>
      <c r="D367" t="s">
        <v>121</v>
      </c>
      <c r="E367" t="s">
        <v>104</v>
      </c>
      <c r="F367" t="s">
        <v>6319</v>
      </c>
      <c r="G367" s="77">
        <v>-9700000</v>
      </c>
      <c r="H367" s="77">
        <v>14.1983</v>
      </c>
      <c r="I367" s="77">
        <v>-1377.2351000000001</v>
      </c>
      <c r="J367" s="78">
        <v>4.1000000000000003E-3</v>
      </c>
      <c r="K367" s="78">
        <v>-1E-4</v>
      </c>
    </row>
    <row r="368" spans="2:11">
      <c r="B368" t="s">
        <v>6320</v>
      </c>
      <c r="C368" t="s">
        <v>6321</v>
      </c>
      <c r="D368" t="s">
        <v>121</v>
      </c>
      <c r="E368" t="s">
        <v>104</v>
      </c>
      <c r="F368" t="s">
        <v>6246</v>
      </c>
      <c r="G368" s="77">
        <v>-1930000</v>
      </c>
      <c r="H368" s="77">
        <v>10.228999999999999</v>
      </c>
      <c r="I368" s="77">
        <v>-197.41970000000001</v>
      </c>
      <c r="J368" s="78">
        <v>5.9999999999999995E-4</v>
      </c>
      <c r="K368" s="78">
        <v>0</v>
      </c>
    </row>
    <row r="369" spans="2:11">
      <c r="B369" t="s">
        <v>6322</v>
      </c>
      <c r="C369" t="s">
        <v>6323</v>
      </c>
      <c r="D369" t="s">
        <v>121</v>
      </c>
      <c r="E369" t="s">
        <v>104</v>
      </c>
      <c r="F369" t="s">
        <v>6324</v>
      </c>
      <c r="G369" s="77">
        <v>160000</v>
      </c>
      <c r="H369" s="77">
        <v>35.917475000000003</v>
      </c>
      <c r="I369" s="77">
        <v>57.467959999999998</v>
      </c>
      <c r="J369" s="78">
        <v>-2.0000000000000001E-4</v>
      </c>
      <c r="K369" s="78">
        <v>0</v>
      </c>
    </row>
    <row r="370" spans="2:11">
      <c r="B370" t="s">
        <v>6325</v>
      </c>
      <c r="C370" t="s">
        <v>6326</v>
      </c>
      <c r="D370" t="s">
        <v>121</v>
      </c>
      <c r="E370" t="s">
        <v>104</v>
      </c>
      <c r="F370" t="s">
        <v>6324</v>
      </c>
      <c r="G370" s="77">
        <v>780000</v>
      </c>
      <c r="H370" s="77">
        <v>35.887479999999996</v>
      </c>
      <c r="I370" s="77">
        <v>279.92234400000001</v>
      </c>
      <c r="J370" s="78">
        <v>-8.0000000000000004E-4</v>
      </c>
      <c r="K370" s="78">
        <v>0</v>
      </c>
    </row>
    <row r="371" spans="2:11">
      <c r="B371" t="s">
        <v>6327</v>
      </c>
      <c r="C371" t="s">
        <v>6328</v>
      </c>
      <c r="D371" t="s">
        <v>121</v>
      </c>
      <c r="E371" t="s">
        <v>104</v>
      </c>
      <c r="F371" t="s">
        <v>6324</v>
      </c>
      <c r="G371" s="77">
        <v>-95171660</v>
      </c>
      <c r="H371" s="77">
        <v>35.717604067558149</v>
      </c>
      <c r="I371" s="77">
        <v>-33993.036703322599</v>
      </c>
      <c r="J371" s="78">
        <v>0.10100000000000001</v>
      </c>
      <c r="K371" s="78">
        <v>-1.4E-3</v>
      </c>
    </row>
    <row r="372" spans="2:11">
      <c r="B372" t="s">
        <v>6327</v>
      </c>
      <c r="C372" t="s">
        <v>6329</v>
      </c>
      <c r="D372" t="s">
        <v>121</v>
      </c>
      <c r="E372" t="s">
        <v>104</v>
      </c>
      <c r="F372" t="s">
        <v>6324</v>
      </c>
      <c r="G372" s="77">
        <v>5830400</v>
      </c>
      <c r="H372" s="77">
        <v>35.717604759441301</v>
      </c>
      <c r="I372" s="77">
        <v>2082.4792278944701</v>
      </c>
      <c r="J372" s="78">
        <v>-6.1999999999999998E-3</v>
      </c>
      <c r="K372" s="78">
        <v>1E-4</v>
      </c>
    </row>
    <row r="373" spans="2:11">
      <c r="B373" t="s">
        <v>6330</v>
      </c>
      <c r="C373" t="s">
        <v>6331</v>
      </c>
      <c r="D373" t="s">
        <v>121</v>
      </c>
      <c r="E373" t="s">
        <v>104</v>
      </c>
      <c r="F373" t="s">
        <v>6332</v>
      </c>
      <c r="G373" s="77">
        <v>1920000</v>
      </c>
      <c r="H373" s="77">
        <v>34.098683333333419</v>
      </c>
      <c r="I373" s="77">
        <v>654.69471999999996</v>
      </c>
      <c r="J373" s="78">
        <v>-1.9E-3</v>
      </c>
      <c r="K373" s="78">
        <v>0</v>
      </c>
    </row>
    <row r="374" spans="2:11">
      <c r="B374" t="s">
        <v>6333</v>
      </c>
      <c r="C374" t="s">
        <v>6334</v>
      </c>
      <c r="D374" t="s">
        <v>121</v>
      </c>
      <c r="E374" t="s">
        <v>104</v>
      </c>
      <c r="F374" t="s">
        <v>6332</v>
      </c>
      <c r="G374" s="77">
        <v>880000</v>
      </c>
      <c r="H374" s="77">
        <v>34.018725000000003</v>
      </c>
      <c r="I374" s="77">
        <v>299.36478</v>
      </c>
      <c r="J374" s="78">
        <v>-8.9999999999999998E-4</v>
      </c>
      <c r="K374" s="78">
        <v>0</v>
      </c>
    </row>
    <row r="375" spans="2:11">
      <c r="B375" t="s">
        <v>6335</v>
      </c>
      <c r="C375" t="s">
        <v>6336</v>
      </c>
      <c r="D375" t="s">
        <v>121</v>
      </c>
      <c r="E375" t="s">
        <v>104</v>
      </c>
      <c r="F375" t="s">
        <v>6337</v>
      </c>
      <c r="G375" s="77">
        <v>3575800</v>
      </c>
      <c r="H375" s="77">
        <v>33.868844000000003</v>
      </c>
      <c r="I375" s="77">
        <v>1211.0821237519999</v>
      </c>
      <c r="J375" s="78">
        <v>-3.5999999999999999E-3</v>
      </c>
      <c r="K375" s="78">
        <v>1E-4</v>
      </c>
    </row>
    <row r="376" spans="2:11">
      <c r="B376" t="s">
        <v>6338</v>
      </c>
      <c r="C376" t="s">
        <v>6339</v>
      </c>
      <c r="D376" t="s">
        <v>121</v>
      </c>
      <c r="E376" t="s">
        <v>104</v>
      </c>
      <c r="F376" t="s">
        <v>5519</v>
      </c>
      <c r="G376" s="77">
        <v>595000</v>
      </c>
      <c r="H376" s="77">
        <v>35.137991999999997</v>
      </c>
      <c r="I376" s="77">
        <v>209.07105240000001</v>
      </c>
      <c r="J376" s="78">
        <v>-5.9999999999999995E-4</v>
      </c>
      <c r="K376" s="78">
        <v>0</v>
      </c>
    </row>
    <row r="377" spans="2:11">
      <c r="B377" t="s">
        <v>6340</v>
      </c>
      <c r="C377" t="s">
        <v>6341</v>
      </c>
      <c r="D377" t="s">
        <v>121</v>
      </c>
      <c r="E377" t="s">
        <v>104</v>
      </c>
      <c r="F377" t="s">
        <v>6342</v>
      </c>
      <c r="G377" s="77">
        <v>170000</v>
      </c>
      <c r="H377" s="77">
        <v>33.11933333333333</v>
      </c>
      <c r="I377" s="77">
        <v>56.302866666666702</v>
      </c>
      <c r="J377" s="78">
        <v>-2.0000000000000001E-4</v>
      </c>
      <c r="K377" s="78">
        <v>0</v>
      </c>
    </row>
    <row r="378" spans="2:11">
      <c r="B378" t="s">
        <v>6343</v>
      </c>
      <c r="C378" t="s">
        <v>6344</v>
      </c>
      <c r="D378" t="s">
        <v>121</v>
      </c>
      <c r="E378" t="s">
        <v>104</v>
      </c>
      <c r="F378" t="s">
        <v>6345</v>
      </c>
      <c r="G378" s="77">
        <v>1030000</v>
      </c>
      <c r="H378" s="77">
        <v>29.591709090909092</v>
      </c>
      <c r="I378" s="77">
        <v>304.794603636364</v>
      </c>
      <c r="J378" s="78">
        <v>-8.9999999999999998E-4</v>
      </c>
      <c r="K378" s="78">
        <v>0</v>
      </c>
    </row>
    <row r="379" spans="2:11">
      <c r="B379" t="s">
        <v>6346</v>
      </c>
      <c r="C379" t="s">
        <v>6347</v>
      </c>
      <c r="D379" t="s">
        <v>121</v>
      </c>
      <c r="E379" t="s">
        <v>104</v>
      </c>
      <c r="F379" t="s">
        <v>6345</v>
      </c>
      <c r="G379" s="77">
        <v>1055000</v>
      </c>
      <c r="H379" s="77">
        <v>28.5624</v>
      </c>
      <c r="I379" s="77">
        <v>301.33332000000001</v>
      </c>
      <c r="J379" s="78">
        <v>-8.9999999999999998E-4</v>
      </c>
      <c r="K379" s="78">
        <v>0</v>
      </c>
    </row>
    <row r="380" spans="2:11">
      <c r="B380" t="s">
        <v>6348</v>
      </c>
      <c r="C380" t="s">
        <v>6349</v>
      </c>
      <c r="D380" t="s">
        <v>121</v>
      </c>
      <c r="E380" t="s">
        <v>104</v>
      </c>
      <c r="F380" t="s">
        <v>6350</v>
      </c>
      <c r="G380" s="77">
        <v>-653000</v>
      </c>
      <c r="H380" s="77">
        <v>28.322545454545502</v>
      </c>
      <c r="I380" s="77">
        <v>-184.94622181818301</v>
      </c>
      <c r="J380" s="78">
        <v>5.0000000000000001E-4</v>
      </c>
      <c r="K380" s="78">
        <v>0</v>
      </c>
    </row>
    <row r="381" spans="2:11">
      <c r="B381" t="s">
        <v>6351</v>
      </c>
      <c r="C381" t="s">
        <v>6352</v>
      </c>
      <c r="D381" t="s">
        <v>121</v>
      </c>
      <c r="E381" t="s">
        <v>104</v>
      </c>
      <c r="F381" t="s">
        <v>6353</v>
      </c>
      <c r="G381" s="77">
        <v>-1290000</v>
      </c>
      <c r="H381" s="77">
        <v>25.8842</v>
      </c>
      <c r="I381" s="77">
        <v>-333.90618000000001</v>
      </c>
      <c r="J381" s="78">
        <v>1E-3</v>
      </c>
      <c r="K381" s="78">
        <v>0</v>
      </c>
    </row>
    <row r="382" spans="2:11">
      <c r="B382" t="s">
        <v>6351</v>
      </c>
      <c r="C382" t="s">
        <v>6354</v>
      </c>
      <c r="D382" t="s">
        <v>121</v>
      </c>
      <c r="E382" t="s">
        <v>104</v>
      </c>
      <c r="F382" t="s">
        <v>6353</v>
      </c>
      <c r="G382" s="77">
        <v>180000</v>
      </c>
      <c r="H382" s="77">
        <v>25.8842</v>
      </c>
      <c r="I382" s="77">
        <v>46.591560000000001</v>
      </c>
      <c r="J382" s="78">
        <v>-1E-4</v>
      </c>
      <c r="K382" s="78">
        <v>0</v>
      </c>
    </row>
    <row r="383" spans="2:11">
      <c r="B383" t="s">
        <v>6355</v>
      </c>
      <c r="C383" t="s">
        <v>6356</v>
      </c>
      <c r="D383" t="s">
        <v>121</v>
      </c>
      <c r="E383" t="s">
        <v>104</v>
      </c>
      <c r="F383" t="s">
        <v>295</v>
      </c>
      <c r="G383" s="77">
        <v>-106000</v>
      </c>
      <c r="H383" s="77">
        <v>25.224633333333333</v>
      </c>
      <c r="I383" s="77">
        <v>-26.7381113333333</v>
      </c>
      <c r="J383" s="78">
        <v>1E-4</v>
      </c>
      <c r="K383" s="78">
        <v>0</v>
      </c>
    </row>
    <row r="384" spans="2:11">
      <c r="B384" t="s">
        <v>6355</v>
      </c>
      <c r="C384" t="s">
        <v>6357</v>
      </c>
      <c r="D384" t="s">
        <v>121</v>
      </c>
      <c r="E384" t="s">
        <v>104</v>
      </c>
      <c r="F384" t="s">
        <v>295</v>
      </c>
      <c r="G384" s="77">
        <v>60000</v>
      </c>
      <c r="H384" s="77">
        <v>25.224633333333333</v>
      </c>
      <c r="I384" s="77">
        <v>15.134779999999999</v>
      </c>
      <c r="J384" s="78">
        <v>0</v>
      </c>
      <c r="K384" s="78">
        <v>0</v>
      </c>
    </row>
    <row r="385" spans="2:11">
      <c r="B385" t="s">
        <v>6358</v>
      </c>
      <c r="C385" t="s">
        <v>6359</v>
      </c>
      <c r="D385" t="s">
        <v>121</v>
      </c>
      <c r="E385" t="s">
        <v>104</v>
      </c>
      <c r="F385" t="s">
        <v>295</v>
      </c>
      <c r="G385" s="77">
        <v>-375000</v>
      </c>
      <c r="H385" s="77">
        <v>24.994800000000001</v>
      </c>
      <c r="I385" s="77">
        <v>-93.730500000000006</v>
      </c>
      <c r="J385" s="78">
        <v>2.9999999999999997E-4</v>
      </c>
      <c r="K385" s="78">
        <v>0</v>
      </c>
    </row>
    <row r="386" spans="2:11">
      <c r="B386" t="s">
        <v>6360</v>
      </c>
      <c r="C386" t="s">
        <v>6361</v>
      </c>
      <c r="D386" t="s">
        <v>121</v>
      </c>
      <c r="E386" t="s">
        <v>104</v>
      </c>
      <c r="F386" t="s">
        <v>6362</v>
      </c>
      <c r="G386" s="77">
        <v>1038000</v>
      </c>
      <c r="H386" s="77">
        <v>22.34656923076923</v>
      </c>
      <c r="I386" s="77">
        <v>231.95738861538399</v>
      </c>
      <c r="J386" s="78">
        <v>-6.9999999999999999E-4</v>
      </c>
      <c r="K386" s="78">
        <v>0</v>
      </c>
    </row>
    <row r="387" spans="2:11">
      <c r="B387" t="s">
        <v>6360</v>
      </c>
      <c r="C387" t="s">
        <v>6363</v>
      </c>
      <c r="D387" t="s">
        <v>121</v>
      </c>
      <c r="E387" t="s">
        <v>104</v>
      </c>
      <c r="F387" t="s">
        <v>6362</v>
      </c>
      <c r="G387" s="77">
        <v>-320000</v>
      </c>
      <c r="H387" s="77">
        <v>22.346575000000001</v>
      </c>
      <c r="I387" s="77">
        <v>-71.509039999999999</v>
      </c>
      <c r="J387" s="78">
        <v>2.0000000000000001E-4</v>
      </c>
      <c r="K387" s="78">
        <v>0</v>
      </c>
    </row>
    <row r="388" spans="2:11">
      <c r="B388" t="s">
        <v>6364</v>
      </c>
      <c r="C388" t="s">
        <v>6365</v>
      </c>
      <c r="D388" t="s">
        <v>121</v>
      </c>
      <c r="E388" t="s">
        <v>104</v>
      </c>
      <c r="F388" t="s">
        <v>6366</v>
      </c>
      <c r="G388" s="77">
        <v>670000</v>
      </c>
      <c r="H388" s="77">
        <v>15.2313571428571</v>
      </c>
      <c r="I388" s="77">
        <v>102.050092857143</v>
      </c>
      <c r="J388" s="78">
        <v>-2.9999999999999997E-4</v>
      </c>
      <c r="K388" s="78">
        <v>0</v>
      </c>
    </row>
    <row r="389" spans="2:11">
      <c r="B389" t="s">
        <v>6364</v>
      </c>
      <c r="C389" t="s">
        <v>6367</v>
      </c>
      <c r="D389" t="s">
        <v>121</v>
      </c>
      <c r="E389" t="s">
        <v>104</v>
      </c>
      <c r="F389" t="s">
        <v>6366</v>
      </c>
      <c r="G389" s="77">
        <v>-70000</v>
      </c>
      <c r="H389" s="77">
        <v>15.231357142857142</v>
      </c>
      <c r="I389" s="77">
        <v>-10.661949999999999</v>
      </c>
      <c r="J389" s="78">
        <v>0</v>
      </c>
      <c r="K389" s="78">
        <v>0</v>
      </c>
    </row>
    <row r="390" spans="2:11">
      <c r="B390" t="s">
        <v>6368</v>
      </c>
      <c r="C390" t="s">
        <v>6369</v>
      </c>
      <c r="D390" t="s">
        <v>121</v>
      </c>
      <c r="E390" t="s">
        <v>104</v>
      </c>
      <c r="F390" t="s">
        <v>6370</v>
      </c>
      <c r="G390" s="77">
        <v>1321000</v>
      </c>
      <c r="H390" s="77">
        <v>12.733033333333299</v>
      </c>
      <c r="I390" s="77">
        <v>168.203370333333</v>
      </c>
      <c r="J390" s="78">
        <v>-5.0000000000000001E-4</v>
      </c>
      <c r="K390" s="78">
        <v>0</v>
      </c>
    </row>
    <row r="391" spans="2:11">
      <c r="B391" t="s">
        <v>6371</v>
      </c>
      <c r="C391" t="s">
        <v>6372</v>
      </c>
      <c r="D391" t="s">
        <v>121</v>
      </c>
      <c r="E391" t="s">
        <v>104</v>
      </c>
      <c r="F391" t="s">
        <v>6373</v>
      </c>
      <c r="G391" s="77">
        <v>176000</v>
      </c>
      <c r="H391" s="77">
        <v>15.2313333333333</v>
      </c>
      <c r="I391" s="77">
        <v>26.807146666666601</v>
      </c>
      <c r="J391" s="78">
        <v>-1E-4</v>
      </c>
      <c r="K391" s="78">
        <v>0</v>
      </c>
    </row>
    <row r="392" spans="2:11">
      <c r="B392" t="s">
        <v>6374</v>
      </c>
      <c r="C392" t="s">
        <v>6375</v>
      </c>
      <c r="D392" t="s">
        <v>121</v>
      </c>
      <c r="E392" t="s">
        <v>104</v>
      </c>
      <c r="F392" t="s">
        <v>6376</v>
      </c>
      <c r="G392" s="77">
        <v>-1300000</v>
      </c>
      <c r="H392" s="77">
        <v>12.7330375</v>
      </c>
      <c r="I392" s="77">
        <v>-165.52948749999999</v>
      </c>
      <c r="J392" s="78">
        <v>5.0000000000000001E-4</v>
      </c>
      <c r="K392" s="78">
        <v>0</v>
      </c>
    </row>
    <row r="393" spans="2:11">
      <c r="B393" t="s">
        <v>6377</v>
      </c>
      <c r="C393" t="s">
        <v>6378</v>
      </c>
      <c r="D393" t="s">
        <v>121</v>
      </c>
      <c r="E393" t="s">
        <v>104</v>
      </c>
      <c r="F393" t="s">
        <v>6376</v>
      </c>
      <c r="G393" s="77">
        <v>300000</v>
      </c>
      <c r="H393" s="77">
        <v>12.703056666666701</v>
      </c>
      <c r="I393" s="77">
        <v>38.109170000000098</v>
      </c>
      <c r="J393" s="78">
        <v>-1E-4</v>
      </c>
      <c r="K393" s="78">
        <v>0</v>
      </c>
    </row>
    <row r="394" spans="2:11">
      <c r="B394" t="s">
        <v>6379</v>
      </c>
      <c r="C394" t="s">
        <v>6380</v>
      </c>
      <c r="D394" t="s">
        <v>121</v>
      </c>
      <c r="E394" t="s">
        <v>104</v>
      </c>
      <c r="F394" t="s">
        <v>6376</v>
      </c>
      <c r="G394" s="77">
        <v>1340000</v>
      </c>
      <c r="H394" s="77">
        <v>12.633100000000001</v>
      </c>
      <c r="I394" s="77">
        <v>169.28353999999999</v>
      </c>
      <c r="J394" s="78">
        <v>-5.0000000000000001E-4</v>
      </c>
      <c r="K394" s="78">
        <v>0</v>
      </c>
    </row>
    <row r="395" spans="2:11">
      <c r="B395" t="s">
        <v>6379</v>
      </c>
      <c r="C395" t="s">
        <v>6381</v>
      </c>
      <c r="D395" t="s">
        <v>121</v>
      </c>
      <c r="E395" t="s">
        <v>104</v>
      </c>
      <c r="F395" t="s">
        <v>6376</v>
      </c>
      <c r="G395" s="77">
        <v>-25000</v>
      </c>
      <c r="H395" s="77">
        <v>12.63308</v>
      </c>
      <c r="I395" s="77">
        <v>-3.1582699999999999</v>
      </c>
      <c r="J395" s="78">
        <v>0</v>
      </c>
      <c r="K395" s="78">
        <v>0</v>
      </c>
    </row>
    <row r="396" spans="2:11">
      <c r="B396" t="s">
        <v>6382</v>
      </c>
      <c r="C396" t="s">
        <v>6383</v>
      </c>
      <c r="D396" t="s">
        <v>121</v>
      </c>
      <c r="E396" t="s">
        <v>104</v>
      </c>
      <c r="F396" t="s">
        <v>6376</v>
      </c>
      <c r="G396" s="77">
        <v>1950000</v>
      </c>
      <c r="H396" s="77">
        <v>12.403253333333295</v>
      </c>
      <c r="I396" s="77">
        <v>241.863439999999</v>
      </c>
      <c r="J396" s="78">
        <v>-6.9999999999999999E-4</v>
      </c>
      <c r="K396" s="78">
        <v>0</v>
      </c>
    </row>
    <row r="397" spans="2:11">
      <c r="B397" t="s">
        <v>6384</v>
      </c>
      <c r="C397" t="s">
        <v>6385</v>
      </c>
      <c r="D397" t="s">
        <v>121</v>
      </c>
      <c r="E397" t="s">
        <v>104</v>
      </c>
      <c r="F397" t="s">
        <v>6376</v>
      </c>
      <c r="G397" s="77">
        <v>1135000</v>
      </c>
      <c r="H397" s="77">
        <v>12.253352941176521</v>
      </c>
      <c r="I397" s="77">
        <v>139.075555882353</v>
      </c>
      <c r="J397" s="78">
        <v>-4.0000000000000002E-4</v>
      </c>
      <c r="K397" s="78">
        <v>0</v>
      </c>
    </row>
    <row r="398" spans="2:11">
      <c r="B398" t="s">
        <v>6386</v>
      </c>
      <c r="C398" t="s">
        <v>6387</v>
      </c>
      <c r="D398" t="s">
        <v>121</v>
      </c>
      <c r="E398" t="s">
        <v>104</v>
      </c>
      <c r="F398" t="s">
        <v>6229</v>
      </c>
      <c r="G398" s="77">
        <v>-885400</v>
      </c>
      <c r="H398" s="77">
        <v>22.576425</v>
      </c>
      <c r="I398" s="77">
        <v>-199.89166695</v>
      </c>
      <c r="J398" s="78">
        <v>5.9999999999999995E-4</v>
      </c>
      <c r="K398" s="78">
        <v>0</v>
      </c>
    </row>
    <row r="399" spans="2:11">
      <c r="B399" t="s">
        <v>6388</v>
      </c>
      <c r="C399" t="s">
        <v>6389</v>
      </c>
      <c r="D399" t="s">
        <v>121</v>
      </c>
      <c r="E399" t="s">
        <v>104</v>
      </c>
      <c r="F399" t="s">
        <v>6305</v>
      </c>
      <c r="G399" s="77">
        <v>200000</v>
      </c>
      <c r="H399" s="77">
        <v>18.679044444444401</v>
      </c>
      <c r="I399" s="77">
        <v>37.358088888888801</v>
      </c>
      <c r="J399" s="78">
        <v>-1E-4</v>
      </c>
      <c r="K399" s="78">
        <v>0</v>
      </c>
    </row>
    <row r="400" spans="2:11">
      <c r="B400" t="s">
        <v>6390</v>
      </c>
      <c r="C400" t="s">
        <v>6391</v>
      </c>
      <c r="D400" t="s">
        <v>121</v>
      </c>
      <c r="E400" t="s">
        <v>104</v>
      </c>
      <c r="F400" t="s">
        <v>6305</v>
      </c>
      <c r="G400" s="77">
        <v>1800000</v>
      </c>
      <c r="H400" s="77">
        <v>17.849599999999999</v>
      </c>
      <c r="I400" s="77">
        <v>321.2928</v>
      </c>
      <c r="J400" s="78">
        <v>-1E-3</v>
      </c>
      <c r="K400" s="78">
        <v>0</v>
      </c>
    </row>
    <row r="401" spans="2:11">
      <c r="B401" t="s">
        <v>6392</v>
      </c>
      <c r="C401" t="s">
        <v>6393</v>
      </c>
      <c r="D401" t="s">
        <v>121</v>
      </c>
      <c r="E401" t="s">
        <v>104</v>
      </c>
      <c r="F401" t="s">
        <v>6238</v>
      </c>
      <c r="G401" s="77">
        <v>80000</v>
      </c>
      <c r="H401" s="77">
        <v>22.066775</v>
      </c>
      <c r="I401" s="77">
        <v>17.653420000000001</v>
      </c>
      <c r="J401" s="78">
        <v>-1E-4</v>
      </c>
      <c r="K401" s="78">
        <v>0</v>
      </c>
    </row>
    <row r="402" spans="2:11">
      <c r="B402" t="s">
        <v>6392</v>
      </c>
      <c r="C402" t="s">
        <v>6394</v>
      </c>
      <c r="D402" t="s">
        <v>121</v>
      </c>
      <c r="E402" t="s">
        <v>104</v>
      </c>
      <c r="F402" t="s">
        <v>6238</v>
      </c>
      <c r="G402" s="77">
        <v>-80000</v>
      </c>
      <c r="H402" s="77">
        <v>22.066775</v>
      </c>
      <c r="I402" s="77">
        <v>-17.653420000000001</v>
      </c>
      <c r="J402" s="78">
        <v>1E-4</v>
      </c>
      <c r="K402" s="78">
        <v>0</v>
      </c>
    </row>
    <row r="403" spans="2:11">
      <c r="B403" t="s">
        <v>6395</v>
      </c>
      <c r="C403" t="s">
        <v>6396</v>
      </c>
      <c r="D403" t="s">
        <v>121</v>
      </c>
      <c r="E403" t="s">
        <v>104</v>
      </c>
      <c r="F403" t="s">
        <v>6289</v>
      </c>
      <c r="G403" s="77">
        <v>-810300</v>
      </c>
      <c r="H403" s="77">
        <v>23.475822222222224</v>
      </c>
      <c r="I403" s="77">
        <v>-190.224587466667</v>
      </c>
      <c r="J403" s="78">
        <v>5.9999999999999995E-4</v>
      </c>
      <c r="K403" s="78">
        <v>0</v>
      </c>
    </row>
    <row r="404" spans="2:11">
      <c r="B404" t="s">
        <v>6397</v>
      </c>
      <c r="C404" t="s">
        <v>6398</v>
      </c>
      <c r="D404" t="s">
        <v>121</v>
      </c>
      <c r="E404" t="s">
        <v>104</v>
      </c>
      <c r="F404" t="s">
        <v>6289</v>
      </c>
      <c r="G404" s="77">
        <v>-200000</v>
      </c>
      <c r="H404" s="77">
        <v>23.375889999999998</v>
      </c>
      <c r="I404" s="77">
        <v>-46.751779999999997</v>
      </c>
      <c r="J404" s="78">
        <v>1E-4</v>
      </c>
      <c r="K404" s="78">
        <v>0</v>
      </c>
    </row>
    <row r="405" spans="2:11">
      <c r="B405" t="s">
        <v>6399</v>
      </c>
      <c r="C405" t="s">
        <v>6400</v>
      </c>
      <c r="D405" t="s">
        <v>121</v>
      </c>
      <c r="E405" t="s">
        <v>104</v>
      </c>
      <c r="F405" t="s">
        <v>6292</v>
      </c>
      <c r="G405" s="77">
        <v>-11000</v>
      </c>
      <c r="H405" s="77">
        <v>22.326545454545453</v>
      </c>
      <c r="I405" s="77">
        <v>-2.4559199999999999</v>
      </c>
      <c r="J405" s="78">
        <v>0</v>
      </c>
      <c r="K405" s="78">
        <v>0</v>
      </c>
    </row>
    <row r="406" spans="2:11">
      <c r="B406" t="s">
        <v>6401</v>
      </c>
      <c r="C406" t="s">
        <v>6402</v>
      </c>
      <c r="D406" t="s">
        <v>121</v>
      </c>
      <c r="E406" t="s">
        <v>104</v>
      </c>
      <c r="F406" t="s">
        <v>5774</v>
      </c>
      <c r="G406" s="77">
        <v>-1462000</v>
      </c>
      <c r="H406" s="77">
        <v>21.87688</v>
      </c>
      <c r="I406" s="77">
        <v>-319.83998559999998</v>
      </c>
      <c r="J406" s="78">
        <v>8.9999999999999998E-4</v>
      </c>
      <c r="K406" s="78">
        <v>0</v>
      </c>
    </row>
    <row r="407" spans="2:11">
      <c r="B407" t="s">
        <v>6403</v>
      </c>
      <c r="C407" t="s">
        <v>6404</v>
      </c>
      <c r="D407" t="s">
        <v>121</v>
      </c>
      <c r="E407" t="s">
        <v>104</v>
      </c>
      <c r="F407" t="s">
        <v>6405</v>
      </c>
      <c r="G407" s="77">
        <v>-205000</v>
      </c>
      <c r="H407" s="77">
        <v>26.154</v>
      </c>
      <c r="I407" s="77">
        <v>-53.615699999999997</v>
      </c>
      <c r="J407" s="78">
        <v>2.0000000000000001E-4</v>
      </c>
      <c r="K407" s="78">
        <v>0</v>
      </c>
    </row>
    <row r="408" spans="2:11">
      <c r="B408" t="s">
        <v>6406</v>
      </c>
      <c r="C408" t="s">
        <v>6407</v>
      </c>
      <c r="D408" t="s">
        <v>121</v>
      </c>
      <c r="E408" t="s">
        <v>104</v>
      </c>
      <c r="F408" t="s">
        <v>6405</v>
      </c>
      <c r="G408" s="77">
        <v>-560000</v>
      </c>
      <c r="H408" s="77">
        <v>25.604383333333399</v>
      </c>
      <c r="I408" s="77">
        <v>-143.38454666666701</v>
      </c>
      <c r="J408" s="78">
        <v>4.0000000000000002E-4</v>
      </c>
      <c r="K408" s="78">
        <v>0</v>
      </c>
    </row>
    <row r="409" spans="2:11">
      <c r="B409" t="s">
        <v>6408</v>
      </c>
      <c r="C409" t="s">
        <v>6409</v>
      </c>
      <c r="D409" t="s">
        <v>121</v>
      </c>
      <c r="E409" t="s">
        <v>104</v>
      </c>
      <c r="F409" t="s">
        <v>6405</v>
      </c>
      <c r="G409" s="77">
        <v>-515000</v>
      </c>
      <c r="H409" s="77">
        <v>24.7449636363636</v>
      </c>
      <c r="I409" s="77">
        <v>-127.436562727273</v>
      </c>
      <c r="J409" s="78">
        <v>4.0000000000000002E-4</v>
      </c>
      <c r="K409" s="78">
        <v>0</v>
      </c>
    </row>
    <row r="410" spans="2:11">
      <c r="B410" t="s">
        <v>6410</v>
      </c>
      <c r="C410" t="s">
        <v>6411</v>
      </c>
      <c r="D410" t="s">
        <v>121</v>
      </c>
      <c r="E410" t="s">
        <v>104</v>
      </c>
      <c r="F410" t="s">
        <v>6412</v>
      </c>
      <c r="G410" s="77">
        <v>450000</v>
      </c>
      <c r="H410" s="77">
        <v>13.19272</v>
      </c>
      <c r="I410" s="77">
        <v>59.367240000000002</v>
      </c>
      <c r="J410" s="78">
        <v>-2.0000000000000001E-4</v>
      </c>
      <c r="K410" s="78">
        <v>0</v>
      </c>
    </row>
    <row r="411" spans="2:11">
      <c r="B411" t="s">
        <v>6413</v>
      </c>
      <c r="C411" t="s">
        <v>6414</v>
      </c>
      <c r="D411" t="s">
        <v>121</v>
      </c>
      <c r="E411" t="s">
        <v>104</v>
      </c>
      <c r="F411" t="s">
        <v>6412</v>
      </c>
      <c r="G411" s="77">
        <v>2840000</v>
      </c>
      <c r="H411" s="77">
        <v>10.9142444444444</v>
      </c>
      <c r="I411" s="77">
        <v>309.96454222222201</v>
      </c>
      <c r="J411" s="78">
        <v>-8.9999999999999998E-4</v>
      </c>
      <c r="K411" s="78">
        <v>0</v>
      </c>
    </row>
    <row r="412" spans="2:11">
      <c r="B412" t="s">
        <v>6415</v>
      </c>
      <c r="C412" t="s">
        <v>6416</v>
      </c>
      <c r="D412" t="s">
        <v>121</v>
      </c>
      <c r="E412" t="s">
        <v>104</v>
      </c>
      <c r="F412" t="s">
        <v>6300</v>
      </c>
      <c r="G412" s="77">
        <v>2520000</v>
      </c>
      <c r="H412" s="77">
        <v>12.4832</v>
      </c>
      <c r="I412" s="77">
        <v>314.57664</v>
      </c>
      <c r="J412" s="78">
        <v>-8.9999999999999998E-4</v>
      </c>
      <c r="K412" s="78">
        <v>0</v>
      </c>
    </row>
    <row r="413" spans="2:11">
      <c r="B413" t="s">
        <v>6417</v>
      </c>
      <c r="C413" t="s">
        <v>6418</v>
      </c>
      <c r="D413" t="s">
        <v>121</v>
      </c>
      <c r="E413" t="s">
        <v>104</v>
      </c>
      <c r="F413" t="s">
        <v>6300</v>
      </c>
      <c r="G413" s="77">
        <v>75000</v>
      </c>
      <c r="H413" s="77">
        <v>10.324653333333307</v>
      </c>
      <c r="I413" s="77">
        <v>7.74348999999998</v>
      </c>
      <c r="J413" s="78">
        <v>0</v>
      </c>
      <c r="K413" s="78">
        <v>0</v>
      </c>
    </row>
    <row r="414" spans="2:11">
      <c r="B414" t="s">
        <v>6419</v>
      </c>
      <c r="C414" t="s">
        <v>6420</v>
      </c>
      <c r="D414" t="s">
        <v>121</v>
      </c>
      <c r="E414" t="s">
        <v>104</v>
      </c>
      <c r="F414" t="s">
        <v>6421</v>
      </c>
      <c r="G414" s="77">
        <v>250000</v>
      </c>
      <c r="H414" s="77">
        <v>12.333304</v>
      </c>
      <c r="I414" s="77">
        <v>30.833259999999999</v>
      </c>
      <c r="J414" s="78">
        <v>-1E-4</v>
      </c>
      <c r="K414" s="78">
        <v>0</v>
      </c>
    </row>
    <row r="415" spans="2:11">
      <c r="B415" t="s">
        <v>6419</v>
      </c>
      <c r="C415" t="s">
        <v>6422</v>
      </c>
      <c r="D415" t="s">
        <v>121</v>
      </c>
      <c r="E415" t="s">
        <v>104</v>
      </c>
      <c r="F415" t="s">
        <v>6421</v>
      </c>
      <c r="G415" s="77">
        <v>-5000</v>
      </c>
      <c r="H415" s="77">
        <v>12.3332</v>
      </c>
      <c r="I415" s="77">
        <v>-0.61665999999999999</v>
      </c>
      <c r="J415" s="78">
        <v>0</v>
      </c>
      <c r="K415" s="78">
        <v>0</v>
      </c>
    </row>
    <row r="416" spans="2:11">
      <c r="B416" t="s">
        <v>6423</v>
      </c>
      <c r="C416" t="s">
        <v>6424</v>
      </c>
      <c r="D416" t="s">
        <v>121</v>
      </c>
      <c r="E416" t="s">
        <v>104</v>
      </c>
      <c r="F416" t="s">
        <v>6421</v>
      </c>
      <c r="G416" s="77">
        <v>1290000</v>
      </c>
      <c r="H416" s="77">
        <v>12.06348</v>
      </c>
      <c r="I416" s="77">
        <v>155.61889199999999</v>
      </c>
      <c r="J416" s="78">
        <v>-5.0000000000000001E-4</v>
      </c>
      <c r="K416" s="78">
        <v>0</v>
      </c>
    </row>
    <row r="417" spans="2:11">
      <c r="B417" t="s">
        <v>6423</v>
      </c>
      <c r="C417" t="s">
        <v>6425</v>
      </c>
      <c r="D417" t="s">
        <v>121</v>
      </c>
      <c r="E417" t="s">
        <v>104</v>
      </c>
      <c r="F417" t="s">
        <v>6421</v>
      </c>
      <c r="G417" s="77">
        <v>-35000</v>
      </c>
      <c r="H417" s="77">
        <v>12.0634</v>
      </c>
      <c r="I417" s="77">
        <v>-4.2221900000000003</v>
      </c>
      <c r="J417" s="78">
        <v>0</v>
      </c>
      <c r="K417" s="78">
        <v>0</v>
      </c>
    </row>
    <row r="418" spans="2:11">
      <c r="B418" t="s">
        <v>6426</v>
      </c>
      <c r="C418" t="s">
        <v>6427</v>
      </c>
      <c r="D418" t="s">
        <v>121</v>
      </c>
      <c r="E418" t="s">
        <v>104</v>
      </c>
      <c r="F418" t="s">
        <v>6428</v>
      </c>
      <c r="G418" s="77">
        <v>-550000</v>
      </c>
      <c r="H418" s="77">
        <v>13.8323</v>
      </c>
      <c r="I418" s="77">
        <v>-76.077650000000006</v>
      </c>
      <c r="J418" s="78">
        <v>2.0000000000000001E-4</v>
      </c>
      <c r="K418" s="78">
        <v>0</v>
      </c>
    </row>
    <row r="419" spans="2:11">
      <c r="B419" t="s">
        <v>6429</v>
      </c>
      <c r="C419" t="s">
        <v>6430</v>
      </c>
      <c r="D419" t="s">
        <v>121</v>
      </c>
      <c r="E419" t="s">
        <v>104</v>
      </c>
      <c r="F419" t="s">
        <v>6428</v>
      </c>
      <c r="G419" s="77">
        <v>1100000</v>
      </c>
      <c r="H419" s="77">
        <v>12.2733428571429</v>
      </c>
      <c r="I419" s="77">
        <v>135.00677142857199</v>
      </c>
      <c r="J419" s="78">
        <v>-4.0000000000000002E-4</v>
      </c>
      <c r="K419" s="78">
        <v>0</v>
      </c>
    </row>
    <row r="420" spans="2:11">
      <c r="B420" t="s">
        <v>6431</v>
      </c>
      <c r="C420" t="s">
        <v>6432</v>
      </c>
      <c r="D420" t="s">
        <v>121</v>
      </c>
      <c r="E420" t="s">
        <v>104</v>
      </c>
      <c r="F420" t="s">
        <v>6258</v>
      </c>
      <c r="G420" s="77">
        <v>920000</v>
      </c>
      <c r="H420" s="77">
        <v>12.453214285714299</v>
      </c>
      <c r="I420" s="77">
        <v>114.569571428572</v>
      </c>
      <c r="J420" s="78">
        <v>-2.9999999999999997E-4</v>
      </c>
      <c r="K420" s="78">
        <v>0</v>
      </c>
    </row>
    <row r="421" spans="2:11">
      <c r="B421" t="s">
        <v>6433</v>
      </c>
      <c r="C421" t="s">
        <v>6434</v>
      </c>
      <c r="D421" t="s">
        <v>121</v>
      </c>
      <c r="E421" t="s">
        <v>104</v>
      </c>
      <c r="F421" t="s">
        <v>6258</v>
      </c>
      <c r="G421" s="77">
        <v>3660000</v>
      </c>
      <c r="H421" s="77">
        <v>11.4538875</v>
      </c>
      <c r="I421" s="77">
        <v>419.21228250000001</v>
      </c>
      <c r="J421" s="78">
        <v>-1.1999999999999999E-3</v>
      </c>
      <c r="K421" s="78">
        <v>0</v>
      </c>
    </row>
    <row r="422" spans="2:11">
      <c r="B422" t="s">
        <v>6433</v>
      </c>
      <c r="C422" t="s">
        <v>6435</v>
      </c>
      <c r="D422" t="s">
        <v>121</v>
      </c>
      <c r="E422" t="s">
        <v>104</v>
      </c>
      <c r="F422" t="s">
        <v>6258</v>
      </c>
      <c r="G422" s="77">
        <v>-39000</v>
      </c>
      <c r="H422" s="77">
        <v>11.453799999999999</v>
      </c>
      <c r="I422" s="77">
        <v>-4.4669819999999998</v>
      </c>
      <c r="J422" s="78">
        <v>0</v>
      </c>
      <c r="K422" s="78">
        <v>0</v>
      </c>
    </row>
    <row r="423" spans="2:11">
      <c r="B423" t="s">
        <v>6436</v>
      </c>
      <c r="C423" t="s">
        <v>6437</v>
      </c>
      <c r="D423" t="s">
        <v>121</v>
      </c>
      <c r="E423" t="s">
        <v>104</v>
      </c>
      <c r="F423" t="s">
        <v>6438</v>
      </c>
      <c r="G423" s="77">
        <v>-500000</v>
      </c>
      <c r="H423" s="77">
        <v>12.403257999999999</v>
      </c>
      <c r="I423" s="77">
        <v>-62.016289999999998</v>
      </c>
      <c r="J423" s="78">
        <v>2.0000000000000001E-4</v>
      </c>
      <c r="K423" s="78">
        <v>0</v>
      </c>
    </row>
    <row r="424" spans="2:11">
      <c r="B424" t="s">
        <v>6439</v>
      </c>
      <c r="C424" t="s">
        <v>6440</v>
      </c>
      <c r="D424" t="s">
        <v>121</v>
      </c>
      <c r="E424" t="s">
        <v>104</v>
      </c>
      <c r="F424" t="s">
        <v>6441</v>
      </c>
      <c r="G424" s="77">
        <v>-1300000</v>
      </c>
      <c r="H424" s="77">
        <v>11.803660000000001</v>
      </c>
      <c r="I424" s="77">
        <v>-153.44757999999999</v>
      </c>
      <c r="J424" s="78">
        <v>5.0000000000000001E-4</v>
      </c>
      <c r="K424" s="78">
        <v>0</v>
      </c>
    </row>
    <row r="425" spans="2:11">
      <c r="B425" t="s">
        <v>6442</v>
      </c>
      <c r="C425" t="s">
        <v>6443</v>
      </c>
      <c r="D425" t="s">
        <v>121</v>
      </c>
      <c r="E425" t="s">
        <v>104</v>
      </c>
      <c r="F425" t="s">
        <v>6444</v>
      </c>
      <c r="G425" s="77">
        <v>-120000</v>
      </c>
      <c r="H425" s="77">
        <v>17.4598571428571</v>
      </c>
      <c r="I425" s="77">
        <v>-20.9518285714285</v>
      </c>
      <c r="J425" s="78">
        <v>1E-4</v>
      </c>
      <c r="K425" s="78">
        <v>0</v>
      </c>
    </row>
    <row r="426" spans="2:11">
      <c r="B426" t="s">
        <v>6445</v>
      </c>
      <c r="C426" t="s">
        <v>6446</v>
      </c>
      <c r="D426" t="s">
        <v>121</v>
      </c>
      <c r="E426" t="s">
        <v>104</v>
      </c>
      <c r="F426" t="s">
        <v>6444</v>
      </c>
      <c r="G426" s="77">
        <v>490000</v>
      </c>
      <c r="H426" s="77">
        <v>15.930887500000001</v>
      </c>
      <c r="I426" s="77">
        <v>78.061348749999993</v>
      </c>
      <c r="J426" s="78">
        <v>-2.0000000000000001E-4</v>
      </c>
      <c r="K426" s="78">
        <v>0</v>
      </c>
    </row>
    <row r="427" spans="2:11">
      <c r="B427" t="s">
        <v>6447</v>
      </c>
      <c r="C427" t="s">
        <v>6448</v>
      </c>
      <c r="D427" t="s">
        <v>121</v>
      </c>
      <c r="E427" t="s">
        <v>104</v>
      </c>
      <c r="F427" t="s">
        <v>6449</v>
      </c>
      <c r="G427" s="77">
        <v>-635000</v>
      </c>
      <c r="H427" s="77">
        <v>14.5718</v>
      </c>
      <c r="I427" s="77">
        <v>-92.530929999999998</v>
      </c>
      <c r="J427" s="78">
        <v>2.9999999999999997E-4</v>
      </c>
      <c r="K427" s="78">
        <v>0</v>
      </c>
    </row>
    <row r="428" spans="2:11">
      <c r="B428" t="s">
        <v>6450</v>
      </c>
      <c r="C428" t="s">
        <v>6451</v>
      </c>
      <c r="D428" t="s">
        <v>121</v>
      </c>
      <c r="E428" t="s">
        <v>104</v>
      </c>
      <c r="F428" t="s">
        <v>6452</v>
      </c>
      <c r="G428" s="77">
        <v>30000</v>
      </c>
      <c r="H428" s="77">
        <v>11.9335666666667</v>
      </c>
      <c r="I428" s="77">
        <v>3.5800700000000099</v>
      </c>
      <c r="J428" s="78">
        <v>0</v>
      </c>
      <c r="K428" s="78">
        <v>0</v>
      </c>
    </row>
    <row r="429" spans="2:11">
      <c r="B429" t="s">
        <v>6453</v>
      </c>
      <c r="C429" t="s">
        <v>6454</v>
      </c>
      <c r="D429" t="s">
        <v>121</v>
      </c>
      <c r="E429" t="s">
        <v>104</v>
      </c>
      <c r="F429" t="s">
        <v>6455</v>
      </c>
      <c r="G429" s="77">
        <v>-4860000</v>
      </c>
      <c r="H429" s="77">
        <v>7.6964186666666663</v>
      </c>
      <c r="I429" s="77">
        <v>-374.0459472</v>
      </c>
      <c r="J429" s="78">
        <v>1.1000000000000001E-3</v>
      </c>
      <c r="K429" s="78">
        <v>0</v>
      </c>
    </row>
    <row r="430" spans="2:11">
      <c r="B430" t="s">
        <v>6456</v>
      </c>
      <c r="C430" t="s">
        <v>6457</v>
      </c>
      <c r="D430" t="s">
        <v>121</v>
      </c>
      <c r="E430" t="s">
        <v>104</v>
      </c>
      <c r="F430" t="s">
        <v>6455</v>
      </c>
      <c r="G430" s="77">
        <v>-5000</v>
      </c>
      <c r="H430" s="77">
        <v>6.2872000000000003</v>
      </c>
      <c r="I430" s="77">
        <v>-0.31435999999999997</v>
      </c>
      <c r="J430" s="78">
        <v>0</v>
      </c>
      <c r="K430" s="78">
        <v>0</v>
      </c>
    </row>
    <row r="431" spans="2:11">
      <c r="B431" t="s">
        <v>6456</v>
      </c>
      <c r="C431" t="s">
        <v>6458</v>
      </c>
      <c r="D431" t="s">
        <v>121</v>
      </c>
      <c r="E431" t="s">
        <v>104</v>
      </c>
      <c r="F431" t="s">
        <v>6455</v>
      </c>
      <c r="G431" s="77">
        <v>80000</v>
      </c>
      <c r="H431" s="77">
        <v>6.2873625000000004</v>
      </c>
      <c r="I431" s="77">
        <v>5.02989</v>
      </c>
      <c r="J431" s="78">
        <v>0</v>
      </c>
      <c r="K431" s="78">
        <v>0</v>
      </c>
    </row>
    <row r="432" spans="2:11">
      <c r="B432" t="s">
        <v>6459</v>
      </c>
      <c r="C432" t="s">
        <v>6460</v>
      </c>
      <c r="D432" t="s">
        <v>121</v>
      </c>
      <c r="E432" t="s">
        <v>104</v>
      </c>
      <c r="F432" t="s">
        <v>6461</v>
      </c>
      <c r="G432" s="77">
        <v>-220000</v>
      </c>
      <c r="H432" s="77">
        <v>4.0388666666666664</v>
      </c>
      <c r="I432" s="77">
        <v>-8.8855066666666698</v>
      </c>
      <c r="J432" s="78">
        <v>0</v>
      </c>
      <c r="K432" s="78">
        <v>0</v>
      </c>
    </row>
    <row r="433" spans="2:11">
      <c r="B433" t="s">
        <v>6459</v>
      </c>
      <c r="C433" t="s">
        <v>6462</v>
      </c>
      <c r="D433" t="s">
        <v>121</v>
      </c>
      <c r="E433" t="s">
        <v>104</v>
      </c>
      <c r="F433" t="s">
        <v>6461</v>
      </c>
      <c r="G433" s="77">
        <v>540000</v>
      </c>
      <c r="H433" s="77">
        <v>4.038875</v>
      </c>
      <c r="I433" s="77">
        <v>21.809925</v>
      </c>
      <c r="J433" s="78">
        <v>-1E-4</v>
      </c>
      <c r="K433" s="78">
        <v>0</v>
      </c>
    </row>
    <row r="434" spans="2:11">
      <c r="B434" t="s">
        <v>6463</v>
      </c>
      <c r="C434" t="s">
        <v>6464</v>
      </c>
      <c r="D434" t="s">
        <v>121</v>
      </c>
      <c r="E434" t="s">
        <v>104</v>
      </c>
      <c r="F434" t="s">
        <v>6465</v>
      </c>
      <c r="G434" s="77">
        <v>-850000</v>
      </c>
      <c r="H434" s="77">
        <v>8.7357200000000006</v>
      </c>
      <c r="I434" s="77">
        <v>-74.253619999999998</v>
      </c>
      <c r="J434" s="78">
        <v>2.0000000000000001E-4</v>
      </c>
      <c r="K434" s="78">
        <v>0</v>
      </c>
    </row>
    <row r="435" spans="2:11">
      <c r="B435" t="s">
        <v>6466</v>
      </c>
      <c r="C435" t="s">
        <v>6467</v>
      </c>
      <c r="D435" t="s">
        <v>121</v>
      </c>
      <c r="E435" t="s">
        <v>104</v>
      </c>
      <c r="F435" t="s">
        <v>6468</v>
      </c>
      <c r="G435" s="77">
        <v>350000</v>
      </c>
      <c r="H435" s="77">
        <v>7.9362500000000002</v>
      </c>
      <c r="I435" s="77">
        <v>27.776875</v>
      </c>
      <c r="J435" s="78">
        <v>-1E-4</v>
      </c>
      <c r="K435" s="78">
        <v>0</v>
      </c>
    </row>
    <row r="436" spans="2:11">
      <c r="B436" t="s">
        <v>6466</v>
      </c>
      <c r="C436" t="s">
        <v>6469</v>
      </c>
      <c r="D436" t="s">
        <v>121</v>
      </c>
      <c r="E436" t="s">
        <v>104</v>
      </c>
      <c r="F436" t="s">
        <v>6468</v>
      </c>
      <c r="G436" s="77">
        <v>-5000</v>
      </c>
      <c r="H436" s="77">
        <v>7.9362000000000004</v>
      </c>
      <c r="I436" s="77">
        <v>-0.39681</v>
      </c>
      <c r="J436" s="78">
        <v>0</v>
      </c>
      <c r="K436" s="78">
        <v>0</v>
      </c>
    </row>
    <row r="437" spans="2:11">
      <c r="B437" t="s">
        <v>6470</v>
      </c>
      <c r="C437" t="s">
        <v>6471</v>
      </c>
      <c r="D437" t="s">
        <v>121</v>
      </c>
      <c r="E437" t="s">
        <v>104</v>
      </c>
      <c r="F437" t="s">
        <v>6472</v>
      </c>
      <c r="G437" s="77">
        <v>-10000</v>
      </c>
      <c r="H437" s="77">
        <v>11.633699999999999</v>
      </c>
      <c r="I437" s="77">
        <v>-1.16337</v>
      </c>
      <c r="J437" s="78">
        <v>0</v>
      </c>
      <c r="K437" s="78">
        <v>0</v>
      </c>
    </row>
    <row r="438" spans="2:11">
      <c r="B438" t="s">
        <v>6473</v>
      </c>
      <c r="C438" t="s">
        <v>6474</v>
      </c>
      <c r="D438" t="s">
        <v>121</v>
      </c>
      <c r="E438" t="s">
        <v>104</v>
      </c>
      <c r="F438" t="s">
        <v>6472</v>
      </c>
      <c r="G438" s="77">
        <v>-910000</v>
      </c>
      <c r="H438" s="77">
        <v>11.483873333333333</v>
      </c>
      <c r="I438" s="77">
        <v>-104.50324733333299</v>
      </c>
      <c r="J438" s="78">
        <v>2.9999999999999997E-4</v>
      </c>
      <c r="K438" s="78">
        <v>0</v>
      </c>
    </row>
    <row r="439" spans="2:11">
      <c r="B439" t="s">
        <v>6473</v>
      </c>
      <c r="C439" t="s">
        <v>6475</v>
      </c>
      <c r="D439" t="s">
        <v>121</v>
      </c>
      <c r="E439" t="s">
        <v>104</v>
      </c>
      <c r="F439" t="s">
        <v>6472</v>
      </c>
      <c r="G439" s="77">
        <v>40000</v>
      </c>
      <c r="H439" s="77">
        <v>11.483874999999999</v>
      </c>
      <c r="I439" s="77">
        <v>4.5935499999999996</v>
      </c>
      <c r="J439" s="78">
        <v>0</v>
      </c>
      <c r="K439" s="78">
        <v>0</v>
      </c>
    </row>
    <row r="440" spans="2:11">
      <c r="B440" t="s">
        <v>6476</v>
      </c>
      <c r="C440" t="s">
        <v>6477</v>
      </c>
      <c r="D440" t="s">
        <v>121</v>
      </c>
      <c r="E440" t="s">
        <v>104</v>
      </c>
      <c r="F440" t="s">
        <v>6478</v>
      </c>
      <c r="G440" s="77">
        <v>-680000</v>
      </c>
      <c r="H440" s="77">
        <v>12.213374999999999</v>
      </c>
      <c r="I440" s="77">
        <v>-83.05095</v>
      </c>
      <c r="J440" s="78">
        <v>2.0000000000000001E-4</v>
      </c>
      <c r="K440" s="78">
        <v>0</v>
      </c>
    </row>
    <row r="441" spans="2:11">
      <c r="B441" t="s">
        <v>6479</v>
      </c>
      <c r="C441" t="s">
        <v>6480</v>
      </c>
      <c r="D441" t="s">
        <v>121</v>
      </c>
      <c r="E441" t="s">
        <v>104</v>
      </c>
      <c r="F441" t="s">
        <v>312</v>
      </c>
      <c r="G441" s="77">
        <v>95000</v>
      </c>
      <c r="H441" s="77">
        <v>12.283333333333333</v>
      </c>
      <c r="I441" s="77">
        <v>11.6691666666666</v>
      </c>
      <c r="J441" s="78">
        <v>0</v>
      </c>
      <c r="K441" s="78">
        <v>0</v>
      </c>
    </row>
    <row r="442" spans="2:11">
      <c r="B442" t="s">
        <v>6481</v>
      </c>
      <c r="C442" t="s">
        <v>6482</v>
      </c>
      <c r="D442" t="s">
        <v>121</v>
      </c>
      <c r="E442" t="s">
        <v>104</v>
      </c>
      <c r="F442" t="s">
        <v>312</v>
      </c>
      <c r="G442" s="77">
        <v>-1030000</v>
      </c>
      <c r="H442" s="77">
        <v>11.763686666666667</v>
      </c>
      <c r="I442" s="77">
        <v>-121.165972666667</v>
      </c>
      <c r="J442" s="78">
        <v>4.0000000000000002E-4</v>
      </c>
      <c r="K442" s="78">
        <v>0</v>
      </c>
    </row>
    <row r="443" spans="2:11">
      <c r="B443" t="s">
        <v>6483</v>
      </c>
      <c r="C443" t="s">
        <v>6484</v>
      </c>
      <c r="D443" t="s">
        <v>121</v>
      </c>
      <c r="E443" t="s">
        <v>104</v>
      </c>
      <c r="F443" t="s">
        <v>6485</v>
      </c>
      <c r="G443" s="77">
        <v>-363000</v>
      </c>
      <c r="H443" s="77">
        <v>18.429200000000002</v>
      </c>
      <c r="I443" s="77">
        <v>-66.897996000000006</v>
      </c>
      <c r="J443" s="78">
        <v>2.0000000000000001E-4</v>
      </c>
      <c r="K443" s="78">
        <v>0</v>
      </c>
    </row>
    <row r="444" spans="2:11">
      <c r="B444" t="s">
        <v>6486</v>
      </c>
      <c r="C444" t="s">
        <v>6487</v>
      </c>
      <c r="D444" t="s">
        <v>121</v>
      </c>
      <c r="E444" t="s">
        <v>104</v>
      </c>
      <c r="F444" t="s">
        <v>6488</v>
      </c>
      <c r="G444" s="77">
        <v>97000</v>
      </c>
      <c r="H444" s="77">
        <v>19.588425000000001</v>
      </c>
      <c r="I444" s="77">
        <v>19.000772250000001</v>
      </c>
      <c r="J444" s="78">
        <v>-1E-4</v>
      </c>
      <c r="K444" s="78">
        <v>0</v>
      </c>
    </row>
    <row r="445" spans="2:11">
      <c r="B445" t="s">
        <v>6489</v>
      </c>
      <c r="C445" t="s">
        <v>6490</v>
      </c>
      <c r="D445" t="s">
        <v>121</v>
      </c>
      <c r="E445" t="s">
        <v>104</v>
      </c>
      <c r="F445" t="s">
        <v>6491</v>
      </c>
      <c r="G445" s="77">
        <v>-1270000</v>
      </c>
      <c r="H445" s="77">
        <v>20.377906666666707</v>
      </c>
      <c r="I445" s="77">
        <v>-258.79941466666702</v>
      </c>
      <c r="J445" s="78">
        <v>8.0000000000000004E-4</v>
      </c>
      <c r="K445" s="78">
        <v>0</v>
      </c>
    </row>
    <row r="446" spans="2:11">
      <c r="B446" t="s">
        <v>6492</v>
      </c>
      <c r="C446" t="s">
        <v>6493</v>
      </c>
      <c r="D446" t="s">
        <v>121</v>
      </c>
      <c r="E446" t="s">
        <v>104</v>
      </c>
      <c r="F446" t="s">
        <v>6494</v>
      </c>
      <c r="G446" s="77">
        <v>230000</v>
      </c>
      <c r="H446" s="77">
        <v>23.905333333333285</v>
      </c>
      <c r="I446" s="77">
        <v>54.982266666666597</v>
      </c>
      <c r="J446" s="78">
        <v>-2.0000000000000001E-4</v>
      </c>
      <c r="K446" s="78">
        <v>0</v>
      </c>
    </row>
    <row r="447" spans="2:11">
      <c r="B447" t="s">
        <v>6495</v>
      </c>
      <c r="C447" t="s">
        <v>6496</v>
      </c>
      <c r="D447" t="s">
        <v>121</v>
      </c>
      <c r="E447" t="s">
        <v>104</v>
      </c>
      <c r="F447" t="s">
        <v>6497</v>
      </c>
      <c r="G447" s="77">
        <v>-2185000</v>
      </c>
      <c r="H447" s="77">
        <v>25.6443652173913</v>
      </c>
      <c r="I447" s="77">
        <v>-560.32938000000001</v>
      </c>
      <c r="J447" s="78">
        <v>1.6999999999999999E-3</v>
      </c>
      <c r="K447" s="78">
        <v>0</v>
      </c>
    </row>
    <row r="448" spans="2:11">
      <c r="B448" t="s">
        <v>6498</v>
      </c>
      <c r="C448" t="s">
        <v>6499</v>
      </c>
      <c r="D448" t="s">
        <v>121</v>
      </c>
      <c r="E448" t="s">
        <v>104</v>
      </c>
      <c r="F448" t="s">
        <v>6497</v>
      </c>
      <c r="G448" s="77">
        <v>-565000</v>
      </c>
      <c r="H448" s="77">
        <v>25.424499999999998</v>
      </c>
      <c r="I448" s="77">
        <v>-143.648425</v>
      </c>
      <c r="J448" s="78">
        <v>4.0000000000000002E-4</v>
      </c>
      <c r="K448" s="78">
        <v>0</v>
      </c>
    </row>
    <row r="449" spans="2:11">
      <c r="B449" t="s">
        <v>6500</v>
      </c>
      <c r="C449" t="s">
        <v>6501</v>
      </c>
      <c r="D449" t="s">
        <v>121</v>
      </c>
      <c r="E449" t="s">
        <v>104</v>
      </c>
      <c r="F449" t="s">
        <v>6502</v>
      </c>
      <c r="G449" s="77">
        <v>-355000</v>
      </c>
      <c r="H449" s="77">
        <v>25.894200000000001</v>
      </c>
      <c r="I449" s="77">
        <v>-91.924409999999995</v>
      </c>
      <c r="J449" s="78">
        <v>2.9999999999999997E-4</v>
      </c>
      <c r="K449" s="78">
        <v>0</v>
      </c>
    </row>
    <row r="450" spans="2:11">
      <c r="B450" t="s">
        <v>6503</v>
      </c>
      <c r="C450" t="s">
        <v>6504</v>
      </c>
      <c r="D450" t="s">
        <v>121</v>
      </c>
      <c r="E450" t="s">
        <v>104</v>
      </c>
      <c r="F450" t="s">
        <v>6505</v>
      </c>
      <c r="G450" s="77">
        <v>-277000</v>
      </c>
      <c r="H450" s="77">
        <v>30.271260000000002</v>
      </c>
      <c r="I450" s="77">
        <v>-83.851390199999997</v>
      </c>
      <c r="J450" s="78">
        <v>2.0000000000000001E-4</v>
      </c>
      <c r="K450" s="78">
        <v>0</v>
      </c>
    </row>
    <row r="451" spans="2:11">
      <c r="B451" t="s">
        <v>6506</v>
      </c>
      <c r="C451" t="s">
        <v>6507</v>
      </c>
      <c r="D451" t="s">
        <v>121</v>
      </c>
      <c r="E451" t="s">
        <v>104</v>
      </c>
      <c r="F451" t="s">
        <v>6505</v>
      </c>
      <c r="G451" s="77">
        <v>-260000</v>
      </c>
      <c r="H451" s="77">
        <v>30.171320000000001</v>
      </c>
      <c r="I451" s="77">
        <v>-78.445431999999997</v>
      </c>
      <c r="J451" s="78">
        <v>2.0000000000000001E-4</v>
      </c>
      <c r="K451" s="78">
        <v>0</v>
      </c>
    </row>
    <row r="452" spans="2:11">
      <c r="B452" t="s">
        <v>6508</v>
      </c>
      <c r="C452" t="s">
        <v>6509</v>
      </c>
      <c r="D452" t="s">
        <v>121</v>
      </c>
      <c r="E452" t="s">
        <v>104</v>
      </c>
      <c r="F452" t="s">
        <v>6266</v>
      </c>
      <c r="G452" s="77">
        <v>-1180000</v>
      </c>
      <c r="H452" s="77">
        <v>28.992118000000001</v>
      </c>
      <c r="I452" s="77">
        <v>-342.10699240000002</v>
      </c>
      <c r="J452" s="78">
        <v>1E-3</v>
      </c>
      <c r="K452" s="78">
        <v>0</v>
      </c>
    </row>
    <row r="453" spans="2:11">
      <c r="B453" t="s">
        <v>6510</v>
      </c>
      <c r="C453" t="s">
        <v>6511</v>
      </c>
      <c r="D453" t="s">
        <v>121</v>
      </c>
      <c r="E453" t="s">
        <v>104</v>
      </c>
      <c r="F453" t="s">
        <v>6512</v>
      </c>
      <c r="G453" s="77">
        <v>120000</v>
      </c>
      <c r="H453" s="77">
        <v>29.331818181818182</v>
      </c>
      <c r="I453" s="77">
        <v>35.198181818181901</v>
      </c>
      <c r="J453" s="78">
        <v>-1E-4</v>
      </c>
      <c r="K453" s="78">
        <v>0</v>
      </c>
    </row>
    <row r="454" spans="2:11">
      <c r="B454" t="s">
        <v>6513</v>
      </c>
      <c r="C454" t="s">
        <v>6514</v>
      </c>
      <c r="D454" t="s">
        <v>121</v>
      </c>
      <c r="E454" t="s">
        <v>104</v>
      </c>
      <c r="F454" t="s">
        <v>6512</v>
      </c>
      <c r="G454" s="77">
        <v>-1417000</v>
      </c>
      <c r="H454" s="77">
        <v>29.311900000000001</v>
      </c>
      <c r="I454" s="77">
        <v>-415.34962300000001</v>
      </c>
      <c r="J454" s="78">
        <v>1.1999999999999999E-3</v>
      </c>
      <c r="K454" s="78">
        <v>0</v>
      </c>
    </row>
    <row r="455" spans="2:11">
      <c r="B455" t="s">
        <v>6515</v>
      </c>
      <c r="C455" t="s">
        <v>6516</v>
      </c>
      <c r="D455" t="s">
        <v>121</v>
      </c>
      <c r="E455" t="s">
        <v>104</v>
      </c>
      <c r="F455" t="s">
        <v>6517</v>
      </c>
      <c r="G455" s="77">
        <v>-5688000</v>
      </c>
      <c r="H455" s="77">
        <v>31.140671874999999</v>
      </c>
      <c r="I455" s="77">
        <v>-1771.2814162499999</v>
      </c>
      <c r="J455" s="78">
        <v>5.3E-3</v>
      </c>
      <c r="K455" s="78">
        <v>-1E-4</v>
      </c>
    </row>
    <row r="456" spans="2:11">
      <c r="B456" t="s">
        <v>6518</v>
      </c>
      <c r="C456" t="s">
        <v>6519</v>
      </c>
      <c r="D456" t="s">
        <v>121</v>
      </c>
      <c r="E456" t="s">
        <v>104</v>
      </c>
      <c r="F456" t="s">
        <v>6520</v>
      </c>
      <c r="G456" s="77">
        <v>310000</v>
      </c>
      <c r="H456" s="77">
        <v>31.00075</v>
      </c>
      <c r="I456" s="77">
        <v>96.102324999999993</v>
      </c>
      <c r="J456" s="78">
        <v>-2.9999999999999997E-4</v>
      </c>
      <c r="K456" s="78">
        <v>0</v>
      </c>
    </row>
    <row r="457" spans="2:11">
      <c r="B457" t="s">
        <v>6521</v>
      </c>
      <c r="C457" t="s">
        <v>6522</v>
      </c>
      <c r="D457" t="s">
        <v>121</v>
      </c>
      <c r="E457" t="s">
        <v>104</v>
      </c>
      <c r="F457" t="s">
        <v>6261</v>
      </c>
      <c r="G457" s="77">
        <v>3927900</v>
      </c>
      <c r="H457" s="77">
        <v>27.393191304347791</v>
      </c>
      <c r="I457" s="77">
        <v>1075.9771612434799</v>
      </c>
      <c r="J457" s="78">
        <v>-3.2000000000000002E-3</v>
      </c>
      <c r="K457" s="78">
        <v>0</v>
      </c>
    </row>
    <row r="458" spans="2:11">
      <c r="B458" t="s">
        <v>6523</v>
      </c>
      <c r="C458" t="s">
        <v>6524</v>
      </c>
      <c r="D458" t="s">
        <v>121</v>
      </c>
      <c r="E458" t="s">
        <v>104</v>
      </c>
      <c r="F458" t="s">
        <v>6261</v>
      </c>
      <c r="G458" s="77">
        <v>-40000</v>
      </c>
      <c r="H458" s="77">
        <v>27.193325000000002</v>
      </c>
      <c r="I458" s="77">
        <v>-10.877330000000001</v>
      </c>
      <c r="J458" s="78">
        <v>0</v>
      </c>
      <c r="K458" s="78">
        <v>0</v>
      </c>
    </row>
    <row r="459" spans="2:11">
      <c r="B459" t="s">
        <v>6525</v>
      </c>
      <c r="C459" t="s">
        <v>6526</v>
      </c>
      <c r="D459" t="s">
        <v>121</v>
      </c>
      <c r="E459" t="s">
        <v>104</v>
      </c>
      <c r="F459" t="s">
        <v>6527</v>
      </c>
      <c r="G459" s="77">
        <v>840000</v>
      </c>
      <c r="H459" s="77">
        <v>27.373200000000001</v>
      </c>
      <c r="I459" s="77">
        <v>229.93487999999999</v>
      </c>
      <c r="J459" s="78">
        <v>-6.9999999999999999E-4</v>
      </c>
      <c r="K459" s="78">
        <v>0</v>
      </c>
    </row>
    <row r="460" spans="2:11">
      <c r="B460" t="s">
        <v>6528</v>
      </c>
      <c r="C460" t="s">
        <v>6529</v>
      </c>
      <c r="D460" t="s">
        <v>121</v>
      </c>
      <c r="E460" t="s">
        <v>104</v>
      </c>
      <c r="F460" t="s">
        <v>6530</v>
      </c>
      <c r="G460" s="77">
        <v>1370000</v>
      </c>
      <c r="H460" s="77">
        <v>27.1233705882353</v>
      </c>
      <c r="I460" s="77">
        <v>371.590177058824</v>
      </c>
      <c r="J460" s="78">
        <v>-1.1000000000000001E-3</v>
      </c>
      <c r="K460" s="78">
        <v>0</v>
      </c>
    </row>
    <row r="461" spans="2:11">
      <c r="B461" t="s">
        <v>6531</v>
      </c>
      <c r="C461" t="s">
        <v>6532</v>
      </c>
      <c r="D461" t="s">
        <v>121</v>
      </c>
      <c r="E461" t="s">
        <v>104</v>
      </c>
      <c r="F461" t="s">
        <v>1123</v>
      </c>
      <c r="G461" s="77">
        <v>-505000</v>
      </c>
      <c r="H461" s="77">
        <v>26.233973333333335</v>
      </c>
      <c r="I461" s="77">
        <v>-132.48156533333301</v>
      </c>
      <c r="J461" s="78">
        <v>4.0000000000000002E-4</v>
      </c>
      <c r="K461" s="78">
        <v>0</v>
      </c>
    </row>
    <row r="462" spans="2:11">
      <c r="B462" t="s">
        <v>6533</v>
      </c>
      <c r="C462" t="s">
        <v>6534</v>
      </c>
      <c r="D462" t="s">
        <v>121</v>
      </c>
      <c r="E462" t="s">
        <v>104</v>
      </c>
      <c r="F462" t="s">
        <v>6535</v>
      </c>
      <c r="G462" s="77">
        <v>60000</v>
      </c>
      <c r="H462" s="77">
        <v>22.886216666666666</v>
      </c>
      <c r="I462" s="77">
        <v>13.731730000000001</v>
      </c>
      <c r="J462" s="78">
        <v>0</v>
      </c>
      <c r="K462" s="78">
        <v>0</v>
      </c>
    </row>
    <row r="463" spans="2:11">
      <c r="B463" t="s">
        <v>6536</v>
      </c>
      <c r="C463" t="s">
        <v>6537</v>
      </c>
      <c r="D463" t="s">
        <v>121</v>
      </c>
      <c r="E463" t="s">
        <v>104</v>
      </c>
      <c r="F463" t="s">
        <v>479</v>
      </c>
      <c r="G463" s="77">
        <v>2060000</v>
      </c>
      <c r="H463" s="77">
        <v>22.076756521739142</v>
      </c>
      <c r="I463" s="77">
        <v>454.78118434782402</v>
      </c>
      <c r="J463" s="78">
        <v>-1.4E-3</v>
      </c>
      <c r="K463" s="78">
        <v>0</v>
      </c>
    </row>
    <row r="464" spans="2:11">
      <c r="B464" t="s">
        <v>6538</v>
      </c>
      <c r="C464" t="s">
        <v>6539</v>
      </c>
      <c r="D464" t="s">
        <v>121</v>
      </c>
      <c r="E464" t="s">
        <v>104</v>
      </c>
      <c r="F464" t="s">
        <v>479</v>
      </c>
      <c r="G464" s="77">
        <v>450000</v>
      </c>
      <c r="H464" s="77">
        <v>21.9968155555556</v>
      </c>
      <c r="I464" s="77">
        <v>98.985670000000198</v>
      </c>
      <c r="J464" s="78">
        <v>-2.9999999999999997E-4</v>
      </c>
      <c r="K464" s="78">
        <v>0</v>
      </c>
    </row>
    <row r="465" spans="2:11">
      <c r="B465" t="s">
        <v>6540</v>
      </c>
      <c r="C465" t="s">
        <v>6541</v>
      </c>
      <c r="D465" t="s">
        <v>121</v>
      </c>
      <c r="E465" t="s">
        <v>104</v>
      </c>
      <c r="F465" t="s">
        <v>479</v>
      </c>
      <c r="G465" s="77">
        <v>-4500</v>
      </c>
      <c r="H465" s="77">
        <v>21.527111111111111</v>
      </c>
      <c r="I465" s="77">
        <v>-0.96872000000000003</v>
      </c>
      <c r="J465" s="78">
        <v>0</v>
      </c>
      <c r="K465" s="78">
        <v>0</v>
      </c>
    </row>
    <row r="466" spans="2:11">
      <c r="B466" t="s">
        <v>6542</v>
      </c>
      <c r="C466" t="s">
        <v>6543</v>
      </c>
      <c r="D466" t="s">
        <v>121</v>
      </c>
      <c r="E466" t="s">
        <v>104</v>
      </c>
      <c r="F466" t="s">
        <v>6544</v>
      </c>
      <c r="G466" s="77">
        <v>-49000</v>
      </c>
      <c r="H466" s="77">
        <v>18.952819023313467</v>
      </c>
      <c r="I466" s="77">
        <v>-9.2868813214235892</v>
      </c>
      <c r="J466" s="78">
        <v>0</v>
      </c>
      <c r="K466" s="78">
        <v>0</v>
      </c>
    </row>
    <row r="467" spans="2:11">
      <c r="B467" t="s">
        <v>6542</v>
      </c>
      <c r="C467" t="s">
        <v>6545</v>
      </c>
      <c r="D467" t="s">
        <v>121</v>
      </c>
      <c r="E467" t="s">
        <v>104</v>
      </c>
      <c r="F467" t="s">
        <v>6544</v>
      </c>
      <c r="G467" s="77">
        <v>580000</v>
      </c>
      <c r="H467" s="77">
        <v>18.968848000000001</v>
      </c>
      <c r="I467" s="77">
        <v>110.0193184</v>
      </c>
      <c r="J467" s="78">
        <v>-2.9999999999999997E-4</v>
      </c>
      <c r="K467" s="78">
        <v>0</v>
      </c>
    </row>
    <row r="468" spans="2:11">
      <c r="B468" t="s">
        <v>6546</v>
      </c>
      <c r="C468" t="s">
        <v>6547</v>
      </c>
      <c r="D468" t="s">
        <v>121</v>
      </c>
      <c r="E468" t="s">
        <v>104</v>
      </c>
      <c r="F468" t="s">
        <v>6241</v>
      </c>
      <c r="G468" s="77">
        <v>-120000</v>
      </c>
      <c r="H468" s="77">
        <v>15.521166666666666</v>
      </c>
      <c r="I468" s="77">
        <v>-18.625399999999999</v>
      </c>
      <c r="J468" s="78">
        <v>1E-4</v>
      </c>
      <c r="K468" s="78">
        <v>0</v>
      </c>
    </row>
    <row r="469" spans="2:11">
      <c r="B469" t="s">
        <v>6548</v>
      </c>
      <c r="C469" t="s">
        <v>6549</v>
      </c>
      <c r="D469" t="s">
        <v>121</v>
      </c>
      <c r="E469" t="s">
        <v>104</v>
      </c>
      <c r="F469" t="s">
        <v>6241</v>
      </c>
      <c r="G469" s="77">
        <v>-101700</v>
      </c>
      <c r="H469" s="77">
        <v>14.122068965517215</v>
      </c>
      <c r="I469" s="77">
        <v>-14.362144137931001</v>
      </c>
      <c r="J469" s="78">
        <v>0</v>
      </c>
      <c r="K469" s="78">
        <v>0</v>
      </c>
    </row>
    <row r="470" spans="2:11">
      <c r="B470" t="s">
        <v>6548</v>
      </c>
      <c r="C470" t="s">
        <v>6550</v>
      </c>
      <c r="D470" t="s">
        <v>121</v>
      </c>
      <c r="E470" t="s">
        <v>104</v>
      </c>
      <c r="F470" t="s">
        <v>6241</v>
      </c>
      <c r="G470" s="77">
        <v>100000</v>
      </c>
      <c r="H470" s="77">
        <v>14.1221</v>
      </c>
      <c r="I470" s="77">
        <v>14.1221</v>
      </c>
      <c r="J470" s="78">
        <v>0</v>
      </c>
      <c r="K470" s="78">
        <v>0</v>
      </c>
    </row>
    <row r="471" spans="2:11">
      <c r="B471" t="s">
        <v>6551</v>
      </c>
      <c r="C471" t="s">
        <v>6552</v>
      </c>
      <c r="D471" t="s">
        <v>121</v>
      </c>
      <c r="E471" t="s">
        <v>104</v>
      </c>
      <c r="F471" t="s">
        <v>6553</v>
      </c>
      <c r="G471" s="77">
        <v>-410000</v>
      </c>
      <c r="H471" s="77">
        <v>16.520492307692301</v>
      </c>
      <c r="I471" s="77">
        <v>-67.734018461538497</v>
      </c>
      <c r="J471" s="78">
        <v>2.0000000000000001E-4</v>
      </c>
      <c r="K471" s="78">
        <v>0</v>
      </c>
    </row>
    <row r="472" spans="2:11">
      <c r="B472" t="s">
        <v>6554</v>
      </c>
      <c r="C472" t="s">
        <v>6555</v>
      </c>
      <c r="D472" t="s">
        <v>121</v>
      </c>
      <c r="E472" t="s">
        <v>104</v>
      </c>
      <c r="F472" t="s">
        <v>395</v>
      </c>
      <c r="G472" s="77">
        <v>-620000</v>
      </c>
      <c r="H472" s="77">
        <v>19.97816666666672</v>
      </c>
      <c r="I472" s="77">
        <v>-123.864633333334</v>
      </c>
      <c r="J472" s="78">
        <v>4.0000000000000002E-4</v>
      </c>
      <c r="K472" s="78">
        <v>0</v>
      </c>
    </row>
    <row r="473" spans="2:11">
      <c r="B473" t="s">
        <v>6556</v>
      </c>
      <c r="C473" t="s">
        <v>6557</v>
      </c>
      <c r="D473" t="s">
        <v>121</v>
      </c>
      <c r="E473" t="s">
        <v>104</v>
      </c>
      <c r="F473" t="s">
        <v>6221</v>
      </c>
      <c r="G473" s="77">
        <v>-71971000</v>
      </c>
      <c r="H473" s="77">
        <v>11.888375</v>
      </c>
      <c r="I473" s="77">
        <v>-8556.1823712500009</v>
      </c>
      <c r="J473" s="78">
        <v>2.5399999999999999E-2</v>
      </c>
      <c r="K473" s="78">
        <v>-4.0000000000000002E-4</v>
      </c>
    </row>
    <row r="474" spans="2:11">
      <c r="B474" t="s">
        <v>6558</v>
      </c>
      <c r="C474" t="s">
        <v>6559</v>
      </c>
      <c r="D474" t="s">
        <v>121</v>
      </c>
      <c r="E474" t="s">
        <v>104</v>
      </c>
      <c r="F474" t="s">
        <v>6221</v>
      </c>
      <c r="G474" s="77">
        <v>7540000</v>
      </c>
      <c r="H474" s="77">
        <v>11.888374270557003</v>
      </c>
      <c r="I474" s="77">
        <v>896.38341999999795</v>
      </c>
      <c r="J474" s="78">
        <v>-2.7000000000000001E-3</v>
      </c>
      <c r="K474" s="78">
        <v>0</v>
      </c>
    </row>
    <row r="475" spans="2:11">
      <c r="B475" t="s">
        <v>6560</v>
      </c>
      <c r="C475" t="s">
        <v>6561</v>
      </c>
      <c r="D475" t="s">
        <v>121</v>
      </c>
      <c r="E475" t="s">
        <v>104</v>
      </c>
      <c r="F475" t="s">
        <v>6221</v>
      </c>
      <c r="G475" s="77">
        <v>1200000</v>
      </c>
      <c r="H475" s="77">
        <v>10.9042625</v>
      </c>
      <c r="I475" s="77">
        <v>130.85114999999999</v>
      </c>
      <c r="J475" s="78">
        <v>-4.0000000000000002E-4</v>
      </c>
      <c r="K475" s="78">
        <v>0</v>
      </c>
    </row>
    <row r="476" spans="2:11">
      <c r="B476" t="s">
        <v>6562</v>
      </c>
      <c r="C476" t="s">
        <v>6563</v>
      </c>
      <c r="D476" t="s">
        <v>121</v>
      </c>
      <c r="E476" t="s">
        <v>104</v>
      </c>
      <c r="F476" t="s">
        <v>5571</v>
      </c>
      <c r="G476" s="77">
        <v>1593000</v>
      </c>
      <c r="H476" s="77">
        <v>10.854294117647106</v>
      </c>
      <c r="I476" s="77">
        <v>172.908905294118</v>
      </c>
      <c r="J476" s="78">
        <v>-5.0000000000000001E-4</v>
      </c>
      <c r="K476" s="78">
        <v>0</v>
      </c>
    </row>
    <row r="477" spans="2:11">
      <c r="B477" t="s">
        <v>6564</v>
      </c>
      <c r="C477" t="s">
        <v>6565</v>
      </c>
      <c r="D477" t="s">
        <v>121</v>
      </c>
      <c r="E477" t="s">
        <v>104</v>
      </c>
      <c r="F477" t="s">
        <v>6226</v>
      </c>
      <c r="G477" s="77">
        <v>-1600000</v>
      </c>
      <c r="H477" s="77">
        <v>12.31240625</v>
      </c>
      <c r="I477" s="77">
        <v>-196.99850000000001</v>
      </c>
      <c r="J477" s="78">
        <v>5.9999999999999995E-4</v>
      </c>
      <c r="K477" s="78">
        <v>0</v>
      </c>
    </row>
    <row r="478" spans="2:11">
      <c r="B478" t="s">
        <v>6566</v>
      </c>
      <c r="C478" t="s">
        <v>6567</v>
      </c>
      <c r="D478" t="s">
        <v>121</v>
      </c>
      <c r="E478" t="s">
        <v>104</v>
      </c>
      <c r="F478" t="s">
        <v>6213</v>
      </c>
      <c r="G478" s="77">
        <v>2400000</v>
      </c>
      <c r="H478" s="77">
        <v>9.5987340000000003</v>
      </c>
      <c r="I478" s="77">
        <v>230.36961600000001</v>
      </c>
      <c r="J478" s="78">
        <v>-6.9999999999999999E-4</v>
      </c>
      <c r="K478" s="78">
        <v>0</v>
      </c>
    </row>
    <row r="479" spans="2:11">
      <c r="B479" t="s">
        <v>6568</v>
      </c>
      <c r="C479" t="s">
        <v>6569</v>
      </c>
      <c r="D479" t="s">
        <v>121</v>
      </c>
      <c r="E479" t="s">
        <v>104</v>
      </c>
      <c r="F479" t="s">
        <v>6570</v>
      </c>
      <c r="G479" s="77">
        <v>-70000</v>
      </c>
      <c r="H479" s="77">
        <v>7.0868000000000002</v>
      </c>
      <c r="I479" s="77">
        <v>-4.9607599999999996</v>
      </c>
      <c r="J479" s="78">
        <v>0</v>
      </c>
      <c r="K479" s="78">
        <v>0</v>
      </c>
    </row>
    <row r="480" spans="2:11">
      <c r="B480" t="s">
        <v>6568</v>
      </c>
      <c r="C480" t="s">
        <v>6571</v>
      </c>
      <c r="D480" t="s">
        <v>121</v>
      </c>
      <c r="E480" t="s">
        <v>104</v>
      </c>
      <c r="F480" t="s">
        <v>6570</v>
      </c>
      <c r="G480" s="77">
        <v>550000</v>
      </c>
      <c r="H480" s="77">
        <v>7.0868260869565329</v>
      </c>
      <c r="I480" s="77">
        <v>38.977543478260898</v>
      </c>
      <c r="J480" s="78">
        <v>-1E-4</v>
      </c>
      <c r="K480" s="78">
        <v>0</v>
      </c>
    </row>
    <row r="481" spans="2:11">
      <c r="B481" t="s">
        <v>6572</v>
      </c>
      <c r="C481" t="s">
        <v>6573</v>
      </c>
      <c r="D481" t="s">
        <v>121</v>
      </c>
      <c r="E481" t="s">
        <v>104</v>
      </c>
      <c r="F481" t="s">
        <v>5557</v>
      </c>
      <c r="G481" s="77">
        <v>890000</v>
      </c>
      <c r="H481" s="77">
        <v>2.0031022471910114</v>
      </c>
      <c r="I481" s="77">
        <v>17.82761</v>
      </c>
      <c r="J481" s="78">
        <v>-1E-4</v>
      </c>
      <c r="K481" s="78">
        <v>0</v>
      </c>
    </row>
    <row r="482" spans="2:11">
      <c r="B482" t="s">
        <v>6574</v>
      </c>
      <c r="C482" t="s">
        <v>6575</v>
      </c>
      <c r="D482" t="s">
        <v>121</v>
      </c>
      <c r="E482" t="s">
        <v>104</v>
      </c>
      <c r="F482" t="s">
        <v>689</v>
      </c>
      <c r="G482" s="77">
        <v>1415000</v>
      </c>
      <c r="H482" s="77">
        <v>1.0508782608695699</v>
      </c>
      <c r="I482" s="77">
        <v>14.8699273913043</v>
      </c>
      <c r="J482" s="78">
        <v>0</v>
      </c>
      <c r="K482" s="78">
        <v>0</v>
      </c>
    </row>
    <row r="483" spans="2:11">
      <c r="B483" t="s">
        <v>6576</v>
      </c>
      <c r="C483" t="s">
        <v>6577</v>
      </c>
      <c r="D483" t="s">
        <v>121</v>
      </c>
      <c r="E483" t="s">
        <v>104</v>
      </c>
      <c r="F483" t="s">
        <v>5607</v>
      </c>
      <c r="G483" s="77">
        <v>5000000</v>
      </c>
      <c r="H483" s="77">
        <v>-2.0883843999999998</v>
      </c>
      <c r="I483" s="77">
        <v>-104.41922</v>
      </c>
      <c r="J483" s="78">
        <v>2.9999999999999997E-4</v>
      </c>
      <c r="K483" s="78">
        <v>0</v>
      </c>
    </row>
    <row r="484" spans="2:11">
      <c r="B484" t="s">
        <v>6578</v>
      </c>
      <c r="C484" t="s">
        <v>6579</v>
      </c>
      <c r="D484" t="s">
        <v>121</v>
      </c>
      <c r="E484" t="s">
        <v>104</v>
      </c>
      <c r="F484" t="s">
        <v>5607</v>
      </c>
      <c r="G484" s="77">
        <v>-43000</v>
      </c>
      <c r="H484" s="77">
        <v>-2.47675</v>
      </c>
      <c r="I484" s="77">
        <v>1.0650025000000001</v>
      </c>
      <c r="J484" s="78">
        <v>0</v>
      </c>
      <c r="K484" s="78">
        <v>0</v>
      </c>
    </row>
    <row r="485" spans="2:11">
      <c r="B485" t="s">
        <v>6578</v>
      </c>
      <c r="C485" t="s">
        <v>6580</v>
      </c>
      <c r="D485" t="s">
        <v>121</v>
      </c>
      <c r="E485" t="s">
        <v>104</v>
      </c>
      <c r="F485" t="s">
        <v>5607</v>
      </c>
      <c r="G485" s="77">
        <v>220000</v>
      </c>
      <c r="H485" s="77">
        <v>-2.47675</v>
      </c>
      <c r="I485" s="77">
        <v>-5.4488500000000002</v>
      </c>
      <c r="J485" s="78">
        <v>0</v>
      </c>
      <c r="K485" s="78">
        <v>0</v>
      </c>
    </row>
    <row r="486" spans="2:11">
      <c r="B486" t="s">
        <v>6581</v>
      </c>
      <c r="C486" t="s">
        <v>6582</v>
      </c>
      <c r="D486" t="s">
        <v>121</v>
      </c>
      <c r="E486" t="s">
        <v>104</v>
      </c>
      <c r="F486" t="s">
        <v>1057</v>
      </c>
      <c r="G486" s="77">
        <v>-925000</v>
      </c>
      <c r="H486" s="77">
        <v>3.3593294117647212</v>
      </c>
      <c r="I486" s="77">
        <v>-31.073797058823601</v>
      </c>
      <c r="J486" s="78">
        <v>1E-4</v>
      </c>
      <c r="K486" s="78">
        <v>0</v>
      </c>
    </row>
    <row r="487" spans="2:11">
      <c r="B487" t="s">
        <v>6583</v>
      </c>
      <c r="C487" t="s">
        <v>6584</v>
      </c>
      <c r="D487" t="s">
        <v>121</v>
      </c>
      <c r="E487" t="s">
        <v>104</v>
      </c>
      <c r="F487" t="s">
        <v>6585</v>
      </c>
      <c r="G487" s="77">
        <v>2000000</v>
      </c>
      <c r="H487" s="77">
        <v>-1.8594200000000001</v>
      </c>
      <c r="I487" s="77">
        <v>-37.188400000000001</v>
      </c>
      <c r="J487" s="78">
        <v>1E-4</v>
      </c>
      <c r="K487" s="78">
        <v>0</v>
      </c>
    </row>
    <row r="488" spans="2:11">
      <c r="B488" t="s">
        <v>6586</v>
      </c>
      <c r="C488" t="s">
        <v>6587</v>
      </c>
      <c r="D488" t="s">
        <v>121</v>
      </c>
      <c r="E488" t="s">
        <v>104</v>
      </c>
      <c r="F488" t="s">
        <v>6585</v>
      </c>
      <c r="G488" s="77">
        <v>1405000</v>
      </c>
      <c r="H488" s="77">
        <v>-2.3468249999999999</v>
      </c>
      <c r="I488" s="77">
        <v>-32.972891250000004</v>
      </c>
      <c r="J488" s="78">
        <v>1E-4</v>
      </c>
      <c r="K488" s="78">
        <v>0</v>
      </c>
    </row>
    <row r="489" spans="2:11">
      <c r="B489" t="s">
        <v>6588</v>
      </c>
      <c r="C489" t="s">
        <v>6589</v>
      </c>
      <c r="D489" t="s">
        <v>121</v>
      </c>
      <c r="E489" t="s">
        <v>104</v>
      </c>
      <c r="F489" t="s">
        <v>6585</v>
      </c>
      <c r="G489" s="77">
        <v>-10000</v>
      </c>
      <c r="H489" s="77">
        <v>-2.4066999999999998</v>
      </c>
      <c r="I489" s="77">
        <v>0.24067</v>
      </c>
      <c r="J489" s="78">
        <v>0</v>
      </c>
      <c r="K489" s="78">
        <v>0</v>
      </c>
    </row>
    <row r="490" spans="2:11">
      <c r="B490" t="s">
        <v>6590</v>
      </c>
      <c r="C490" t="s">
        <v>6591</v>
      </c>
      <c r="D490" t="s">
        <v>121</v>
      </c>
      <c r="E490" t="s">
        <v>104</v>
      </c>
      <c r="F490" t="s">
        <v>6592</v>
      </c>
      <c r="G490" s="77">
        <v>1625000</v>
      </c>
      <c r="H490" s="77">
        <v>-1.3774500000000001</v>
      </c>
      <c r="I490" s="77">
        <v>-22.3835625</v>
      </c>
      <c r="J490" s="78">
        <v>1E-4</v>
      </c>
      <c r="K490" s="78">
        <v>0</v>
      </c>
    </row>
    <row r="491" spans="2:11">
      <c r="B491" t="s">
        <v>6593</v>
      </c>
      <c r="C491" t="s">
        <v>6594</v>
      </c>
      <c r="D491" t="s">
        <v>121</v>
      </c>
      <c r="E491" t="s">
        <v>104</v>
      </c>
      <c r="F491" t="s">
        <v>6595</v>
      </c>
      <c r="G491" s="77">
        <v>270000</v>
      </c>
      <c r="H491" s="77">
        <v>-1.7100925925925889</v>
      </c>
      <c r="I491" s="77">
        <v>-4.6172499999999896</v>
      </c>
      <c r="J491" s="78">
        <v>0</v>
      </c>
      <c r="K491" s="78">
        <v>0</v>
      </c>
    </row>
    <row r="492" spans="2:11">
      <c r="B492" t="s">
        <v>6596</v>
      </c>
      <c r="C492" t="s">
        <v>6597</v>
      </c>
      <c r="D492" t="s">
        <v>121</v>
      </c>
      <c r="E492" t="s">
        <v>104</v>
      </c>
      <c r="F492" t="s">
        <v>6595</v>
      </c>
      <c r="G492" s="77">
        <v>1530000</v>
      </c>
      <c r="H492" s="77">
        <v>-2.4267666666666701</v>
      </c>
      <c r="I492" s="77">
        <v>-37.129530000000102</v>
      </c>
      <c r="J492" s="78">
        <v>1E-4</v>
      </c>
      <c r="K492" s="78">
        <v>0</v>
      </c>
    </row>
    <row r="493" spans="2:11">
      <c r="B493" t="s">
        <v>6596</v>
      </c>
      <c r="C493" t="s">
        <v>6598</v>
      </c>
      <c r="D493" t="s">
        <v>121</v>
      </c>
      <c r="E493" t="s">
        <v>104</v>
      </c>
      <c r="F493" t="s">
        <v>6595</v>
      </c>
      <c r="G493" s="77">
        <v>-43000</v>
      </c>
      <c r="H493" s="77">
        <v>-2.4266000000000001</v>
      </c>
      <c r="I493" s="77">
        <v>1.0434380000000001</v>
      </c>
      <c r="J493" s="78">
        <v>0</v>
      </c>
      <c r="K493" s="78">
        <v>0</v>
      </c>
    </row>
    <row r="494" spans="2:11">
      <c r="B494" t="s">
        <v>6599</v>
      </c>
      <c r="C494" t="s">
        <v>6600</v>
      </c>
      <c r="D494" t="s">
        <v>121</v>
      </c>
      <c r="E494" t="s">
        <v>104</v>
      </c>
      <c r="F494" t="s">
        <v>6601</v>
      </c>
      <c r="G494" s="77">
        <v>-10000000</v>
      </c>
      <c r="H494" s="77">
        <v>4.4537379000000001</v>
      </c>
      <c r="I494" s="77">
        <v>-445.37378999999999</v>
      </c>
      <c r="J494" s="78">
        <v>1.2999999999999999E-3</v>
      </c>
      <c r="K494" s="78">
        <v>0</v>
      </c>
    </row>
    <row r="495" spans="2:11">
      <c r="B495" t="s">
        <v>6602</v>
      </c>
      <c r="C495" t="s">
        <v>6603</v>
      </c>
      <c r="D495" t="s">
        <v>121</v>
      </c>
      <c r="E495" t="s">
        <v>104</v>
      </c>
      <c r="F495" t="s">
        <v>6601</v>
      </c>
      <c r="G495" s="77">
        <v>-1800000</v>
      </c>
      <c r="H495" s="77">
        <v>4.3624266666666669</v>
      </c>
      <c r="I495" s="77">
        <v>-78.523679999999999</v>
      </c>
      <c r="J495" s="78">
        <v>2.0000000000000001E-4</v>
      </c>
      <c r="K495" s="78">
        <v>0</v>
      </c>
    </row>
    <row r="496" spans="2:11">
      <c r="B496" t="s">
        <v>6604</v>
      </c>
      <c r="C496" t="s">
        <v>6605</v>
      </c>
      <c r="D496" t="s">
        <v>121</v>
      </c>
      <c r="E496" t="s">
        <v>104</v>
      </c>
      <c r="F496" t="s">
        <v>6601</v>
      </c>
      <c r="G496" s="77">
        <v>-668000</v>
      </c>
      <c r="H496" s="77">
        <v>3.589175</v>
      </c>
      <c r="I496" s="77">
        <v>-23.975688999999999</v>
      </c>
      <c r="J496" s="78">
        <v>1E-4</v>
      </c>
      <c r="K496" s="78">
        <v>0</v>
      </c>
    </row>
    <row r="497" spans="2:11">
      <c r="B497" t="s">
        <v>6606</v>
      </c>
      <c r="C497" t="s">
        <v>6607</v>
      </c>
      <c r="D497" t="s">
        <v>121</v>
      </c>
      <c r="E497" t="s">
        <v>104</v>
      </c>
      <c r="F497" t="s">
        <v>6601</v>
      </c>
      <c r="G497" s="77">
        <v>20000</v>
      </c>
      <c r="H497" s="77">
        <v>2.4699499999999999</v>
      </c>
      <c r="I497" s="77">
        <v>0.49398999999999998</v>
      </c>
      <c r="J497" s="78">
        <v>0</v>
      </c>
      <c r="K497" s="78">
        <v>0</v>
      </c>
    </row>
    <row r="498" spans="2:11">
      <c r="B498" t="s">
        <v>6608</v>
      </c>
      <c r="C498" t="s">
        <v>6609</v>
      </c>
      <c r="D498" t="s">
        <v>121</v>
      </c>
      <c r="E498" t="s">
        <v>104</v>
      </c>
      <c r="F498" t="s">
        <v>6210</v>
      </c>
      <c r="G498" s="77">
        <v>605000</v>
      </c>
      <c r="H498" s="77">
        <v>1.4905666666666699</v>
      </c>
      <c r="I498" s="77">
        <v>9.0179283333333498</v>
      </c>
      <c r="J498" s="78">
        <v>0</v>
      </c>
      <c r="K498" s="78">
        <v>0</v>
      </c>
    </row>
    <row r="499" spans="2:11">
      <c r="B499" t="s">
        <v>6608</v>
      </c>
      <c r="C499" t="s">
        <v>6610</v>
      </c>
      <c r="D499" t="s">
        <v>121</v>
      </c>
      <c r="E499" t="s">
        <v>104</v>
      </c>
      <c r="F499" t="s">
        <v>6210</v>
      </c>
      <c r="G499" s="77">
        <v>-685000</v>
      </c>
      <c r="H499" s="77">
        <v>1.4905777777777778</v>
      </c>
      <c r="I499" s="77">
        <v>-10.210457777777799</v>
      </c>
      <c r="J499" s="78">
        <v>0</v>
      </c>
      <c r="K499" s="78">
        <v>0</v>
      </c>
    </row>
    <row r="500" spans="2:11">
      <c r="B500" t="s">
        <v>6611</v>
      </c>
      <c r="C500" t="s">
        <v>6612</v>
      </c>
      <c r="D500" t="s">
        <v>121</v>
      </c>
      <c r="E500" t="s">
        <v>104</v>
      </c>
      <c r="F500" t="s">
        <v>6613</v>
      </c>
      <c r="G500" s="77">
        <v>-25000000</v>
      </c>
      <c r="H500" s="77">
        <v>1.8298040799999999</v>
      </c>
      <c r="I500" s="77">
        <v>-457.45102000000003</v>
      </c>
      <c r="J500" s="78">
        <v>1.4E-3</v>
      </c>
      <c r="K500" s="78">
        <v>0</v>
      </c>
    </row>
    <row r="501" spans="2:11">
      <c r="B501" t="s">
        <v>6614</v>
      </c>
      <c r="C501" t="s">
        <v>6615</v>
      </c>
      <c r="D501" t="s">
        <v>121</v>
      </c>
      <c r="E501" t="s">
        <v>104</v>
      </c>
      <c r="F501" t="s">
        <v>6616</v>
      </c>
      <c r="G501" s="77">
        <v>-2170000</v>
      </c>
      <c r="H501" s="77">
        <v>-0.43811777777777772</v>
      </c>
      <c r="I501" s="77">
        <v>9.5071557777777702</v>
      </c>
      <c r="J501" s="78">
        <v>0</v>
      </c>
      <c r="K501" s="78">
        <v>0</v>
      </c>
    </row>
    <row r="502" spans="2:11">
      <c r="B502" t="s">
        <v>6614</v>
      </c>
      <c r="C502" t="s">
        <v>6617</v>
      </c>
      <c r="D502" t="s">
        <v>121</v>
      </c>
      <c r="E502" t="s">
        <v>104</v>
      </c>
      <c r="F502" t="s">
        <v>6616</v>
      </c>
      <c r="G502" s="77">
        <v>430000</v>
      </c>
      <c r="H502" s="77">
        <v>-0.43812000000000001</v>
      </c>
      <c r="I502" s="77">
        <v>-1.8839159999999999</v>
      </c>
      <c r="J502" s="78">
        <v>0</v>
      </c>
      <c r="K502" s="78">
        <v>0</v>
      </c>
    </row>
    <row r="503" spans="2:11">
      <c r="B503" t="s">
        <v>6618</v>
      </c>
      <c r="C503" t="s">
        <v>6619</v>
      </c>
      <c r="D503" t="s">
        <v>121</v>
      </c>
      <c r="E503" t="s">
        <v>104</v>
      </c>
      <c r="F503" t="s">
        <v>6616</v>
      </c>
      <c r="G503" s="77">
        <v>-45000</v>
      </c>
      <c r="H503" s="77">
        <v>-0.61797777777777774</v>
      </c>
      <c r="I503" s="77">
        <v>0.27809</v>
      </c>
      <c r="J503" s="78">
        <v>0</v>
      </c>
      <c r="K503" s="78">
        <v>0</v>
      </c>
    </row>
    <row r="504" spans="2:11">
      <c r="B504" t="s">
        <v>6620</v>
      </c>
      <c r="C504" t="s">
        <v>6621</v>
      </c>
      <c r="D504" t="s">
        <v>121</v>
      </c>
      <c r="E504" t="s">
        <v>104</v>
      </c>
      <c r="F504" t="s">
        <v>6622</v>
      </c>
      <c r="G504" s="77">
        <v>-70000</v>
      </c>
      <c r="H504" s="77">
        <v>2.9895</v>
      </c>
      <c r="I504" s="77">
        <v>-2.0926499999999999</v>
      </c>
      <c r="J504" s="78">
        <v>0</v>
      </c>
      <c r="K504" s="78">
        <v>0</v>
      </c>
    </row>
    <row r="505" spans="2:11">
      <c r="B505" t="s">
        <v>6623</v>
      </c>
      <c r="C505" t="s">
        <v>6624</v>
      </c>
      <c r="D505" t="s">
        <v>121</v>
      </c>
      <c r="E505" t="s">
        <v>104</v>
      </c>
      <c r="F505" t="s">
        <v>6314</v>
      </c>
      <c r="G505" s="77">
        <v>-6000000</v>
      </c>
      <c r="H505" s="77">
        <v>1.8537781666666666</v>
      </c>
      <c r="I505" s="77">
        <v>-111.22669</v>
      </c>
      <c r="J505" s="78">
        <v>2.9999999999999997E-4</v>
      </c>
      <c r="K505" s="78">
        <v>0</v>
      </c>
    </row>
    <row r="506" spans="2:11">
      <c r="B506" t="s">
        <v>6625</v>
      </c>
      <c r="C506" t="s">
        <v>6626</v>
      </c>
      <c r="D506" t="s">
        <v>121</v>
      </c>
      <c r="E506" t="s">
        <v>104</v>
      </c>
      <c r="F506" t="s">
        <v>6232</v>
      </c>
      <c r="G506" s="77">
        <v>-200000</v>
      </c>
      <c r="H506" s="77">
        <v>2.3216600000000001</v>
      </c>
      <c r="I506" s="77">
        <v>-4.6433200000000001</v>
      </c>
      <c r="J506" s="78">
        <v>0</v>
      </c>
      <c r="K506" s="78">
        <v>0</v>
      </c>
    </row>
    <row r="507" spans="2:11">
      <c r="B507" t="s">
        <v>6627</v>
      </c>
      <c r="C507" t="s">
        <v>6628</v>
      </c>
      <c r="D507" t="s">
        <v>121</v>
      </c>
      <c r="E507" t="s">
        <v>104</v>
      </c>
      <c r="F507" t="s">
        <v>6232</v>
      </c>
      <c r="G507" s="77">
        <v>500000</v>
      </c>
      <c r="H507" s="77">
        <v>1.246524</v>
      </c>
      <c r="I507" s="77">
        <v>6.2326199999999998</v>
      </c>
      <c r="J507" s="78">
        <v>0</v>
      </c>
      <c r="K507" s="78">
        <v>0</v>
      </c>
    </row>
    <row r="508" spans="2:11">
      <c r="B508" t="s">
        <v>6629</v>
      </c>
      <c r="C508" t="s">
        <v>6630</v>
      </c>
      <c r="D508" t="s">
        <v>121</v>
      </c>
      <c r="E508" t="s">
        <v>104</v>
      </c>
      <c r="F508" t="s">
        <v>6232</v>
      </c>
      <c r="G508" s="77">
        <v>150000</v>
      </c>
      <c r="H508" s="77">
        <v>0.28138000000000002</v>
      </c>
      <c r="I508" s="77">
        <v>0.42207</v>
      </c>
      <c r="J508" s="78">
        <v>0</v>
      </c>
      <c r="K508" s="78">
        <v>0</v>
      </c>
    </row>
    <row r="509" spans="2:11">
      <c r="B509" t="s">
        <v>6631</v>
      </c>
      <c r="C509" t="s">
        <v>6632</v>
      </c>
      <c r="D509" t="s">
        <v>121</v>
      </c>
      <c r="E509" t="s">
        <v>104</v>
      </c>
      <c r="F509" t="s">
        <v>6311</v>
      </c>
      <c r="G509" s="77">
        <v>-20845000</v>
      </c>
      <c r="H509" s="77">
        <v>2.6501746810598572</v>
      </c>
      <c r="I509" s="77">
        <v>-552.42891226692802</v>
      </c>
      <c r="J509" s="78">
        <v>1.6000000000000001E-3</v>
      </c>
      <c r="K509" s="78">
        <v>0</v>
      </c>
    </row>
    <row r="510" spans="2:11">
      <c r="B510" t="s">
        <v>6633</v>
      </c>
      <c r="C510" t="s">
        <v>6634</v>
      </c>
      <c r="D510" t="s">
        <v>121</v>
      </c>
      <c r="E510" t="s">
        <v>104</v>
      </c>
      <c r="F510" t="s">
        <v>6311</v>
      </c>
      <c r="G510" s="77">
        <v>970000</v>
      </c>
      <c r="H510" s="77">
        <v>1.8603499999999999</v>
      </c>
      <c r="I510" s="77">
        <v>18.045394999999999</v>
      </c>
      <c r="J510" s="78">
        <v>-1E-4</v>
      </c>
      <c r="K510" s="78">
        <v>0</v>
      </c>
    </row>
    <row r="511" spans="2:11">
      <c r="B511" t="s">
        <v>6635</v>
      </c>
      <c r="C511" t="s">
        <v>6636</v>
      </c>
      <c r="D511" t="s">
        <v>121</v>
      </c>
      <c r="E511" t="s">
        <v>104</v>
      </c>
      <c r="F511" t="s">
        <v>5449</v>
      </c>
      <c r="G511" s="77">
        <v>96000</v>
      </c>
      <c r="H511" s="77">
        <v>4.1546666666666669E-2</v>
      </c>
      <c r="I511" s="77">
        <v>3.9884799999999998E-2</v>
      </c>
      <c r="J511" s="78">
        <v>0</v>
      </c>
      <c r="K511" s="78">
        <v>0</v>
      </c>
    </row>
    <row r="512" spans="2:11">
      <c r="B512" t="s">
        <v>6635</v>
      </c>
      <c r="C512" t="s">
        <v>6637</v>
      </c>
      <c r="D512" t="s">
        <v>121</v>
      </c>
      <c r="E512" t="s">
        <v>104</v>
      </c>
      <c r="F512" t="s">
        <v>5449</v>
      </c>
      <c r="G512" s="77">
        <v>-160000</v>
      </c>
      <c r="H512" s="77">
        <v>4.1556250000000003E-2</v>
      </c>
      <c r="I512" s="77">
        <v>-6.6489999999999994E-2</v>
      </c>
      <c r="J512" s="78">
        <v>0</v>
      </c>
      <c r="K512" s="78">
        <v>0</v>
      </c>
    </row>
    <row r="513" spans="2:11">
      <c r="B513" t="s">
        <v>6638</v>
      </c>
      <c r="C513" t="s">
        <v>6639</v>
      </c>
      <c r="D513" t="s">
        <v>121</v>
      </c>
      <c r="E513" t="s">
        <v>104</v>
      </c>
      <c r="F513" t="s">
        <v>6271</v>
      </c>
      <c r="G513" s="77">
        <v>-3223000</v>
      </c>
      <c r="H513" s="77">
        <v>11.563814285714299</v>
      </c>
      <c r="I513" s="77">
        <v>-372.70173442857202</v>
      </c>
      <c r="J513" s="78">
        <v>1.1000000000000001E-3</v>
      </c>
      <c r="K513" s="78">
        <v>0</v>
      </c>
    </row>
    <row r="514" spans="2:11">
      <c r="B514" t="s">
        <v>6640</v>
      </c>
      <c r="C514" t="s">
        <v>6641</v>
      </c>
      <c r="D514" t="s">
        <v>121</v>
      </c>
      <c r="E514" t="s">
        <v>104</v>
      </c>
      <c r="F514" t="s">
        <v>6642</v>
      </c>
      <c r="G514" s="77">
        <v>-660000</v>
      </c>
      <c r="H514" s="77">
        <v>14.397022727272697</v>
      </c>
      <c r="I514" s="77">
        <v>-95.020349999999794</v>
      </c>
      <c r="J514" s="78">
        <v>2.9999999999999997E-4</v>
      </c>
      <c r="K514" s="78">
        <v>0</v>
      </c>
    </row>
    <row r="515" spans="2:11">
      <c r="B515" t="s">
        <v>6643</v>
      </c>
      <c r="C515" t="s">
        <v>6644</v>
      </c>
      <c r="D515" t="s">
        <v>121</v>
      </c>
      <c r="E515" t="s">
        <v>104</v>
      </c>
      <c r="F515" t="s">
        <v>6319</v>
      </c>
      <c r="G515" s="77">
        <v>31500</v>
      </c>
      <c r="H515" s="77">
        <v>12.133411764705913</v>
      </c>
      <c r="I515" s="77">
        <v>3.82202470588236</v>
      </c>
      <c r="J515" s="78">
        <v>0</v>
      </c>
      <c r="K515" s="78">
        <v>0</v>
      </c>
    </row>
    <row r="516" spans="2:11">
      <c r="B516" t="s">
        <v>6645</v>
      </c>
      <c r="C516" t="s">
        <v>6646</v>
      </c>
      <c r="D516" t="s">
        <v>121</v>
      </c>
      <c r="E516" t="s">
        <v>104</v>
      </c>
      <c r="F516" t="s">
        <v>6246</v>
      </c>
      <c r="G516" s="77">
        <v>700000</v>
      </c>
      <c r="H516" s="77">
        <v>8.6729228571428578</v>
      </c>
      <c r="I516" s="77">
        <v>60.710459999999998</v>
      </c>
      <c r="J516" s="78">
        <v>-2.0000000000000001E-4</v>
      </c>
      <c r="K516" s="78">
        <v>0</v>
      </c>
    </row>
    <row r="517" spans="2:11">
      <c r="B517" t="s">
        <v>6647</v>
      </c>
      <c r="C517" t="s">
        <v>6648</v>
      </c>
      <c r="D517" t="s">
        <v>121</v>
      </c>
      <c r="E517" t="s">
        <v>104</v>
      </c>
      <c r="F517" t="s">
        <v>6246</v>
      </c>
      <c r="G517" s="77">
        <v>1145000</v>
      </c>
      <c r="H517" s="77">
        <v>7.6864249999999998</v>
      </c>
      <c r="I517" s="77">
        <v>88.009566250000006</v>
      </c>
      <c r="J517" s="78">
        <v>-2.9999999999999997E-4</v>
      </c>
      <c r="K517" s="78">
        <v>0</v>
      </c>
    </row>
    <row r="518" spans="2:11">
      <c r="B518" t="s">
        <v>6647</v>
      </c>
      <c r="C518" t="s">
        <v>6649</v>
      </c>
      <c r="D518" t="s">
        <v>121</v>
      </c>
      <c r="E518" t="s">
        <v>104</v>
      </c>
      <c r="F518" t="s">
        <v>6246</v>
      </c>
      <c r="G518" s="77">
        <v>-250000</v>
      </c>
      <c r="H518" s="77">
        <v>7.6864239999999997</v>
      </c>
      <c r="I518" s="77">
        <v>-19.216059999999999</v>
      </c>
      <c r="J518" s="78">
        <v>1E-4</v>
      </c>
      <c r="K518" s="78">
        <v>0</v>
      </c>
    </row>
    <row r="519" spans="2:11">
      <c r="B519" t="s">
        <v>6650</v>
      </c>
      <c r="C519" t="s">
        <v>6651</v>
      </c>
      <c r="D519" t="s">
        <v>121</v>
      </c>
      <c r="E519" t="s">
        <v>104</v>
      </c>
      <c r="F519" t="s">
        <v>6249</v>
      </c>
      <c r="G519" s="77">
        <v>-20000</v>
      </c>
      <c r="H519" s="77">
        <v>7.6863999999999999</v>
      </c>
      <c r="I519" s="77">
        <v>-1.53728</v>
      </c>
      <c r="J519" s="78">
        <v>0</v>
      </c>
      <c r="K519" s="78">
        <v>0</v>
      </c>
    </row>
    <row r="520" spans="2:11">
      <c r="B520" t="s">
        <v>6650</v>
      </c>
      <c r="C520" t="s">
        <v>6652</v>
      </c>
      <c r="D520" t="s">
        <v>121</v>
      </c>
      <c r="E520" t="s">
        <v>104</v>
      </c>
      <c r="F520" t="s">
        <v>6249</v>
      </c>
      <c r="G520" s="77">
        <v>155000</v>
      </c>
      <c r="H520" s="77">
        <v>7.6864181818182002</v>
      </c>
      <c r="I520" s="77">
        <v>11.913948181818199</v>
      </c>
      <c r="J520" s="78">
        <v>0</v>
      </c>
      <c r="K520" s="78">
        <v>0</v>
      </c>
    </row>
    <row r="521" spans="2:11">
      <c r="B521" t="s">
        <v>6653</v>
      </c>
      <c r="C521" t="s">
        <v>6654</v>
      </c>
      <c r="D521" t="s">
        <v>121</v>
      </c>
      <c r="E521" t="s">
        <v>104</v>
      </c>
      <c r="F521" t="s">
        <v>6655</v>
      </c>
      <c r="G521" s="77">
        <v>-105632700</v>
      </c>
      <c r="H521" s="77">
        <v>8.0385882134110425</v>
      </c>
      <c r="I521" s="77">
        <v>-8491.3777717078501</v>
      </c>
      <c r="J521" s="78">
        <v>2.52E-2</v>
      </c>
      <c r="K521" s="78">
        <v>-4.0000000000000002E-4</v>
      </c>
    </row>
    <row r="522" spans="2:11">
      <c r="B522" t="s">
        <v>6653</v>
      </c>
      <c r="C522" t="s">
        <v>6656</v>
      </c>
      <c r="D522" t="s">
        <v>121</v>
      </c>
      <c r="E522" t="s">
        <v>104</v>
      </c>
      <c r="F522" t="s">
        <v>6655</v>
      </c>
      <c r="G522" s="77">
        <v>2350000</v>
      </c>
      <c r="H522" s="77">
        <v>8.0385880851063831</v>
      </c>
      <c r="I522" s="77">
        <v>188.90682000000001</v>
      </c>
      <c r="J522" s="78">
        <v>-5.9999999999999995E-4</v>
      </c>
      <c r="K522" s="78">
        <v>0</v>
      </c>
    </row>
    <row r="523" spans="2:11">
      <c r="B523" t="s">
        <v>6657</v>
      </c>
      <c r="C523" t="s">
        <v>6658</v>
      </c>
      <c r="D523" t="s">
        <v>121</v>
      </c>
      <c r="E523" t="s">
        <v>104</v>
      </c>
      <c r="F523" t="s">
        <v>6655</v>
      </c>
      <c r="G523" s="77">
        <v>-1300000</v>
      </c>
      <c r="H523" s="77">
        <v>8.7842284615384614</v>
      </c>
      <c r="I523" s="77">
        <v>-114.19497</v>
      </c>
      <c r="J523" s="78">
        <v>2.9999999999999997E-4</v>
      </c>
      <c r="K523" s="78">
        <v>0</v>
      </c>
    </row>
    <row r="524" spans="2:11">
      <c r="B524" t="s">
        <v>6659</v>
      </c>
      <c r="C524" t="s">
        <v>6660</v>
      </c>
      <c r="D524" t="s">
        <v>121</v>
      </c>
      <c r="E524" t="s">
        <v>104</v>
      </c>
      <c r="F524" t="s">
        <v>6655</v>
      </c>
      <c r="G524" s="77">
        <v>750000</v>
      </c>
      <c r="H524" s="77">
        <v>8.5534626666666664</v>
      </c>
      <c r="I524" s="77">
        <v>64.150970000000001</v>
      </c>
      <c r="J524" s="78">
        <v>-2.0000000000000001E-4</v>
      </c>
      <c r="K524" s="78">
        <v>0</v>
      </c>
    </row>
    <row r="525" spans="2:11">
      <c r="B525" t="s">
        <v>6661</v>
      </c>
      <c r="C525" t="s">
        <v>6662</v>
      </c>
      <c r="D525" t="s">
        <v>121</v>
      </c>
      <c r="E525" t="s">
        <v>104</v>
      </c>
      <c r="F525" t="s">
        <v>6655</v>
      </c>
      <c r="G525" s="77">
        <v>863000</v>
      </c>
      <c r="H525" s="77">
        <v>7.3166727272727297</v>
      </c>
      <c r="I525" s="77">
        <v>63.142885636363701</v>
      </c>
      <c r="J525" s="78">
        <v>-2.0000000000000001E-4</v>
      </c>
      <c r="K525" s="78">
        <v>0</v>
      </c>
    </row>
    <row r="526" spans="2:11">
      <c r="B526" t="s">
        <v>6661</v>
      </c>
      <c r="C526" t="s">
        <v>6663</v>
      </c>
      <c r="D526" t="s">
        <v>121</v>
      </c>
      <c r="E526" t="s">
        <v>104</v>
      </c>
      <c r="F526" t="s">
        <v>6655</v>
      </c>
      <c r="G526" s="77">
        <v>-397000</v>
      </c>
      <c r="H526" s="77">
        <v>7.3166599999999997</v>
      </c>
      <c r="I526" s="77">
        <v>-29.047140200000001</v>
      </c>
      <c r="J526" s="78">
        <v>1E-4</v>
      </c>
      <c r="K526" s="78">
        <v>0</v>
      </c>
    </row>
    <row r="527" spans="2:11">
      <c r="B527" t="s">
        <v>6664</v>
      </c>
      <c r="C527" t="s">
        <v>6665</v>
      </c>
      <c r="D527" t="s">
        <v>121</v>
      </c>
      <c r="E527" t="s">
        <v>104</v>
      </c>
      <c r="F527" t="s">
        <v>6666</v>
      </c>
      <c r="G527" s="77">
        <v>-345000</v>
      </c>
      <c r="H527" s="77">
        <v>9.7350399999999997</v>
      </c>
      <c r="I527" s="77">
        <v>-33.585887999999997</v>
      </c>
      <c r="J527" s="78">
        <v>1E-4</v>
      </c>
      <c r="K527" s="78">
        <v>0</v>
      </c>
    </row>
    <row r="528" spans="2:11">
      <c r="B528" t="s">
        <v>6667</v>
      </c>
      <c r="C528" t="s">
        <v>6668</v>
      </c>
      <c r="D528" t="s">
        <v>121</v>
      </c>
      <c r="E528" t="s">
        <v>104</v>
      </c>
      <c r="F528" t="s">
        <v>6669</v>
      </c>
      <c r="G528" s="77">
        <v>-8000000</v>
      </c>
      <c r="H528" s="77">
        <v>10.322663</v>
      </c>
      <c r="I528" s="77">
        <v>-825.81304</v>
      </c>
      <c r="J528" s="78">
        <v>2.5000000000000001E-3</v>
      </c>
      <c r="K528" s="78">
        <v>0</v>
      </c>
    </row>
    <row r="529" spans="2:11">
      <c r="B529" t="s">
        <v>6670</v>
      </c>
      <c r="C529" t="s">
        <v>6671</v>
      </c>
      <c r="D529" t="s">
        <v>121</v>
      </c>
      <c r="E529" t="s">
        <v>104</v>
      </c>
      <c r="F529" t="s">
        <v>6669</v>
      </c>
      <c r="G529" s="77">
        <v>-1300000</v>
      </c>
      <c r="H529" s="77">
        <v>10.982473076923077</v>
      </c>
      <c r="I529" s="77">
        <v>-142.77215000000001</v>
      </c>
      <c r="J529" s="78">
        <v>4.0000000000000002E-4</v>
      </c>
      <c r="K529" s="78">
        <v>0</v>
      </c>
    </row>
    <row r="530" spans="2:11">
      <c r="B530" t="s">
        <v>6672</v>
      </c>
      <c r="C530" t="s">
        <v>6673</v>
      </c>
      <c r="D530" t="s">
        <v>121</v>
      </c>
      <c r="E530" t="s">
        <v>104</v>
      </c>
      <c r="F530" t="s">
        <v>373</v>
      </c>
      <c r="G530" s="77">
        <v>1400000</v>
      </c>
      <c r="H530" s="77">
        <v>9.0810759999999995</v>
      </c>
      <c r="I530" s="77">
        <v>127.135064</v>
      </c>
      <c r="J530" s="78">
        <v>-4.0000000000000002E-4</v>
      </c>
      <c r="K530" s="78">
        <v>0</v>
      </c>
    </row>
    <row r="531" spans="2:11">
      <c r="B531" t="s">
        <v>6674</v>
      </c>
      <c r="C531" t="s">
        <v>6675</v>
      </c>
      <c r="D531" t="s">
        <v>121</v>
      </c>
      <c r="E531" t="s">
        <v>104</v>
      </c>
      <c r="F531" t="s">
        <v>373</v>
      </c>
      <c r="G531" s="77">
        <v>620000</v>
      </c>
      <c r="H531" s="77">
        <v>8.6957469387755104</v>
      </c>
      <c r="I531" s="77">
        <v>53.913631020408197</v>
      </c>
      <c r="J531" s="78">
        <v>-2.0000000000000001E-4</v>
      </c>
      <c r="K531" s="78">
        <v>0</v>
      </c>
    </row>
    <row r="532" spans="2:11">
      <c r="B532" t="s">
        <v>6676</v>
      </c>
      <c r="C532" t="s">
        <v>6677</v>
      </c>
      <c r="D532" t="s">
        <v>121</v>
      </c>
      <c r="E532" t="s">
        <v>104</v>
      </c>
      <c r="F532" t="s">
        <v>6678</v>
      </c>
      <c r="G532" s="77">
        <v>-4110000</v>
      </c>
      <c r="H532" s="77">
        <v>14.6956707692308</v>
      </c>
      <c r="I532" s="77">
        <v>-603.99206861538596</v>
      </c>
      <c r="J532" s="78">
        <v>1.8E-3</v>
      </c>
      <c r="K532" s="78">
        <v>0</v>
      </c>
    </row>
    <row r="533" spans="2:11">
      <c r="B533" t="s">
        <v>6679</v>
      </c>
      <c r="C533" t="s">
        <v>6680</v>
      </c>
      <c r="D533" t="s">
        <v>121</v>
      </c>
      <c r="E533" t="s">
        <v>104</v>
      </c>
      <c r="F533" t="s">
        <v>6678</v>
      </c>
      <c r="G533" s="77">
        <v>-895000</v>
      </c>
      <c r="H533" s="77">
        <v>14.391920000000001</v>
      </c>
      <c r="I533" s="77">
        <v>-128.80768399999999</v>
      </c>
      <c r="J533" s="78">
        <v>4.0000000000000002E-4</v>
      </c>
      <c r="K533" s="78">
        <v>0</v>
      </c>
    </row>
    <row r="534" spans="2:11">
      <c r="B534" t="s">
        <v>6681</v>
      </c>
      <c r="C534" t="s">
        <v>6682</v>
      </c>
      <c r="D534" t="s">
        <v>121</v>
      </c>
      <c r="E534" t="s">
        <v>104</v>
      </c>
      <c r="F534" t="s">
        <v>6683</v>
      </c>
      <c r="G534" s="77">
        <v>-13000000</v>
      </c>
      <c r="H534" s="77">
        <v>15.345727923076923</v>
      </c>
      <c r="I534" s="77">
        <v>-1994.94463</v>
      </c>
      <c r="J534" s="78">
        <v>5.8999999999999999E-3</v>
      </c>
      <c r="K534" s="78">
        <v>-1E-4</v>
      </c>
    </row>
    <row r="535" spans="2:11">
      <c r="B535" t="s">
        <v>6684</v>
      </c>
      <c r="C535" t="s">
        <v>6685</v>
      </c>
      <c r="D535" t="s">
        <v>121</v>
      </c>
      <c r="E535" t="s">
        <v>104</v>
      </c>
      <c r="F535" t="s">
        <v>6686</v>
      </c>
      <c r="G535" s="77">
        <v>-2865000</v>
      </c>
      <c r="H535" s="77">
        <v>10.345412865497114</v>
      </c>
      <c r="I535" s="77">
        <v>-296.39607859649198</v>
      </c>
      <c r="J535" s="78">
        <v>8.9999999999999998E-4</v>
      </c>
      <c r="K535" s="78">
        <v>0</v>
      </c>
    </row>
    <row r="536" spans="2:11">
      <c r="B536" t="s">
        <v>6687</v>
      </c>
      <c r="C536" t="s">
        <v>6688</v>
      </c>
      <c r="D536" t="s">
        <v>121</v>
      </c>
      <c r="E536" t="s">
        <v>104</v>
      </c>
      <c r="F536" t="s">
        <v>6686</v>
      </c>
      <c r="G536" s="77">
        <v>1550000</v>
      </c>
      <c r="H536" s="77">
        <v>9.8701861538461557</v>
      </c>
      <c r="I536" s="77">
        <v>152.987885384615</v>
      </c>
      <c r="J536" s="78">
        <v>-5.0000000000000001E-4</v>
      </c>
      <c r="K536" s="78">
        <v>0</v>
      </c>
    </row>
    <row r="537" spans="2:11">
      <c r="B537" t="s">
        <v>6689</v>
      </c>
      <c r="C537" t="s">
        <v>6690</v>
      </c>
      <c r="D537" t="s">
        <v>121</v>
      </c>
      <c r="E537" t="s">
        <v>104</v>
      </c>
      <c r="F537" t="s">
        <v>6686</v>
      </c>
      <c r="G537" s="77">
        <v>-2336000</v>
      </c>
      <c r="H537" s="77">
        <v>9.8349833333333336</v>
      </c>
      <c r="I537" s="77">
        <v>-229.745210666666</v>
      </c>
      <c r="J537" s="78">
        <v>6.9999999999999999E-4</v>
      </c>
      <c r="K537" s="78">
        <v>0</v>
      </c>
    </row>
    <row r="538" spans="2:11">
      <c r="B538" t="s">
        <v>6691</v>
      </c>
      <c r="C538" t="s">
        <v>6692</v>
      </c>
      <c r="D538" t="s">
        <v>121</v>
      </c>
      <c r="E538" t="s">
        <v>104</v>
      </c>
      <c r="F538" t="s">
        <v>6686</v>
      </c>
      <c r="G538" s="77">
        <v>1599500</v>
      </c>
      <c r="H538" s="77">
        <v>9.4152500000000003</v>
      </c>
      <c r="I538" s="77">
        <v>150.59692375</v>
      </c>
      <c r="J538" s="78">
        <v>-4.0000000000000002E-4</v>
      </c>
      <c r="K538" s="78">
        <v>0</v>
      </c>
    </row>
    <row r="539" spans="2:11">
      <c r="B539" t="s">
        <v>6693</v>
      </c>
      <c r="C539" t="s">
        <v>6694</v>
      </c>
      <c r="D539" t="s">
        <v>121</v>
      </c>
      <c r="E539" t="s">
        <v>104</v>
      </c>
      <c r="F539" t="s">
        <v>806</v>
      </c>
      <c r="G539" s="77">
        <v>-14000000</v>
      </c>
      <c r="H539" s="77">
        <v>9.987443285714285</v>
      </c>
      <c r="I539" s="77">
        <v>-1398.24206</v>
      </c>
      <c r="J539" s="78">
        <v>4.1999999999999997E-3</v>
      </c>
      <c r="K539" s="78">
        <v>-1E-4</v>
      </c>
    </row>
    <row r="540" spans="2:11">
      <c r="B540" t="s">
        <v>6695</v>
      </c>
      <c r="C540" t="s">
        <v>6696</v>
      </c>
      <c r="D540" t="s">
        <v>121</v>
      </c>
      <c r="E540" t="s">
        <v>104</v>
      </c>
      <c r="F540" t="s">
        <v>6697</v>
      </c>
      <c r="G540" s="77">
        <v>-138000</v>
      </c>
      <c r="H540" s="77">
        <v>14.511799999999999</v>
      </c>
      <c r="I540" s="77">
        <v>-20.026284</v>
      </c>
      <c r="J540" s="78">
        <v>1E-4</v>
      </c>
      <c r="K540" s="78">
        <v>0</v>
      </c>
    </row>
    <row r="541" spans="2:11">
      <c r="B541" t="s">
        <v>6698</v>
      </c>
      <c r="C541" t="s">
        <v>6699</v>
      </c>
      <c r="D541" t="s">
        <v>121</v>
      </c>
      <c r="E541" t="s">
        <v>104</v>
      </c>
      <c r="F541" t="s">
        <v>6697</v>
      </c>
      <c r="G541" s="77">
        <v>-65000</v>
      </c>
      <c r="H541" s="77">
        <v>13.962199999999999</v>
      </c>
      <c r="I541" s="77">
        <v>-9.0754300000000008</v>
      </c>
      <c r="J541" s="78">
        <v>0</v>
      </c>
      <c r="K541" s="78">
        <v>0</v>
      </c>
    </row>
    <row r="542" spans="2:11">
      <c r="B542" t="s">
        <v>6700</v>
      </c>
      <c r="C542" t="s">
        <v>6701</v>
      </c>
      <c r="D542" t="s">
        <v>121</v>
      </c>
      <c r="E542" t="s">
        <v>104</v>
      </c>
      <c r="F542" t="s">
        <v>6702</v>
      </c>
      <c r="G542" s="77">
        <v>-800000</v>
      </c>
      <c r="H542" s="77">
        <v>11.206759999999999</v>
      </c>
      <c r="I542" s="77">
        <v>-89.654079999999993</v>
      </c>
      <c r="J542" s="78">
        <v>2.9999999999999997E-4</v>
      </c>
      <c r="K542" s="78">
        <v>0</v>
      </c>
    </row>
    <row r="543" spans="2:11">
      <c r="B543" t="s">
        <v>6703</v>
      </c>
      <c r="C543" t="s">
        <v>6704</v>
      </c>
      <c r="D543" t="s">
        <v>121</v>
      </c>
      <c r="E543" t="s">
        <v>104</v>
      </c>
      <c r="F543" t="s">
        <v>6702</v>
      </c>
      <c r="G543" s="77">
        <v>-1425000</v>
      </c>
      <c r="H543" s="77">
        <v>10.9142595238095</v>
      </c>
      <c r="I543" s="77">
        <v>-155.528198214285</v>
      </c>
      <c r="J543" s="78">
        <v>5.0000000000000001E-4</v>
      </c>
      <c r="K543" s="78">
        <v>0</v>
      </c>
    </row>
    <row r="544" spans="2:11">
      <c r="B544" t="s">
        <v>6705</v>
      </c>
      <c r="C544" t="s">
        <v>6706</v>
      </c>
      <c r="D544" t="s">
        <v>121</v>
      </c>
      <c r="E544" t="s">
        <v>104</v>
      </c>
      <c r="F544" t="s">
        <v>6707</v>
      </c>
      <c r="G544" s="77">
        <v>1450000</v>
      </c>
      <c r="H544" s="77">
        <v>8.2249492307692247</v>
      </c>
      <c r="I544" s="77">
        <v>119.261763846154</v>
      </c>
      <c r="J544" s="78">
        <v>-4.0000000000000002E-4</v>
      </c>
      <c r="K544" s="78">
        <v>0</v>
      </c>
    </row>
    <row r="545" spans="2:11">
      <c r="B545" t="s">
        <v>6708</v>
      </c>
      <c r="C545" t="s">
        <v>6709</v>
      </c>
      <c r="D545" t="s">
        <v>121</v>
      </c>
      <c r="E545" t="s">
        <v>104</v>
      </c>
      <c r="F545" t="s">
        <v>6707</v>
      </c>
      <c r="G545" s="77">
        <v>695000</v>
      </c>
      <c r="H545" s="77">
        <v>7.8363176470588334</v>
      </c>
      <c r="I545" s="77">
        <v>54.462407647058797</v>
      </c>
      <c r="J545" s="78">
        <v>-2.0000000000000001E-4</v>
      </c>
      <c r="K545" s="78">
        <v>0</v>
      </c>
    </row>
    <row r="546" spans="2:11">
      <c r="B546" t="s">
        <v>6710</v>
      </c>
      <c r="C546" t="s">
        <v>6711</v>
      </c>
      <c r="D546" t="s">
        <v>121</v>
      </c>
      <c r="E546" t="s">
        <v>104</v>
      </c>
      <c r="F546" t="s">
        <v>5345</v>
      </c>
      <c r="G546" s="77">
        <v>12680000</v>
      </c>
      <c r="H546" s="77">
        <v>6.69188692307692</v>
      </c>
      <c r="I546" s="77">
        <v>848.53126184615405</v>
      </c>
      <c r="J546" s="78">
        <v>-2.5000000000000001E-3</v>
      </c>
      <c r="K546" s="78">
        <v>0</v>
      </c>
    </row>
    <row r="547" spans="2:11">
      <c r="B547" t="s">
        <v>6712</v>
      </c>
      <c r="C547" t="s">
        <v>6713</v>
      </c>
      <c r="D547" t="s">
        <v>121</v>
      </c>
      <c r="E547" t="s">
        <v>104</v>
      </c>
      <c r="F547" t="s">
        <v>5345</v>
      </c>
      <c r="G547" s="77">
        <v>2032000</v>
      </c>
      <c r="H547" s="77">
        <v>6.3073499999999996</v>
      </c>
      <c r="I547" s="77">
        <v>128.16535200000001</v>
      </c>
      <c r="J547" s="78">
        <v>-4.0000000000000002E-4</v>
      </c>
      <c r="K547" s="78">
        <v>0</v>
      </c>
    </row>
    <row r="548" spans="2:11">
      <c r="B548" t="s">
        <v>6714</v>
      </c>
      <c r="C548" t="s">
        <v>6715</v>
      </c>
      <c r="D548" t="s">
        <v>121</v>
      </c>
      <c r="E548" t="s">
        <v>104</v>
      </c>
      <c r="F548" t="s">
        <v>6716</v>
      </c>
      <c r="G548" s="77">
        <v>7495000</v>
      </c>
      <c r="H548" s="77">
        <v>5.6129563909774438</v>
      </c>
      <c r="I548" s="77">
        <v>420.69108150375899</v>
      </c>
      <c r="J548" s="78">
        <v>-1.1999999999999999E-3</v>
      </c>
      <c r="K548" s="78">
        <v>0</v>
      </c>
    </row>
    <row r="549" spans="2:11">
      <c r="B549" t="s">
        <v>6717</v>
      </c>
      <c r="C549" t="s">
        <v>6718</v>
      </c>
      <c r="D549" t="s">
        <v>121</v>
      </c>
      <c r="E549" t="s">
        <v>104</v>
      </c>
      <c r="F549" t="s">
        <v>6716</v>
      </c>
      <c r="G549" s="77">
        <v>1840000</v>
      </c>
      <c r="H549" s="77">
        <v>5.4279400000000004</v>
      </c>
      <c r="I549" s="77">
        <v>99.874095999999994</v>
      </c>
      <c r="J549" s="78">
        <v>-2.9999999999999997E-4</v>
      </c>
      <c r="K549" s="78">
        <v>0</v>
      </c>
    </row>
    <row r="550" spans="2:11">
      <c r="B550" t="s">
        <v>6719</v>
      </c>
      <c r="C550" t="s">
        <v>6720</v>
      </c>
      <c r="D550" t="s">
        <v>121</v>
      </c>
      <c r="E550" t="s">
        <v>104</v>
      </c>
      <c r="F550" t="s">
        <v>6721</v>
      </c>
      <c r="G550" s="77">
        <v>56500</v>
      </c>
      <c r="H550" s="77">
        <v>3.1894</v>
      </c>
      <c r="I550" s="77">
        <v>1.802011</v>
      </c>
      <c r="J550" s="78">
        <v>0</v>
      </c>
      <c r="K550" s="78">
        <v>0</v>
      </c>
    </row>
    <row r="551" spans="2:11">
      <c r="B551" t="s">
        <v>6722</v>
      </c>
      <c r="C551" t="s">
        <v>6723</v>
      </c>
      <c r="D551" t="s">
        <v>121</v>
      </c>
      <c r="E551" t="s">
        <v>104</v>
      </c>
      <c r="F551" t="s">
        <v>303</v>
      </c>
      <c r="G551" s="77">
        <v>-195000</v>
      </c>
      <c r="H551" s="77">
        <v>-3.3333333333333277E-2</v>
      </c>
      <c r="I551" s="77">
        <v>6.4999999999999905E-2</v>
      </c>
      <c r="J551" s="78">
        <v>0</v>
      </c>
      <c r="K551" s="78">
        <v>0</v>
      </c>
    </row>
    <row r="552" spans="2:11">
      <c r="B552" s="79" t="s">
        <v>5818</v>
      </c>
      <c r="G552" s="81">
        <v>457480284.79000002</v>
      </c>
      <c r="I552" s="81">
        <v>-75815.096153452367</v>
      </c>
      <c r="J552" s="80">
        <v>0.22520000000000001</v>
      </c>
      <c r="K552" s="80">
        <v>-3.2000000000000002E-3</v>
      </c>
    </row>
    <row r="553" spans="2:11">
      <c r="B553" t="s">
        <v>6724</v>
      </c>
      <c r="C553" t="s">
        <v>6725</v>
      </c>
      <c r="D553" t="s">
        <v>121</v>
      </c>
      <c r="E553" t="s">
        <v>104</v>
      </c>
      <c r="F553" t="s">
        <v>1336</v>
      </c>
      <c r="G553" s="77">
        <v>15116391.58</v>
      </c>
      <c r="H553" s="77">
        <v>2.1065</v>
      </c>
      <c r="I553" s="77">
        <v>1124.3649906620701</v>
      </c>
      <c r="J553" s="78">
        <v>-3.3E-3</v>
      </c>
      <c r="K553" s="78">
        <v>0</v>
      </c>
    </row>
    <row r="554" spans="2:11">
      <c r="B554" t="s">
        <v>6724</v>
      </c>
      <c r="C554" t="s">
        <v>6726</v>
      </c>
      <c r="D554" t="s">
        <v>121</v>
      </c>
      <c r="E554" t="s">
        <v>104</v>
      </c>
      <c r="F554" t="s">
        <v>298</v>
      </c>
      <c r="G554" s="77">
        <v>210787.89</v>
      </c>
      <c r="H554" s="77">
        <v>-3.5956000000000001</v>
      </c>
      <c r="I554" s="77">
        <v>-26.761764575497999</v>
      </c>
      <c r="J554" s="78">
        <v>1E-4</v>
      </c>
      <c r="K554" s="78">
        <v>0</v>
      </c>
    </row>
    <row r="555" spans="2:11">
      <c r="B555" t="s">
        <v>6727</v>
      </c>
      <c r="C555" t="s">
        <v>6728</v>
      </c>
      <c r="D555" t="s">
        <v>121</v>
      </c>
      <c r="E555" t="s">
        <v>104</v>
      </c>
      <c r="F555" t="s">
        <v>1336</v>
      </c>
      <c r="G555" s="77">
        <v>25217968.850000001</v>
      </c>
      <c r="H555" s="77">
        <v>4.2239000000000004</v>
      </c>
      <c r="I555" s="77">
        <v>3761.15688726694</v>
      </c>
      <c r="J555" s="78">
        <v>-1.12E-2</v>
      </c>
      <c r="K555" s="78">
        <v>2.0000000000000001E-4</v>
      </c>
    </row>
    <row r="556" spans="2:11">
      <c r="B556" t="s">
        <v>6727</v>
      </c>
      <c r="C556" t="s">
        <v>6729</v>
      </c>
      <c r="D556" t="s">
        <v>121</v>
      </c>
      <c r="E556" t="s">
        <v>104</v>
      </c>
      <c r="F556" t="s">
        <v>1336</v>
      </c>
      <c r="G556" s="77">
        <v>718871.63</v>
      </c>
      <c r="H556" s="77">
        <v>4.2431000000000001</v>
      </c>
      <c r="I556" s="77">
        <v>107.70412316996401</v>
      </c>
      <c r="J556" s="78">
        <v>-2.9999999999999997E-4</v>
      </c>
      <c r="K556" s="78">
        <v>0</v>
      </c>
    </row>
    <row r="557" spans="2:11">
      <c r="B557" t="s">
        <v>6727</v>
      </c>
      <c r="C557" t="s">
        <v>6730</v>
      </c>
      <c r="D557" t="s">
        <v>121</v>
      </c>
      <c r="E557" t="s">
        <v>104</v>
      </c>
      <c r="F557" t="s">
        <v>1336</v>
      </c>
      <c r="G557" s="77">
        <v>2156084.39</v>
      </c>
      <c r="H557" s="77">
        <v>4.2195999999999998</v>
      </c>
      <c r="I557" s="77">
        <v>321.24380146607399</v>
      </c>
      <c r="J557" s="78">
        <v>-1E-3</v>
      </c>
      <c r="K557" s="78">
        <v>0</v>
      </c>
    </row>
    <row r="558" spans="2:11">
      <c r="B558" t="s">
        <v>6727</v>
      </c>
      <c r="C558" t="s">
        <v>6731</v>
      </c>
      <c r="D558" t="s">
        <v>121</v>
      </c>
      <c r="E558" t="s">
        <v>104</v>
      </c>
      <c r="F558" t="s">
        <v>1336</v>
      </c>
      <c r="G558" s="77">
        <v>719258.85</v>
      </c>
      <c r="H558" s="77">
        <v>4.2946999999999997</v>
      </c>
      <c r="I558" s="77">
        <v>109.072624713084</v>
      </c>
      <c r="J558" s="78">
        <v>-2.9999999999999997E-4</v>
      </c>
      <c r="K558" s="78">
        <v>0</v>
      </c>
    </row>
    <row r="559" spans="2:11">
      <c r="B559" t="s">
        <v>6727</v>
      </c>
      <c r="C559" t="s">
        <v>6732</v>
      </c>
      <c r="D559" t="s">
        <v>121</v>
      </c>
      <c r="E559" t="s">
        <v>104</v>
      </c>
      <c r="F559" t="s">
        <v>1336</v>
      </c>
      <c r="G559" s="77">
        <v>5086828.97</v>
      </c>
      <c r="H559" s="77">
        <v>5.2729999999999997</v>
      </c>
      <c r="I559" s="77">
        <v>947.11480379758098</v>
      </c>
      <c r="J559" s="78">
        <v>-2.8E-3</v>
      </c>
      <c r="K559" s="78">
        <v>0</v>
      </c>
    </row>
    <row r="560" spans="2:11">
      <c r="B560" t="s">
        <v>6727</v>
      </c>
      <c r="C560" t="s">
        <v>6733</v>
      </c>
      <c r="D560" t="s">
        <v>121</v>
      </c>
      <c r="E560" t="s">
        <v>104</v>
      </c>
      <c r="F560" t="s">
        <v>1336</v>
      </c>
      <c r="G560" s="77">
        <v>2176955.65</v>
      </c>
      <c r="H560" s="77">
        <v>5.1375999999999999</v>
      </c>
      <c r="I560" s="77">
        <v>394.91859863810799</v>
      </c>
      <c r="J560" s="78">
        <v>-1.1999999999999999E-3</v>
      </c>
      <c r="K560" s="78">
        <v>0</v>
      </c>
    </row>
    <row r="561" spans="2:11">
      <c r="B561" t="s">
        <v>6727</v>
      </c>
      <c r="C561" t="s">
        <v>6734</v>
      </c>
      <c r="D561" t="s">
        <v>121</v>
      </c>
      <c r="E561" t="s">
        <v>104</v>
      </c>
      <c r="F561" t="s">
        <v>479</v>
      </c>
      <c r="G561" s="77">
        <v>1721834.88</v>
      </c>
      <c r="H561" s="77">
        <v>3.5114999999999998</v>
      </c>
      <c r="I561" s="77">
        <v>213.49214052534799</v>
      </c>
      <c r="J561" s="78">
        <v>-5.9999999999999995E-4</v>
      </c>
      <c r="K561" s="78">
        <v>0</v>
      </c>
    </row>
    <row r="562" spans="2:11">
      <c r="B562" t="s">
        <v>6727</v>
      </c>
      <c r="C562" t="s">
        <v>6735</v>
      </c>
      <c r="D562" t="s">
        <v>121</v>
      </c>
      <c r="E562" t="s">
        <v>104</v>
      </c>
      <c r="F562" t="s">
        <v>303</v>
      </c>
      <c r="G562" s="77">
        <v>1379908.88</v>
      </c>
      <c r="H562" s="77">
        <v>0.23119999999999999</v>
      </c>
      <c r="I562" s="77">
        <v>11.265123486207299</v>
      </c>
      <c r="J562" s="78">
        <v>0</v>
      </c>
      <c r="K562" s="78">
        <v>0</v>
      </c>
    </row>
    <row r="563" spans="2:11">
      <c r="B563" t="s">
        <v>6736</v>
      </c>
      <c r="C563" t="s">
        <v>6737</v>
      </c>
      <c r="D563" t="s">
        <v>121</v>
      </c>
      <c r="E563" t="s">
        <v>104</v>
      </c>
      <c r="F563" t="s">
        <v>1336</v>
      </c>
      <c r="G563" s="77">
        <v>3848434.07</v>
      </c>
      <c r="H563" s="77">
        <v>-4.0683999999999996</v>
      </c>
      <c r="I563" s="77">
        <v>-552.84758140640201</v>
      </c>
      <c r="J563" s="78">
        <v>1.6000000000000001E-3</v>
      </c>
      <c r="K563" s="78">
        <v>0</v>
      </c>
    </row>
    <row r="564" spans="2:11">
      <c r="B564" t="s">
        <v>6736</v>
      </c>
      <c r="C564" t="s">
        <v>6738</v>
      </c>
      <c r="D564" t="s">
        <v>121</v>
      </c>
      <c r="E564" t="s">
        <v>104</v>
      </c>
      <c r="F564" t="s">
        <v>1336</v>
      </c>
      <c r="G564" s="77">
        <v>2829818.25</v>
      </c>
      <c r="H564" s="77">
        <v>-4.1828000000000003</v>
      </c>
      <c r="I564" s="77">
        <v>-417.94906693409001</v>
      </c>
      <c r="J564" s="78">
        <v>1.1999999999999999E-3</v>
      </c>
      <c r="K564" s="78">
        <v>0</v>
      </c>
    </row>
    <row r="565" spans="2:11">
      <c r="B565" t="s">
        <v>6736</v>
      </c>
      <c r="C565" t="s">
        <v>6739</v>
      </c>
      <c r="D565" t="s">
        <v>121</v>
      </c>
      <c r="E565" t="s">
        <v>104</v>
      </c>
      <c r="F565" t="s">
        <v>479</v>
      </c>
      <c r="G565" s="77">
        <v>4913228.7</v>
      </c>
      <c r="H565" s="77">
        <v>-1.8934</v>
      </c>
      <c r="I565" s="77">
        <v>-328.47859195867801</v>
      </c>
      <c r="J565" s="78">
        <v>1E-3</v>
      </c>
      <c r="K565" s="78">
        <v>0</v>
      </c>
    </row>
    <row r="566" spans="2:11">
      <c r="B566" t="s">
        <v>6736</v>
      </c>
      <c r="C566" t="s">
        <v>6740</v>
      </c>
      <c r="D566" t="s">
        <v>121</v>
      </c>
      <c r="E566" t="s">
        <v>104</v>
      </c>
      <c r="F566" t="s">
        <v>298</v>
      </c>
      <c r="G566" s="77">
        <v>1714834.59</v>
      </c>
      <c r="H566" s="77">
        <v>-5.0978000000000003</v>
      </c>
      <c r="I566" s="77">
        <v>-308.67591602117</v>
      </c>
      <c r="J566" s="78">
        <v>8.9999999999999998E-4</v>
      </c>
      <c r="K566" s="78">
        <v>0</v>
      </c>
    </row>
    <row r="567" spans="2:11">
      <c r="B567" t="s">
        <v>6736</v>
      </c>
      <c r="C567" t="s">
        <v>6741</v>
      </c>
      <c r="D567" t="s">
        <v>121</v>
      </c>
      <c r="E567" t="s">
        <v>104</v>
      </c>
      <c r="F567" t="s">
        <v>303</v>
      </c>
      <c r="G567" s="77">
        <v>3571446.14</v>
      </c>
      <c r="H567" s="77">
        <v>-0.92559999999999998</v>
      </c>
      <c r="I567" s="77">
        <v>-116.72534562106701</v>
      </c>
      <c r="J567" s="78">
        <v>2.9999999999999997E-4</v>
      </c>
      <c r="K567" s="78">
        <v>0</v>
      </c>
    </row>
    <row r="568" spans="2:11">
      <c r="B568" t="s">
        <v>6736</v>
      </c>
      <c r="C568" t="s">
        <v>6742</v>
      </c>
      <c r="D568" t="s">
        <v>121</v>
      </c>
      <c r="E568" t="s">
        <v>104</v>
      </c>
      <c r="F568" t="s">
        <v>1336</v>
      </c>
      <c r="G568" s="77">
        <v>2691899.64</v>
      </c>
      <c r="H568" s="77">
        <v>-3.9180000000000001</v>
      </c>
      <c r="I568" s="77">
        <v>-372.40972509795102</v>
      </c>
      <c r="J568" s="78">
        <v>1.1000000000000001E-3</v>
      </c>
      <c r="K568" s="78">
        <v>0</v>
      </c>
    </row>
    <row r="569" spans="2:11">
      <c r="B569" t="s">
        <v>6743</v>
      </c>
      <c r="C569" t="s">
        <v>6744</v>
      </c>
      <c r="D569" t="s">
        <v>121</v>
      </c>
      <c r="E569" t="s">
        <v>104</v>
      </c>
      <c r="F569" t="s">
        <v>303</v>
      </c>
      <c r="G569" s="77">
        <v>9698866.7699999996</v>
      </c>
      <c r="H569" s="77">
        <v>-0.51249999999999996</v>
      </c>
      <c r="I569" s="77">
        <v>-175.514330144958</v>
      </c>
      <c r="J569" s="78">
        <v>5.0000000000000001E-4</v>
      </c>
      <c r="K569" s="78">
        <v>0</v>
      </c>
    </row>
    <row r="570" spans="2:11">
      <c r="B570" t="s">
        <v>6743</v>
      </c>
      <c r="C570" t="s">
        <v>6745</v>
      </c>
      <c r="D570" t="s">
        <v>121</v>
      </c>
      <c r="E570" t="s">
        <v>104</v>
      </c>
      <c r="F570" t="s">
        <v>303</v>
      </c>
      <c r="G570" s="77">
        <v>2500853.04</v>
      </c>
      <c r="H570" s="77">
        <v>-0.46650000000000003</v>
      </c>
      <c r="I570" s="77">
        <v>-41.1943388729795</v>
      </c>
      <c r="J570" s="78">
        <v>1E-4</v>
      </c>
      <c r="K570" s="78">
        <v>0</v>
      </c>
    </row>
    <row r="571" spans="2:11">
      <c r="B571" t="s">
        <v>6743</v>
      </c>
      <c r="C571" t="s">
        <v>6746</v>
      </c>
      <c r="D571" t="s">
        <v>121</v>
      </c>
      <c r="E571" t="s">
        <v>104</v>
      </c>
      <c r="F571" t="s">
        <v>303</v>
      </c>
      <c r="G571" s="77">
        <v>4423177.12</v>
      </c>
      <c r="H571" s="77">
        <v>2.58E-2</v>
      </c>
      <c r="I571" s="77">
        <v>4.0295055099657597</v>
      </c>
      <c r="J571" s="78">
        <v>0</v>
      </c>
      <c r="K571" s="78">
        <v>0</v>
      </c>
    </row>
    <row r="572" spans="2:11">
      <c r="B572" t="s">
        <v>6743</v>
      </c>
      <c r="C572" t="s">
        <v>6747</v>
      </c>
      <c r="D572" t="s">
        <v>121</v>
      </c>
      <c r="E572" t="s">
        <v>104</v>
      </c>
      <c r="F572" t="s">
        <v>303</v>
      </c>
      <c r="G572" s="77">
        <v>3240513.17</v>
      </c>
      <c r="H572" s="77">
        <v>-0.51249999999999996</v>
      </c>
      <c r="I572" s="77">
        <v>-58.641541516758799</v>
      </c>
      <c r="J572" s="78">
        <v>2.0000000000000001E-4</v>
      </c>
      <c r="K572" s="78">
        <v>0</v>
      </c>
    </row>
    <row r="573" spans="2:11">
      <c r="B573" t="s">
        <v>6748</v>
      </c>
      <c r="C573" t="s">
        <v>6749</v>
      </c>
      <c r="D573" t="s">
        <v>121</v>
      </c>
      <c r="E573" t="s">
        <v>104</v>
      </c>
      <c r="F573" t="s">
        <v>748</v>
      </c>
      <c r="G573" s="77">
        <v>2488981.27</v>
      </c>
      <c r="H573" s="77">
        <v>-0.36120000000000002</v>
      </c>
      <c r="I573" s="77">
        <v>-31.744397426104399</v>
      </c>
      <c r="J573" s="78">
        <v>1E-4</v>
      </c>
      <c r="K573" s="78">
        <v>0</v>
      </c>
    </row>
    <row r="574" spans="2:11">
      <c r="B574" t="s">
        <v>6748</v>
      </c>
      <c r="C574" t="s">
        <v>6750</v>
      </c>
      <c r="D574" t="s">
        <v>121</v>
      </c>
      <c r="E574" t="s">
        <v>104</v>
      </c>
      <c r="F574" t="s">
        <v>748</v>
      </c>
      <c r="G574" s="77">
        <v>4233417.33</v>
      </c>
      <c r="H574" s="77">
        <v>0.3034</v>
      </c>
      <c r="I574" s="77">
        <v>45.352828460825798</v>
      </c>
      <c r="J574" s="78">
        <v>-1E-4</v>
      </c>
      <c r="K574" s="78">
        <v>0</v>
      </c>
    </row>
    <row r="575" spans="2:11">
      <c r="B575" t="s">
        <v>6748</v>
      </c>
      <c r="C575" t="s">
        <v>6751</v>
      </c>
      <c r="D575" t="s">
        <v>121</v>
      </c>
      <c r="E575" t="s">
        <v>104</v>
      </c>
      <c r="F575" t="s">
        <v>748</v>
      </c>
      <c r="G575" s="77">
        <v>4512724.83</v>
      </c>
      <c r="H575" s="77">
        <v>0.3629</v>
      </c>
      <c r="I575" s="77">
        <v>57.8260514588953</v>
      </c>
      <c r="J575" s="78">
        <v>-2.0000000000000001E-4</v>
      </c>
      <c r="K575" s="78">
        <v>0</v>
      </c>
    </row>
    <row r="576" spans="2:11">
      <c r="B576" t="s">
        <v>6748</v>
      </c>
      <c r="C576" t="s">
        <v>6752</v>
      </c>
      <c r="D576" t="s">
        <v>121</v>
      </c>
      <c r="E576" t="s">
        <v>104</v>
      </c>
      <c r="F576" t="s">
        <v>748</v>
      </c>
      <c r="G576" s="77">
        <v>2507139.48</v>
      </c>
      <c r="H576" s="77">
        <v>0.36570000000000003</v>
      </c>
      <c r="I576" s="77">
        <v>32.374358655689299</v>
      </c>
      <c r="J576" s="78">
        <v>-1E-4</v>
      </c>
      <c r="K576" s="78">
        <v>0</v>
      </c>
    </row>
    <row r="577" spans="2:11">
      <c r="B577" t="s">
        <v>6748</v>
      </c>
      <c r="C577" t="s">
        <v>6753</v>
      </c>
      <c r="D577" t="s">
        <v>121</v>
      </c>
      <c r="E577" t="s">
        <v>104</v>
      </c>
      <c r="F577" t="s">
        <v>1336</v>
      </c>
      <c r="G577" s="77">
        <v>2322454.0299999998</v>
      </c>
      <c r="H577" s="77">
        <v>-3.2551000000000001</v>
      </c>
      <c r="I577" s="77">
        <v>-266.937248191903</v>
      </c>
      <c r="J577" s="78">
        <v>8.0000000000000004E-4</v>
      </c>
      <c r="K577" s="78">
        <v>0</v>
      </c>
    </row>
    <row r="578" spans="2:11">
      <c r="B578" t="s">
        <v>6748</v>
      </c>
      <c r="C578" t="s">
        <v>6754</v>
      </c>
      <c r="D578" t="s">
        <v>121</v>
      </c>
      <c r="E578" t="s">
        <v>104</v>
      </c>
      <c r="F578" t="s">
        <v>689</v>
      </c>
      <c r="G578" s="77">
        <v>3472918.88</v>
      </c>
      <c r="H578" s="77">
        <v>-6.4522000000000004</v>
      </c>
      <c r="I578" s="77">
        <v>-791.22532174499804</v>
      </c>
      <c r="J578" s="78">
        <v>2.3E-3</v>
      </c>
      <c r="K578" s="78">
        <v>0</v>
      </c>
    </row>
    <row r="579" spans="2:11">
      <c r="B579" t="s">
        <v>6748</v>
      </c>
      <c r="C579" t="s">
        <v>6755</v>
      </c>
      <c r="D579" t="s">
        <v>121</v>
      </c>
      <c r="E579" t="s">
        <v>104</v>
      </c>
      <c r="F579" t="s">
        <v>748</v>
      </c>
      <c r="G579" s="77">
        <v>9374885.2899999991</v>
      </c>
      <c r="H579" s="77">
        <v>-0.29060000000000002</v>
      </c>
      <c r="I579" s="77">
        <v>-96.196504200824805</v>
      </c>
      <c r="J579" s="78">
        <v>2.9999999999999997E-4</v>
      </c>
      <c r="K579" s="78">
        <v>0</v>
      </c>
    </row>
    <row r="580" spans="2:11">
      <c r="B580" t="s">
        <v>6756</v>
      </c>
      <c r="C580" t="s">
        <v>6757</v>
      </c>
      <c r="D580" t="s">
        <v>121</v>
      </c>
      <c r="E580" t="s">
        <v>104</v>
      </c>
      <c r="F580" t="s">
        <v>373</v>
      </c>
      <c r="G580" s="77">
        <v>10744972.199999999</v>
      </c>
      <c r="H580" s="77">
        <v>-1.798</v>
      </c>
      <c r="I580" s="77">
        <v>-682.17013315083602</v>
      </c>
      <c r="J580" s="78">
        <v>2E-3</v>
      </c>
      <c r="K580" s="78">
        <v>0</v>
      </c>
    </row>
    <row r="581" spans="2:11">
      <c r="B581" t="s">
        <v>6756</v>
      </c>
      <c r="C581" t="s">
        <v>6758</v>
      </c>
      <c r="D581" t="s">
        <v>121</v>
      </c>
      <c r="E581" t="s">
        <v>104</v>
      </c>
      <c r="F581" t="s">
        <v>373</v>
      </c>
      <c r="G581" s="77">
        <v>1970900.21</v>
      </c>
      <c r="H581" s="77">
        <v>-1.8318000000000001</v>
      </c>
      <c r="I581" s="77">
        <v>-127.479516615181</v>
      </c>
      <c r="J581" s="78">
        <v>4.0000000000000002E-4</v>
      </c>
      <c r="K581" s="78">
        <v>0</v>
      </c>
    </row>
    <row r="582" spans="2:11">
      <c r="B582" t="s">
        <v>6756</v>
      </c>
      <c r="C582" t="s">
        <v>6759</v>
      </c>
      <c r="D582" t="s">
        <v>121</v>
      </c>
      <c r="E582" t="s">
        <v>104</v>
      </c>
      <c r="F582" t="s">
        <v>373</v>
      </c>
      <c r="G582" s="77">
        <v>5417147.7999999998</v>
      </c>
      <c r="H582" s="77">
        <v>-1.8849</v>
      </c>
      <c r="I582" s="77">
        <v>-360.542708473049</v>
      </c>
      <c r="J582" s="78">
        <v>1.1000000000000001E-3</v>
      </c>
      <c r="K582" s="78">
        <v>0</v>
      </c>
    </row>
    <row r="583" spans="2:11">
      <c r="B583" t="s">
        <v>6756</v>
      </c>
      <c r="C583" t="s">
        <v>6760</v>
      </c>
      <c r="D583" t="s">
        <v>121</v>
      </c>
      <c r="E583" t="s">
        <v>104</v>
      </c>
      <c r="F583" t="s">
        <v>373</v>
      </c>
      <c r="G583" s="77">
        <v>4368382.3099999996</v>
      </c>
      <c r="H583" s="77">
        <v>-2.6890000000000001</v>
      </c>
      <c r="I583" s="77">
        <v>-414.77174091544401</v>
      </c>
      <c r="J583" s="78">
        <v>1.1999999999999999E-3</v>
      </c>
      <c r="K583" s="78">
        <v>0</v>
      </c>
    </row>
    <row r="584" spans="2:11">
      <c r="B584" t="s">
        <v>6756</v>
      </c>
      <c r="C584" t="s">
        <v>6761</v>
      </c>
      <c r="D584" t="s">
        <v>121</v>
      </c>
      <c r="E584" t="s">
        <v>104</v>
      </c>
      <c r="F584" t="s">
        <v>373</v>
      </c>
      <c r="G584" s="77">
        <v>1642844.37</v>
      </c>
      <c r="H584" s="77">
        <v>-2.3950999999999998</v>
      </c>
      <c r="I584" s="77">
        <v>-138.936960001226</v>
      </c>
      <c r="J584" s="78">
        <v>4.0000000000000002E-4</v>
      </c>
      <c r="K584" s="78">
        <v>0</v>
      </c>
    </row>
    <row r="585" spans="2:11">
      <c r="B585" t="s">
        <v>6756</v>
      </c>
      <c r="C585" t="s">
        <v>6762</v>
      </c>
      <c r="D585" t="s">
        <v>121</v>
      </c>
      <c r="E585" t="s">
        <v>104</v>
      </c>
      <c r="F585" t="s">
        <v>373</v>
      </c>
      <c r="G585" s="77">
        <v>145321.94</v>
      </c>
      <c r="H585" s="77">
        <v>-1.7959000000000001</v>
      </c>
      <c r="I585" s="77">
        <v>-9.2153334599442598</v>
      </c>
      <c r="J585" s="78">
        <v>0</v>
      </c>
      <c r="K585" s="78">
        <v>0</v>
      </c>
    </row>
    <row r="586" spans="2:11">
      <c r="B586" t="s">
        <v>6763</v>
      </c>
      <c r="C586" t="s">
        <v>6764</v>
      </c>
      <c r="D586" t="s">
        <v>121</v>
      </c>
      <c r="E586" t="s">
        <v>104</v>
      </c>
      <c r="F586" t="s">
        <v>479</v>
      </c>
      <c r="G586" s="77">
        <v>5008609.4400000004</v>
      </c>
      <c r="H586" s="77">
        <v>-5.5890000000000004</v>
      </c>
      <c r="I586" s="77">
        <v>-988.43700223525002</v>
      </c>
      <c r="J586" s="78">
        <v>2.8999999999999998E-3</v>
      </c>
      <c r="K586" s="78">
        <v>0</v>
      </c>
    </row>
    <row r="587" spans="2:11">
      <c r="B587" t="s">
        <v>6763</v>
      </c>
      <c r="C587" t="s">
        <v>6765</v>
      </c>
      <c r="D587" t="s">
        <v>121</v>
      </c>
      <c r="E587" t="s">
        <v>104</v>
      </c>
      <c r="F587" t="s">
        <v>298</v>
      </c>
      <c r="G587" s="77">
        <v>3194363.63</v>
      </c>
      <c r="H587" s="77">
        <v>-8.1128</v>
      </c>
      <c r="I587" s="77">
        <v>-915.06688632105397</v>
      </c>
      <c r="J587" s="78">
        <v>2.7000000000000001E-3</v>
      </c>
      <c r="K587" s="78">
        <v>0</v>
      </c>
    </row>
    <row r="588" spans="2:11">
      <c r="B588" t="s">
        <v>6763</v>
      </c>
      <c r="C588" t="s">
        <v>6766</v>
      </c>
      <c r="D588" t="s">
        <v>121</v>
      </c>
      <c r="E588" t="s">
        <v>104</v>
      </c>
      <c r="F588" t="s">
        <v>1336</v>
      </c>
      <c r="G588" s="77">
        <v>1411847.47</v>
      </c>
      <c r="H588" s="77">
        <v>-2.6790999999999991</v>
      </c>
      <c r="I588" s="77">
        <v>-133.559388463326</v>
      </c>
      <c r="J588" s="78">
        <v>4.0000000000000002E-4</v>
      </c>
      <c r="K588" s="78">
        <v>0</v>
      </c>
    </row>
    <row r="589" spans="2:11">
      <c r="B589" t="s">
        <v>6763</v>
      </c>
      <c r="C589" t="s">
        <v>6767</v>
      </c>
      <c r="D589" t="s">
        <v>121</v>
      </c>
      <c r="E589" t="s">
        <v>104</v>
      </c>
      <c r="F589" t="s">
        <v>748</v>
      </c>
      <c r="G589" s="77">
        <v>2775097.67</v>
      </c>
      <c r="H589" s="77">
        <v>0.88120000000000076</v>
      </c>
      <c r="I589" s="77">
        <v>86.347641318849199</v>
      </c>
      <c r="J589" s="78">
        <v>-2.9999999999999997E-4</v>
      </c>
      <c r="K589" s="78">
        <v>0</v>
      </c>
    </row>
    <row r="590" spans="2:11">
      <c r="B590" t="s">
        <v>6768</v>
      </c>
      <c r="C590" t="s">
        <v>6769</v>
      </c>
      <c r="D590" t="s">
        <v>121</v>
      </c>
      <c r="E590" t="s">
        <v>104</v>
      </c>
      <c r="F590" t="s">
        <v>1336</v>
      </c>
      <c r="G590" s="77">
        <v>10796281.619999999</v>
      </c>
      <c r="H590" s="77">
        <v>-3.5748000000000002</v>
      </c>
      <c r="I590" s="77">
        <v>-1362.7734734670701</v>
      </c>
      <c r="J590" s="78">
        <v>4.0000000000000001E-3</v>
      </c>
      <c r="K590" s="78">
        <v>-1E-4</v>
      </c>
    </row>
    <row r="591" spans="2:11">
      <c r="B591" t="s">
        <v>6768</v>
      </c>
      <c r="C591" t="s">
        <v>6770</v>
      </c>
      <c r="D591" t="s">
        <v>121</v>
      </c>
      <c r="E591" t="s">
        <v>104</v>
      </c>
      <c r="F591" t="s">
        <v>1336</v>
      </c>
      <c r="G591" s="77">
        <v>11924765.41</v>
      </c>
      <c r="H591" s="77">
        <v>-3.5247000000000002</v>
      </c>
      <c r="I591" s="77">
        <v>-1484.12240082054</v>
      </c>
      <c r="J591" s="78">
        <v>4.4000000000000003E-3</v>
      </c>
      <c r="K591" s="78">
        <v>-1E-4</v>
      </c>
    </row>
    <row r="592" spans="2:11">
      <c r="B592" t="s">
        <v>6768</v>
      </c>
      <c r="C592" t="s">
        <v>6771</v>
      </c>
      <c r="D592" t="s">
        <v>121</v>
      </c>
      <c r="E592" t="s">
        <v>104</v>
      </c>
      <c r="F592" t="s">
        <v>303</v>
      </c>
      <c r="G592" s="77">
        <v>3091697.77</v>
      </c>
      <c r="H592" s="77">
        <v>-0.46820000000000001</v>
      </c>
      <c r="I592" s="77">
        <v>-51.1123865547235</v>
      </c>
      <c r="J592" s="78">
        <v>2.0000000000000001E-4</v>
      </c>
      <c r="K592" s="78">
        <v>0</v>
      </c>
    </row>
    <row r="593" spans="2:11">
      <c r="B593" t="s">
        <v>6768</v>
      </c>
      <c r="C593" t="s">
        <v>6772</v>
      </c>
      <c r="D593" t="s">
        <v>121</v>
      </c>
      <c r="E593" t="s">
        <v>104</v>
      </c>
      <c r="F593" t="s">
        <v>1336</v>
      </c>
      <c r="G593" s="77">
        <v>1693634.25</v>
      </c>
      <c r="H593" s="77">
        <v>-3.6048000000000067</v>
      </c>
      <c r="I593" s="77">
        <v>-215.57506200476399</v>
      </c>
      <c r="J593" s="78">
        <v>5.9999999999999995E-4</v>
      </c>
      <c r="K593" s="78">
        <v>0</v>
      </c>
    </row>
    <row r="594" spans="2:11">
      <c r="B594" t="s">
        <v>6768</v>
      </c>
      <c r="C594" t="s">
        <v>6773</v>
      </c>
      <c r="D594" t="s">
        <v>121</v>
      </c>
      <c r="E594" t="s">
        <v>104</v>
      </c>
      <c r="F594" t="s">
        <v>689</v>
      </c>
      <c r="G594" s="77">
        <v>2335727.5299999998</v>
      </c>
      <c r="H594" s="77">
        <v>-5.9498999999999942</v>
      </c>
      <c r="I594" s="77">
        <v>-490.715260097677</v>
      </c>
      <c r="J594" s="78">
        <v>1.5E-3</v>
      </c>
      <c r="K594" s="78">
        <v>0</v>
      </c>
    </row>
    <row r="595" spans="2:11">
      <c r="B595" t="s">
        <v>6768</v>
      </c>
      <c r="C595" t="s">
        <v>6774</v>
      </c>
      <c r="D595" t="s">
        <v>121</v>
      </c>
      <c r="E595" t="s">
        <v>104</v>
      </c>
      <c r="F595" t="s">
        <v>303</v>
      </c>
      <c r="G595" s="77">
        <v>557277.96</v>
      </c>
      <c r="H595" s="77">
        <v>-0.46820000000000001</v>
      </c>
      <c r="I595" s="77">
        <v>-9.2129983681903198</v>
      </c>
      <c r="J595" s="78">
        <v>0</v>
      </c>
      <c r="K595" s="78">
        <v>0</v>
      </c>
    </row>
    <row r="596" spans="2:11">
      <c r="B596" t="s">
        <v>6775</v>
      </c>
      <c r="C596" t="s">
        <v>6776</v>
      </c>
      <c r="D596" t="s">
        <v>121</v>
      </c>
      <c r="E596" t="s">
        <v>104</v>
      </c>
      <c r="F596" t="s">
        <v>748</v>
      </c>
      <c r="G596" s="77">
        <v>3010782.81</v>
      </c>
      <c r="H596" s="77">
        <v>0.29060000000000002</v>
      </c>
      <c r="I596" s="77">
        <v>30.8939013407315</v>
      </c>
      <c r="J596" s="78">
        <v>-1E-4</v>
      </c>
      <c r="K596" s="78">
        <v>0</v>
      </c>
    </row>
    <row r="597" spans="2:11">
      <c r="B597" t="s">
        <v>6775</v>
      </c>
      <c r="C597" t="s">
        <v>6777</v>
      </c>
      <c r="D597" t="s">
        <v>121</v>
      </c>
      <c r="E597" t="s">
        <v>104</v>
      </c>
      <c r="F597" t="s">
        <v>748</v>
      </c>
      <c r="G597" s="77">
        <v>2007076.36</v>
      </c>
      <c r="H597" s="77">
        <v>0.28499999999999998</v>
      </c>
      <c r="I597" s="77">
        <v>20.197911887406001</v>
      </c>
      <c r="J597" s="78">
        <v>-1E-4</v>
      </c>
      <c r="K597" s="78">
        <v>0</v>
      </c>
    </row>
    <row r="598" spans="2:11">
      <c r="B598" t="s">
        <v>6775</v>
      </c>
      <c r="C598" t="s">
        <v>6778</v>
      </c>
      <c r="D598" t="s">
        <v>121</v>
      </c>
      <c r="E598" t="s">
        <v>104</v>
      </c>
      <c r="F598" t="s">
        <v>748</v>
      </c>
      <c r="G598" s="77">
        <v>7238935.7699999996</v>
      </c>
      <c r="H598" s="77">
        <v>0.47039999999999998</v>
      </c>
      <c r="I598" s="77">
        <v>120.23744908700399</v>
      </c>
      <c r="J598" s="78">
        <v>-4.0000000000000002E-4</v>
      </c>
      <c r="K598" s="78">
        <v>0</v>
      </c>
    </row>
    <row r="599" spans="2:11">
      <c r="B599" t="s">
        <v>6775</v>
      </c>
      <c r="C599" t="s">
        <v>6779</v>
      </c>
      <c r="D599" t="s">
        <v>121</v>
      </c>
      <c r="E599" t="s">
        <v>104</v>
      </c>
      <c r="F599" t="s">
        <v>479</v>
      </c>
      <c r="G599" s="77">
        <v>1260912.46</v>
      </c>
      <c r="H599" s="77">
        <v>-3.1698</v>
      </c>
      <c r="I599" s="77">
        <v>-141.128431547649</v>
      </c>
      <c r="J599" s="78">
        <v>4.0000000000000002E-4</v>
      </c>
      <c r="K599" s="78">
        <v>0</v>
      </c>
    </row>
    <row r="600" spans="2:11">
      <c r="B600" t="s">
        <v>6775</v>
      </c>
      <c r="C600" t="s">
        <v>6780</v>
      </c>
      <c r="D600" t="s">
        <v>121</v>
      </c>
      <c r="E600" t="s">
        <v>104</v>
      </c>
      <c r="F600" t="s">
        <v>689</v>
      </c>
      <c r="G600" s="77">
        <v>914713.45</v>
      </c>
      <c r="H600" s="77">
        <v>-10.491899999999999</v>
      </c>
      <c r="I600" s="77">
        <v>-338.87296704620297</v>
      </c>
      <c r="J600" s="78">
        <v>1E-3</v>
      </c>
      <c r="K600" s="78">
        <v>0</v>
      </c>
    </row>
    <row r="601" spans="2:11">
      <c r="B601" t="s">
        <v>6775</v>
      </c>
      <c r="C601" t="s">
        <v>6781</v>
      </c>
      <c r="D601" t="s">
        <v>121</v>
      </c>
      <c r="E601" t="s">
        <v>104</v>
      </c>
      <c r="F601" t="s">
        <v>303</v>
      </c>
      <c r="G601" s="77">
        <v>8126766.3200000003</v>
      </c>
      <c r="H601" s="77">
        <v>0.26179999999999998</v>
      </c>
      <c r="I601" s="77">
        <v>75.125111891158497</v>
      </c>
      <c r="J601" s="78">
        <v>-2.0000000000000001E-4</v>
      </c>
      <c r="K601" s="78">
        <v>0</v>
      </c>
    </row>
    <row r="602" spans="2:11">
      <c r="B602" t="s">
        <v>6775</v>
      </c>
      <c r="C602" t="s">
        <v>6782</v>
      </c>
      <c r="D602" t="s">
        <v>121</v>
      </c>
      <c r="E602" t="s">
        <v>104</v>
      </c>
      <c r="F602" t="s">
        <v>748</v>
      </c>
      <c r="G602" s="77">
        <v>1121502.98</v>
      </c>
      <c r="H602" s="77">
        <v>0.28499999999999998</v>
      </c>
      <c r="I602" s="77">
        <v>11.286077013783</v>
      </c>
      <c r="J602" s="78">
        <v>0</v>
      </c>
      <c r="K602" s="78">
        <v>0</v>
      </c>
    </row>
    <row r="603" spans="2:11">
      <c r="B603" t="s">
        <v>6775</v>
      </c>
      <c r="C603" t="s">
        <v>6783</v>
      </c>
      <c r="D603" t="s">
        <v>121</v>
      </c>
      <c r="E603" t="s">
        <v>104</v>
      </c>
      <c r="F603" t="s">
        <v>748</v>
      </c>
      <c r="G603" s="77">
        <v>1405052.21</v>
      </c>
      <c r="H603" s="77">
        <v>0.47039999999999998</v>
      </c>
      <c r="I603" s="77">
        <v>23.3376699189111</v>
      </c>
      <c r="J603" s="78">
        <v>-1E-4</v>
      </c>
      <c r="K603" s="78">
        <v>0</v>
      </c>
    </row>
    <row r="604" spans="2:11">
      <c r="B604" t="s">
        <v>6784</v>
      </c>
      <c r="C604" t="s">
        <v>6785</v>
      </c>
      <c r="D604" t="s">
        <v>121</v>
      </c>
      <c r="E604" t="s">
        <v>104</v>
      </c>
      <c r="F604" t="s">
        <v>689</v>
      </c>
      <c r="G604" s="77">
        <v>7423939.0199999996</v>
      </c>
      <c r="H604" s="77">
        <v>-6.69</v>
      </c>
      <c r="I604" s="77">
        <v>-1753.71182866658</v>
      </c>
      <c r="J604" s="78">
        <v>5.1999999999999998E-3</v>
      </c>
      <c r="K604" s="78">
        <v>-1E-4</v>
      </c>
    </row>
    <row r="605" spans="2:11">
      <c r="B605" t="s">
        <v>6784</v>
      </c>
      <c r="C605" t="s">
        <v>6786</v>
      </c>
      <c r="D605" t="s">
        <v>121</v>
      </c>
      <c r="E605" t="s">
        <v>104</v>
      </c>
      <c r="F605" t="s">
        <v>689</v>
      </c>
      <c r="G605" s="77">
        <v>2817955.41</v>
      </c>
      <c r="H605" s="77">
        <v>-6.7378</v>
      </c>
      <c r="I605" s="77">
        <v>-670.42461284049398</v>
      </c>
      <c r="J605" s="78">
        <v>2E-3</v>
      </c>
      <c r="K605" s="78">
        <v>0</v>
      </c>
    </row>
    <row r="606" spans="2:11">
      <c r="B606" t="s">
        <v>6784</v>
      </c>
      <c r="C606" t="s">
        <v>6787</v>
      </c>
      <c r="D606" t="s">
        <v>121</v>
      </c>
      <c r="E606" t="s">
        <v>104</v>
      </c>
      <c r="F606" t="s">
        <v>298</v>
      </c>
      <c r="G606" s="77">
        <v>1565297.08</v>
      </c>
      <c r="H606" s="77">
        <v>-8.8887999999999998</v>
      </c>
      <c r="I606" s="77">
        <v>-491.28966389689703</v>
      </c>
      <c r="J606" s="78">
        <v>1.5E-3</v>
      </c>
      <c r="K606" s="78">
        <v>0</v>
      </c>
    </row>
    <row r="607" spans="2:11">
      <c r="B607" t="s">
        <v>6784</v>
      </c>
      <c r="C607" t="s">
        <v>6788</v>
      </c>
      <c r="D607" t="s">
        <v>121</v>
      </c>
      <c r="E607" t="s">
        <v>104</v>
      </c>
      <c r="F607" t="s">
        <v>298</v>
      </c>
      <c r="G607" s="77">
        <v>2205834.42</v>
      </c>
      <c r="H607" s="77">
        <v>-8</v>
      </c>
      <c r="I607" s="77">
        <v>-623.1041069616</v>
      </c>
      <c r="J607" s="78">
        <v>1.9E-3</v>
      </c>
      <c r="K607" s="78">
        <v>0</v>
      </c>
    </row>
    <row r="608" spans="2:11">
      <c r="B608" t="s">
        <v>6784</v>
      </c>
      <c r="C608" t="s">
        <v>6789</v>
      </c>
      <c r="D608" t="s">
        <v>121</v>
      </c>
      <c r="E608" t="s">
        <v>104</v>
      </c>
      <c r="F608" t="s">
        <v>298</v>
      </c>
      <c r="G608" s="77">
        <v>1695414.12</v>
      </c>
      <c r="H608" s="77">
        <v>-5.4699</v>
      </c>
      <c r="I608" s="77">
        <v>-327.45596049002597</v>
      </c>
      <c r="J608" s="78">
        <v>1E-3</v>
      </c>
      <c r="K608" s="78">
        <v>0</v>
      </c>
    </row>
    <row r="609" spans="2:11">
      <c r="B609" t="s">
        <v>6784</v>
      </c>
      <c r="C609" t="s">
        <v>6790</v>
      </c>
      <c r="D609" t="s">
        <v>121</v>
      </c>
      <c r="E609" t="s">
        <v>104</v>
      </c>
      <c r="F609" t="s">
        <v>303</v>
      </c>
      <c r="G609" s="77">
        <v>1997167.63</v>
      </c>
      <c r="H609" s="77">
        <v>-0.40300000000000002</v>
      </c>
      <c r="I609" s="77">
        <v>-28.419555573165901</v>
      </c>
      <c r="J609" s="78">
        <v>1E-4</v>
      </c>
      <c r="K609" s="78">
        <v>0</v>
      </c>
    </row>
    <row r="610" spans="2:11">
      <c r="B610" t="s">
        <v>6784</v>
      </c>
      <c r="C610" t="s">
        <v>6791</v>
      </c>
      <c r="D610" t="s">
        <v>121</v>
      </c>
      <c r="E610" t="s">
        <v>104</v>
      </c>
      <c r="F610" t="s">
        <v>689</v>
      </c>
      <c r="G610" s="77">
        <v>4201235.4800000004</v>
      </c>
      <c r="H610" s="77">
        <v>-6.6794000000000056</v>
      </c>
      <c r="I610" s="77">
        <v>-990.85976628110495</v>
      </c>
      <c r="J610" s="78">
        <v>2.8999999999999998E-3</v>
      </c>
      <c r="K610" s="78">
        <v>0</v>
      </c>
    </row>
    <row r="611" spans="2:11">
      <c r="B611" t="s">
        <v>6784</v>
      </c>
      <c r="C611" t="s">
        <v>6792</v>
      </c>
      <c r="D611" t="s">
        <v>121</v>
      </c>
      <c r="E611" t="s">
        <v>104</v>
      </c>
      <c r="F611" t="s">
        <v>689</v>
      </c>
      <c r="G611" s="77">
        <v>3151866.83</v>
      </c>
      <c r="H611" s="77">
        <v>-6.6475999999999997</v>
      </c>
      <c r="I611" s="77">
        <v>-739.82747634990403</v>
      </c>
      <c r="J611" s="78">
        <v>2.2000000000000001E-3</v>
      </c>
      <c r="K611" s="78">
        <v>0</v>
      </c>
    </row>
    <row r="612" spans="2:11">
      <c r="B612" t="s">
        <v>6793</v>
      </c>
      <c r="C612" t="s">
        <v>6794</v>
      </c>
      <c r="D612" t="s">
        <v>121</v>
      </c>
      <c r="E612" t="s">
        <v>104</v>
      </c>
      <c r="F612" t="s">
        <v>309</v>
      </c>
      <c r="G612" s="77">
        <v>7085761.9699999997</v>
      </c>
      <c r="H612" s="77">
        <v>4.7028999999999996</v>
      </c>
      <c r="I612" s="77">
        <v>1176.65737419525</v>
      </c>
      <c r="J612" s="78">
        <v>-3.5000000000000001E-3</v>
      </c>
      <c r="K612" s="78">
        <v>0</v>
      </c>
    </row>
    <row r="613" spans="2:11">
      <c r="B613" t="s">
        <v>6793</v>
      </c>
      <c r="C613" t="s">
        <v>6795</v>
      </c>
      <c r="D613" t="s">
        <v>121</v>
      </c>
      <c r="E613" t="s">
        <v>104</v>
      </c>
      <c r="F613" t="s">
        <v>309</v>
      </c>
      <c r="G613" s="77">
        <v>6494767.6799999997</v>
      </c>
      <c r="H613" s="77">
        <v>4.6952999999999996</v>
      </c>
      <c r="I613" s="77">
        <v>1076.7743077098901</v>
      </c>
      <c r="J613" s="78">
        <v>-3.2000000000000002E-3</v>
      </c>
      <c r="K613" s="78">
        <v>0</v>
      </c>
    </row>
    <row r="614" spans="2:11">
      <c r="B614" t="s">
        <v>6793</v>
      </c>
      <c r="C614" t="s">
        <v>6796</v>
      </c>
      <c r="D614" t="s">
        <v>121</v>
      </c>
      <c r="E614" t="s">
        <v>104</v>
      </c>
      <c r="F614" t="s">
        <v>309</v>
      </c>
      <c r="G614" s="77">
        <v>5903633.1399999997</v>
      </c>
      <c r="H614" s="77">
        <v>4.6840000000000002</v>
      </c>
      <c r="I614" s="77">
        <v>976.41392843620497</v>
      </c>
      <c r="J614" s="78">
        <v>-2.8999999999999998E-3</v>
      </c>
      <c r="K614" s="78">
        <v>0</v>
      </c>
    </row>
    <row r="615" spans="2:11">
      <c r="B615" t="s">
        <v>6793</v>
      </c>
      <c r="C615" t="s">
        <v>6797</v>
      </c>
      <c r="D615" t="s">
        <v>121</v>
      </c>
      <c r="E615" t="s">
        <v>104</v>
      </c>
      <c r="F615" t="s">
        <v>748</v>
      </c>
      <c r="G615" s="77">
        <v>2940599.15</v>
      </c>
      <c r="H615" s="77">
        <v>4.3132999999999999</v>
      </c>
      <c r="I615" s="77">
        <v>447.86096373657</v>
      </c>
      <c r="J615" s="78">
        <v>-1.2999999999999999E-3</v>
      </c>
      <c r="K615" s="78">
        <v>0</v>
      </c>
    </row>
    <row r="616" spans="2:11">
      <c r="B616" t="s">
        <v>6793</v>
      </c>
      <c r="C616" t="s">
        <v>6798</v>
      </c>
      <c r="D616" t="s">
        <v>121</v>
      </c>
      <c r="E616" t="s">
        <v>104</v>
      </c>
      <c r="F616" t="s">
        <v>748</v>
      </c>
      <c r="G616" s="77">
        <v>1765130.71</v>
      </c>
      <c r="H616" s="77">
        <v>4.3551000000000002</v>
      </c>
      <c r="I616" s="77">
        <v>271.439295863322</v>
      </c>
      <c r="J616" s="78">
        <v>-8.0000000000000004E-4</v>
      </c>
      <c r="K616" s="78">
        <v>0</v>
      </c>
    </row>
    <row r="617" spans="2:11">
      <c r="B617" t="s">
        <v>6793</v>
      </c>
      <c r="C617" t="s">
        <v>6799</v>
      </c>
      <c r="D617" t="s">
        <v>121</v>
      </c>
      <c r="E617" t="s">
        <v>104</v>
      </c>
      <c r="F617" t="s">
        <v>748</v>
      </c>
      <c r="G617" s="77">
        <v>1527792.86</v>
      </c>
      <c r="H617" s="77">
        <v>1.6558999999999999</v>
      </c>
      <c r="I617" s="77">
        <v>89.3297872716212</v>
      </c>
      <c r="J617" s="78">
        <v>-2.9999999999999997E-4</v>
      </c>
      <c r="K617" s="78">
        <v>0</v>
      </c>
    </row>
    <row r="618" spans="2:11">
      <c r="B618" t="s">
        <v>6793</v>
      </c>
      <c r="C618" t="s">
        <v>6800</v>
      </c>
      <c r="D618" t="s">
        <v>121</v>
      </c>
      <c r="E618" t="s">
        <v>104</v>
      </c>
      <c r="F618" t="s">
        <v>298</v>
      </c>
      <c r="G618" s="77">
        <v>479943.92</v>
      </c>
      <c r="H618" s="77">
        <v>-3.6524000000000001</v>
      </c>
      <c r="I618" s="77">
        <v>-61.896564693036503</v>
      </c>
      <c r="J618" s="78">
        <v>2.0000000000000001E-4</v>
      </c>
      <c r="K618" s="78">
        <v>0</v>
      </c>
    </row>
    <row r="619" spans="2:11">
      <c r="B619" t="s">
        <v>6793</v>
      </c>
      <c r="C619" t="s">
        <v>6801</v>
      </c>
      <c r="D619" t="s">
        <v>121</v>
      </c>
      <c r="E619" t="s">
        <v>104</v>
      </c>
      <c r="F619" t="s">
        <v>748</v>
      </c>
      <c r="G619" s="77">
        <v>1970269.35</v>
      </c>
      <c r="H619" s="77">
        <v>4.2409999999999997</v>
      </c>
      <c r="I619" s="77">
        <v>295.04726378439</v>
      </c>
      <c r="J619" s="78">
        <v>-8.9999999999999998E-4</v>
      </c>
      <c r="K619" s="78">
        <v>0</v>
      </c>
    </row>
    <row r="620" spans="2:11">
      <c r="B620" t="s">
        <v>6793</v>
      </c>
      <c r="C620" t="s">
        <v>6802</v>
      </c>
      <c r="D620" t="s">
        <v>121</v>
      </c>
      <c r="E620" t="s">
        <v>104</v>
      </c>
      <c r="F620" t="s">
        <v>748</v>
      </c>
      <c r="G620" s="77">
        <v>2590711.06</v>
      </c>
      <c r="H620" s="77">
        <v>2.4131999999999998</v>
      </c>
      <c r="I620" s="77">
        <v>220.754727768018</v>
      </c>
      <c r="J620" s="78">
        <v>-6.9999999999999999E-4</v>
      </c>
      <c r="K620" s="78">
        <v>0</v>
      </c>
    </row>
    <row r="621" spans="2:11">
      <c r="B621" t="s">
        <v>6793</v>
      </c>
      <c r="C621" t="s">
        <v>6803</v>
      </c>
      <c r="D621" t="s">
        <v>121</v>
      </c>
      <c r="E621" t="s">
        <v>104</v>
      </c>
      <c r="F621" t="s">
        <v>479</v>
      </c>
      <c r="G621" s="77">
        <v>2478099.75</v>
      </c>
      <c r="H621" s="77">
        <v>-2.0213999999999976</v>
      </c>
      <c r="I621" s="77">
        <v>-176.875940771491</v>
      </c>
      <c r="J621" s="78">
        <v>5.0000000000000001E-4</v>
      </c>
      <c r="K621" s="78">
        <v>0</v>
      </c>
    </row>
    <row r="622" spans="2:11">
      <c r="B622" t="s">
        <v>6793</v>
      </c>
      <c r="C622" t="s">
        <v>6804</v>
      </c>
      <c r="D622" t="s">
        <v>121</v>
      </c>
      <c r="E622" t="s">
        <v>104</v>
      </c>
      <c r="F622" t="s">
        <v>689</v>
      </c>
      <c r="G622" s="77">
        <v>1817721.74</v>
      </c>
      <c r="H622" s="77">
        <v>-3.7953999999999999</v>
      </c>
      <c r="I622" s="77">
        <v>-243.60302235838</v>
      </c>
      <c r="J622" s="78">
        <v>6.9999999999999999E-4</v>
      </c>
      <c r="K622" s="78">
        <v>0</v>
      </c>
    </row>
    <row r="623" spans="2:11">
      <c r="B623" t="s">
        <v>6793</v>
      </c>
      <c r="C623" t="s">
        <v>6805</v>
      </c>
      <c r="D623" t="s">
        <v>121</v>
      </c>
      <c r="E623" t="s">
        <v>104</v>
      </c>
      <c r="F623" t="s">
        <v>689</v>
      </c>
      <c r="G623" s="77">
        <v>602564.30000000005</v>
      </c>
      <c r="H623" s="77">
        <v>-4.3711999999999973</v>
      </c>
      <c r="I623" s="77">
        <v>-93.004035396729407</v>
      </c>
      <c r="J623" s="78">
        <v>2.9999999999999997E-4</v>
      </c>
      <c r="K623" s="78">
        <v>0</v>
      </c>
    </row>
    <row r="624" spans="2:11">
      <c r="B624" t="s">
        <v>6806</v>
      </c>
      <c r="C624" t="s">
        <v>6807</v>
      </c>
      <c r="D624" t="s">
        <v>121</v>
      </c>
      <c r="E624" t="s">
        <v>104</v>
      </c>
      <c r="F624" t="s">
        <v>479</v>
      </c>
      <c r="G624" s="77">
        <v>1141468.28</v>
      </c>
      <c r="H624" s="77">
        <v>1.1221000000000001</v>
      </c>
      <c r="I624" s="77">
        <v>45.2265153772464</v>
      </c>
      <c r="J624" s="78">
        <v>-1E-4</v>
      </c>
      <c r="K624" s="78">
        <v>0</v>
      </c>
    </row>
    <row r="625" spans="2:11">
      <c r="B625" t="s">
        <v>6806</v>
      </c>
      <c r="C625" t="s">
        <v>6808</v>
      </c>
      <c r="D625" t="s">
        <v>121</v>
      </c>
      <c r="E625" t="s">
        <v>104</v>
      </c>
      <c r="F625" t="s">
        <v>479</v>
      </c>
      <c r="G625" s="77">
        <v>4554907.01</v>
      </c>
      <c r="H625" s="77">
        <v>1.0206999999999999</v>
      </c>
      <c r="I625" s="77">
        <v>164.16302549012801</v>
      </c>
      <c r="J625" s="78">
        <v>-5.0000000000000001E-4</v>
      </c>
      <c r="K625" s="78">
        <v>0</v>
      </c>
    </row>
    <row r="626" spans="2:11">
      <c r="B626" t="s">
        <v>6806</v>
      </c>
      <c r="C626" t="s">
        <v>6809</v>
      </c>
      <c r="D626" t="s">
        <v>121</v>
      </c>
      <c r="E626" t="s">
        <v>104</v>
      </c>
      <c r="F626" t="s">
        <v>303</v>
      </c>
      <c r="G626" s="77">
        <v>4072473.94</v>
      </c>
      <c r="H626" s="77">
        <v>3.1368999999999998</v>
      </c>
      <c r="I626" s="77">
        <v>451.08325506925001</v>
      </c>
      <c r="J626" s="78">
        <v>-1.2999999999999999E-3</v>
      </c>
      <c r="K626" s="78">
        <v>0</v>
      </c>
    </row>
    <row r="627" spans="2:11">
      <c r="B627" t="s">
        <v>6806</v>
      </c>
      <c r="C627" t="s">
        <v>6810</v>
      </c>
      <c r="D627" t="s">
        <v>121</v>
      </c>
      <c r="E627" t="s">
        <v>104</v>
      </c>
      <c r="F627" t="s">
        <v>303</v>
      </c>
      <c r="G627" s="77">
        <v>6332977.21</v>
      </c>
      <c r="H627" s="77">
        <v>1.331900000000001</v>
      </c>
      <c r="I627" s="77">
        <v>297.83604873722498</v>
      </c>
      <c r="J627" s="78">
        <v>-8.9999999999999998E-4</v>
      </c>
      <c r="K627" s="78">
        <v>0</v>
      </c>
    </row>
    <row r="628" spans="2:11">
      <c r="B628" t="s">
        <v>6811</v>
      </c>
      <c r="C628" t="s">
        <v>6812</v>
      </c>
      <c r="D628" t="s">
        <v>121</v>
      </c>
      <c r="E628" t="s">
        <v>104</v>
      </c>
      <c r="F628" t="s">
        <v>373</v>
      </c>
      <c r="G628" s="77">
        <v>4815450.22</v>
      </c>
      <c r="H628" s="77">
        <v>-0.70409999999999995</v>
      </c>
      <c r="I628" s="77">
        <v>-119.720620631541</v>
      </c>
      <c r="J628" s="78">
        <v>4.0000000000000002E-4</v>
      </c>
      <c r="K628" s="78">
        <v>0</v>
      </c>
    </row>
    <row r="629" spans="2:11">
      <c r="B629" t="s">
        <v>6811</v>
      </c>
      <c r="C629" t="s">
        <v>6813</v>
      </c>
      <c r="D629" t="s">
        <v>121</v>
      </c>
      <c r="E629" t="s">
        <v>104</v>
      </c>
      <c r="F629" t="s">
        <v>373</v>
      </c>
      <c r="G629" s="77">
        <v>3921188.35</v>
      </c>
      <c r="H629" s="77">
        <v>-0.66210000000000002</v>
      </c>
      <c r="I629" s="77">
        <v>-91.672486058750806</v>
      </c>
      <c r="J629" s="78">
        <v>2.9999999999999997E-4</v>
      </c>
      <c r="K629" s="78">
        <v>0</v>
      </c>
    </row>
    <row r="630" spans="2:11">
      <c r="B630" t="s">
        <v>6811</v>
      </c>
      <c r="C630" t="s">
        <v>6814</v>
      </c>
      <c r="D630" t="s">
        <v>121</v>
      </c>
      <c r="E630" t="s">
        <v>104</v>
      </c>
      <c r="F630" t="s">
        <v>373</v>
      </c>
      <c r="G630" s="77">
        <v>2239744.29</v>
      </c>
      <c r="H630" s="77">
        <v>-0.70409999999999995</v>
      </c>
      <c r="I630" s="77">
        <v>-55.684009636537702</v>
      </c>
      <c r="J630" s="78">
        <v>2.0000000000000001E-4</v>
      </c>
      <c r="K630" s="78">
        <v>0</v>
      </c>
    </row>
    <row r="631" spans="2:11">
      <c r="B631" t="s">
        <v>6811</v>
      </c>
      <c r="C631" t="s">
        <v>6815</v>
      </c>
      <c r="D631" t="s">
        <v>121</v>
      </c>
      <c r="E631" t="s">
        <v>104</v>
      </c>
      <c r="F631" t="s">
        <v>303</v>
      </c>
      <c r="G631" s="77">
        <v>2902623.54</v>
      </c>
      <c r="H631" s="77">
        <v>2.8622999999999998</v>
      </c>
      <c r="I631" s="77">
        <v>293.361813150118</v>
      </c>
      <c r="J631" s="78">
        <v>-8.9999999999999998E-4</v>
      </c>
      <c r="K631" s="78">
        <v>0</v>
      </c>
    </row>
    <row r="632" spans="2:11">
      <c r="B632" t="s">
        <v>6816</v>
      </c>
      <c r="C632" t="s">
        <v>6817</v>
      </c>
      <c r="D632" t="s">
        <v>121</v>
      </c>
      <c r="E632" t="s">
        <v>199</v>
      </c>
      <c r="F632" t="s">
        <v>303</v>
      </c>
      <c r="G632" s="77">
        <v>24267163.25</v>
      </c>
      <c r="H632" s="77">
        <v>-682.63000000000011</v>
      </c>
      <c r="I632" s="77">
        <v>-4373.6216333007196</v>
      </c>
      <c r="J632" s="78">
        <v>1.2999999999999999E-2</v>
      </c>
      <c r="K632" s="78">
        <v>-2.0000000000000001E-4</v>
      </c>
    </row>
    <row r="633" spans="2:11">
      <c r="B633" t="s">
        <v>6816</v>
      </c>
      <c r="C633" t="s">
        <v>6818</v>
      </c>
      <c r="D633" t="s">
        <v>121</v>
      </c>
      <c r="E633" t="s">
        <v>199</v>
      </c>
      <c r="F633" t="s">
        <v>303</v>
      </c>
      <c r="G633" s="77">
        <v>32586697.379999999</v>
      </c>
      <c r="H633" s="77">
        <v>-505.05</v>
      </c>
      <c r="I633" s="77">
        <v>-4345.21779733724</v>
      </c>
      <c r="J633" s="78">
        <v>1.29E-2</v>
      </c>
      <c r="K633" s="78">
        <v>-2.0000000000000001E-4</v>
      </c>
    </row>
    <row r="634" spans="2:11">
      <c r="B634" t="s">
        <v>6819</v>
      </c>
      <c r="C634" t="s">
        <v>6820</v>
      </c>
      <c r="D634" t="s">
        <v>121</v>
      </c>
      <c r="E634" t="s">
        <v>104</v>
      </c>
      <c r="F634" t="s">
        <v>689</v>
      </c>
      <c r="G634" s="77">
        <v>3599146.5</v>
      </c>
      <c r="H634" s="77">
        <v>-6.2034000000000002</v>
      </c>
      <c r="I634" s="77">
        <v>-788.36444200691005</v>
      </c>
      <c r="J634" s="78">
        <v>2.3E-3</v>
      </c>
      <c r="K634" s="78">
        <v>0</v>
      </c>
    </row>
    <row r="635" spans="2:11">
      <c r="B635" t="s">
        <v>6819</v>
      </c>
      <c r="C635" t="s">
        <v>6821</v>
      </c>
      <c r="D635" t="s">
        <v>121</v>
      </c>
      <c r="E635" t="s">
        <v>104</v>
      </c>
      <c r="F635" t="s">
        <v>689</v>
      </c>
      <c r="G635" s="77">
        <v>3501169.91</v>
      </c>
      <c r="H635" s="77">
        <v>-6.9809999999999999</v>
      </c>
      <c r="I635" s="77">
        <v>-863.03526677377999</v>
      </c>
      <c r="J635" s="78">
        <v>2.5999999999999999E-3</v>
      </c>
      <c r="K635" s="78">
        <v>0</v>
      </c>
    </row>
    <row r="636" spans="2:11">
      <c r="B636" t="s">
        <v>6822</v>
      </c>
      <c r="C636" t="s">
        <v>6823</v>
      </c>
      <c r="D636" t="s">
        <v>121</v>
      </c>
      <c r="E636" t="s">
        <v>118</v>
      </c>
      <c r="F636" t="s">
        <v>373</v>
      </c>
      <c r="G636" s="77">
        <v>4961744.01</v>
      </c>
      <c r="H636" s="77">
        <v>-0.54220000000000002</v>
      </c>
      <c r="I636" s="77">
        <v>-63.807529809501403</v>
      </c>
      <c r="J636" s="78">
        <v>2.0000000000000001E-4</v>
      </c>
      <c r="K636" s="78">
        <v>0</v>
      </c>
    </row>
    <row r="637" spans="2:11">
      <c r="B637" t="s">
        <v>6822</v>
      </c>
      <c r="C637" t="s">
        <v>6824</v>
      </c>
      <c r="D637" t="s">
        <v>121</v>
      </c>
      <c r="E637" t="s">
        <v>118</v>
      </c>
      <c r="F637" t="s">
        <v>303</v>
      </c>
      <c r="G637" s="77">
        <v>1869569.52</v>
      </c>
      <c r="H637" s="77">
        <v>-2.3569</v>
      </c>
      <c r="I637" s="77">
        <v>-104.51072011123701</v>
      </c>
      <c r="J637" s="78">
        <v>2.9999999999999997E-4</v>
      </c>
      <c r="K637" s="78">
        <v>0</v>
      </c>
    </row>
    <row r="638" spans="2:11">
      <c r="B638" t="s">
        <v>6822</v>
      </c>
      <c r="C638" t="s">
        <v>6825</v>
      </c>
      <c r="D638" t="s">
        <v>121</v>
      </c>
      <c r="E638" t="s">
        <v>118</v>
      </c>
      <c r="F638" t="s">
        <v>303</v>
      </c>
      <c r="G638" s="77">
        <v>1869569.52</v>
      </c>
      <c r="H638" s="77">
        <v>-0.8548</v>
      </c>
      <c r="I638" s="77">
        <v>-37.903926153457903</v>
      </c>
      <c r="J638" s="78">
        <v>1E-4</v>
      </c>
      <c r="K638" s="78">
        <v>0</v>
      </c>
    </row>
    <row r="639" spans="2:11">
      <c r="B639" t="s">
        <v>6822</v>
      </c>
      <c r="C639" t="s">
        <v>6826</v>
      </c>
      <c r="D639" t="s">
        <v>121</v>
      </c>
      <c r="E639" t="s">
        <v>118</v>
      </c>
      <c r="F639" t="s">
        <v>303</v>
      </c>
      <c r="G639" s="77">
        <v>3739139.04</v>
      </c>
      <c r="H639" s="77">
        <v>-0.2757</v>
      </c>
      <c r="I639" s="77">
        <v>-24.450426861273499</v>
      </c>
      <c r="J639" s="78">
        <v>1E-4</v>
      </c>
      <c r="K639" s="78">
        <v>0</v>
      </c>
    </row>
    <row r="640" spans="2:11">
      <c r="B640" t="s">
        <v>6822</v>
      </c>
      <c r="C640" t="s">
        <v>6827</v>
      </c>
      <c r="D640" t="s">
        <v>121</v>
      </c>
      <c r="E640" t="s">
        <v>118</v>
      </c>
      <c r="F640" t="s">
        <v>303</v>
      </c>
      <c r="G640" s="77">
        <v>2423803.41</v>
      </c>
      <c r="H640" s="77">
        <v>-0.36349999999999999</v>
      </c>
      <c r="I640" s="77">
        <v>-20.896804132691098</v>
      </c>
      <c r="J640" s="78">
        <v>1E-4</v>
      </c>
      <c r="K640" s="78">
        <v>0</v>
      </c>
    </row>
    <row r="641" spans="2:11">
      <c r="B641" t="s">
        <v>6828</v>
      </c>
      <c r="C641" t="s">
        <v>6829</v>
      </c>
      <c r="D641" t="s">
        <v>121</v>
      </c>
      <c r="E641" t="s">
        <v>114</v>
      </c>
      <c r="F641" t="s">
        <v>1336</v>
      </c>
      <c r="G641" s="77">
        <v>3151637.19</v>
      </c>
      <c r="H641" s="77">
        <v>-4.4969999999999999</v>
      </c>
      <c r="I641" s="77">
        <v>-368.39651314207498</v>
      </c>
      <c r="J641" s="78">
        <v>1.1000000000000001E-3</v>
      </c>
      <c r="K641" s="78">
        <v>0</v>
      </c>
    </row>
    <row r="642" spans="2:11">
      <c r="B642" t="s">
        <v>6828</v>
      </c>
      <c r="C642" t="s">
        <v>6830</v>
      </c>
      <c r="D642" t="s">
        <v>121</v>
      </c>
      <c r="E642" t="s">
        <v>114</v>
      </c>
      <c r="F642" t="s">
        <v>298</v>
      </c>
      <c r="G642" s="77">
        <v>4346468.71</v>
      </c>
      <c r="H642" s="77">
        <v>1.0138</v>
      </c>
      <c r="I642" s="77">
        <v>114.5368542833</v>
      </c>
      <c r="J642" s="78">
        <v>-2.9999999999999997E-4</v>
      </c>
      <c r="K642" s="78">
        <v>0</v>
      </c>
    </row>
    <row r="643" spans="2:11">
      <c r="B643" t="s">
        <v>6828</v>
      </c>
      <c r="C643" t="s">
        <v>6831</v>
      </c>
      <c r="D643" t="s">
        <v>121</v>
      </c>
      <c r="E643" t="s">
        <v>114</v>
      </c>
      <c r="F643" t="s">
        <v>298</v>
      </c>
      <c r="G643" s="77">
        <v>2383981.5699999998</v>
      </c>
      <c r="H643" s="77">
        <v>1.0210999999999999</v>
      </c>
      <c r="I643" s="77">
        <v>63.274333124234097</v>
      </c>
      <c r="J643" s="78">
        <v>-2.0000000000000001E-4</v>
      </c>
      <c r="K643" s="78">
        <v>0</v>
      </c>
    </row>
    <row r="644" spans="2:11">
      <c r="B644" t="s">
        <v>6828</v>
      </c>
      <c r="C644" t="s">
        <v>6832</v>
      </c>
      <c r="D644" t="s">
        <v>121</v>
      </c>
      <c r="E644" t="s">
        <v>114</v>
      </c>
      <c r="F644" t="s">
        <v>373</v>
      </c>
      <c r="G644" s="77">
        <v>2299570.52</v>
      </c>
      <c r="H644" s="77">
        <v>-1.8732999999999982</v>
      </c>
      <c r="I644" s="77">
        <v>-111.97226733482999</v>
      </c>
      <c r="J644" s="78">
        <v>2.9999999999999997E-4</v>
      </c>
      <c r="K644" s="78">
        <v>0</v>
      </c>
    </row>
    <row r="645" spans="2:11">
      <c r="B645" t="s">
        <v>6828</v>
      </c>
      <c r="C645" t="s">
        <v>6833</v>
      </c>
      <c r="D645" t="s">
        <v>121</v>
      </c>
      <c r="E645" t="s">
        <v>114</v>
      </c>
      <c r="F645" t="s">
        <v>303</v>
      </c>
      <c r="G645" s="77">
        <v>934784.76</v>
      </c>
      <c r="H645" s="77">
        <v>0.5827</v>
      </c>
      <c r="I645" s="77">
        <v>14.158363177394399</v>
      </c>
      <c r="J645" s="78">
        <v>0</v>
      </c>
      <c r="K645" s="78">
        <v>0</v>
      </c>
    </row>
    <row r="646" spans="2:11">
      <c r="B646" t="s">
        <v>6834</v>
      </c>
      <c r="C646" t="s">
        <v>6835</v>
      </c>
      <c r="D646" t="s">
        <v>121</v>
      </c>
      <c r="E646" t="s">
        <v>108</v>
      </c>
      <c r="F646" t="s">
        <v>303</v>
      </c>
      <c r="G646" s="77">
        <v>1402177.22</v>
      </c>
      <c r="H646" s="77">
        <v>1.6217000000000041</v>
      </c>
      <c r="I646" s="77">
        <v>85.4240069362192</v>
      </c>
      <c r="J646" s="78">
        <v>-2.9999999999999997E-4</v>
      </c>
      <c r="K646" s="78">
        <v>0</v>
      </c>
    </row>
    <row r="647" spans="2:11">
      <c r="B647" t="s">
        <v>6836</v>
      </c>
      <c r="C647" t="s">
        <v>6837</v>
      </c>
      <c r="D647" t="s">
        <v>121</v>
      </c>
      <c r="E647" t="s">
        <v>108</v>
      </c>
      <c r="F647" t="s">
        <v>479</v>
      </c>
      <c r="G647" s="77">
        <v>1671468.28</v>
      </c>
      <c r="H647" s="77">
        <v>2.9322999999999944</v>
      </c>
      <c r="I647" s="77">
        <v>184.125124915459</v>
      </c>
      <c r="J647" s="78">
        <v>-5.0000000000000001E-4</v>
      </c>
      <c r="K647" s="78">
        <v>0</v>
      </c>
    </row>
    <row r="648" spans="2:11">
      <c r="B648" t="s">
        <v>6836</v>
      </c>
      <c r="C648" t="s">
        <v>6838</v>
      </c>
      <c r="D648" t="s">
        <v>121</v>
      </c>
      <c r="E648" t="s">
        <v>108</v>
      </c>
      <c r="F648" t="s">
        <v>373</v>
      </c>
      <c r="G648" s="77">
        <v>1149134.45</v>
      </c>
      <c r="H648" s="77">
        <v>6.3912000000000182</v>
      </c>
      <c r="I648" s="77">
        <v>275.90512495398798</v>
      </c>
      <c r="J648" s="78">
        <v>-8.0000000000000004E-4</v>
      </c>
      <c r="K648" s="78">
        <v>0</v>
      </c>
    </row>
    <row r="649" spans="2:11">
      <c r="B649" t="s">
        <v>6839</v>
      </c>
      <c r="C649" t="s">
        <v>6840</v>
      </c>
      <c r="D649" t="s">
        <v>121</v>
      </c>
      <c r="E649" t="s">
        <v>108</v>
      </c>
      <c r="F649" t="s">
        <v>303</v>
      </c>
      <c r="G649" s="77">
        <v>4673923.8</v>
      </c>
      <c r="H649" s="77">
        <v>-0.89739999999999998</v>
      </c>
      <c r="I649" s="77">
        <v>-157.570244087113</v>
      </c>
      <c r="J649" s="78">
        <v>5.0000000000000001E-4</v>
      </c>
      <c r="K649" s="78">
        <v>0</v>
      </c>
    </row>
    <row r="650" spans="2:11">
      <c r="B650" t="s">
        <v>6841</v>
      </c>
      <c r="C650" t="s">
        <v>6842</v>
      </c>
      <c r="D650" t="s">
        <v>121</v>
      </c>
      <c r="E650" t="s">
        <v>104</v>
      </c>
      <c r="F650" t="s">
        <v>303</v>
      </c>
      <c r="G650" s="77">
        <v>1402177.22</v>
      </c>
      <c r="H650" s="77">
        <v>-0.19489999999999999</v>
      </c>
      <c r="I650" s="77">
        <v>-9.6496700516851792</v>
      </c>
      <c r="J650" s="78">
        <v>0</v>
      </c>
      <c r="K650" s="78">
        <v>0</v>
      </c>
    </row>
    <row r="651" spans="2:11">
      <c r="B651" t="s">
        <v>6843</v>
      </c>
      <c r="C651" t="s">
        <v>6844</v>
      </c>
      <c r="D651" t="s">
        <v>121</v>
      </c>
      <c r="E651" t="s">
        <v>111</v>
      </c>
      <c r="F651" t="s">
        <v>303</v>
      </c>
      <c r="G651" s="77">
        <v>2804354.28</v>
      </c>
      <c r="H651" s="77">
        <v>-1.4024000000000001</v>
      </c>
      <c r="I651" s="77">
        <v>-166.991743565311</v>
      </c>
      <c r="J651" s="78">
        <v>5.0000000000000001E-4</v>
      </c>
      <c r="K651" s="78">
        <v>0</v>
      </c>
    </row>
    <row r="652" spans="2:11">
      <c r="B652" t="s">
        <v>6843</v>
      </c>
      <c r="C652" t="s">
        <v>6845</v>
      </c>
      <c r="D652" t="s">
        <v>121</v>
      </c>
      <c r="E652" t="s">
        <v>111</v>
      </c>
      <c r="F652" t="s">
        <v>748</v>
      </c>
      <c r="G652" s="77">
        <v>1567001.56</v>
      </c>
      <c r="H652" s="77">
        <v>-2.0708000000000002</v>
      </c>
      <c r="I652" s="77">
        <v>-137.78368736765401</v>
      </c>
      <c r="J652" s="78">
        <v>4.0000000000000002E-4</v>
      </c>
      <c r="K652" s="78">
        <v>0</v>
      </c>
    </row>
    <row r="653" spans="2:11">
      <c r="B653" t="s">
        <v>6846</v>
      </c>
      <c r="C653" t="s">
        <v>6847</v>
      </c>
      <c r="D653" t="s">
        <v>121</v>
      </c>
      <c r="E653" t="s">
        <v>199</v>
      </c>
      <c r="F653" t="s">
        <v>303</v>
      </c>
      <c r="G653" s="77">
        <v>4673923.8</v>
      </c>
      <c r="H653" s="77">
        <v>59.58</v>
      </c>
      <c r="I653" s="77">
        <v>73.522277768656195</v>
      </c>
      <c r="J653" s="78">
        <v>-2.0000000000000001E-4</v>
      </c>
      <c r="K653" s="78">
        <v>0</v>
      </c>
    </row>
    <row r="654" spans="2:11">
      <c r="B654" t="s">
        <v>6846</v>
      </c>
      <c r="C654" t="s">
        <v>6848</v>
      </c>
      <c r="D654" t="s">
        <v>121</v>
      </c>
      <c r="E654" t="s">
        <v>199</v>
      </c>
      <c r="F654" t="s">
        <v>303</v>
      </c>
      <c r="G654" s="77">
        <v>5385295.0199999996</v>
      </c>
      <c r="H654" s="77">
        <v>191.6</v>
      </c>
      <c r="I654" s="77">
        <v>272.42178327016302</v>
      </c>
      <c r="J654" s="78">
        <v>-8.0000000000000004E-4</v>
      </c>
      <c r="K654" s="78">
        <v>0</v>
      </c>
    </row>
    <row r="655" spans="2:11">
      <c r="B655" t="s">
        <v>6846</v>
      </c>
      <c r="C655" t="s">
        <v>6849</v>
      </c>
      <c r="D655" t="s">
        <v>121</v>
      </c>
      <c r="E655" t="s">
        <v>199</v>
      </c>
      <c r="F655" t="s">
        <v>303</v>
      </c>
      <c r="G655" s="77">
        <v>12152201.880000001</v>
      </c>
      <c r="H655" s="77">
        <v>-135.44999999999999</v>
      </c>
      <c r="I655" s="77">
        <v>-434.58107690143601</v>
      </c>
      <c r="J655" s="78">
        <v>1.2999999999999999E-3</v>
      </c>
      <c r="K655" s="78">
        <v>0</v>
      </c>
    </row>
    <row r="656" spans="2:11">
      <c r="B656" t="s">
        <v>6846</v>
      </c>
      <c r="C656" t="s">
        <v>6850</v>
      </c>
      <c r="D656" t="s">
        <v>121</v>
      </c>
      <c r="E656" t="s">
        <v>100</v>
      </c>
      <c r="F656" t="s">
        <v>303</v>
      </c>
      <c r="G656" s="77">
        <v>6543399.8499999996</v>
      </c>
      <c r="H656" s="77">
        <v>-2.7336630800000035</v>
      </c>
      <c r="I656" s="77">
        <v>-178.874505876227</v>
      </c>
      <c r="J656" s="78">
        <v>5.0000000000000001E-4</v>
      </c>
      <c r="K656" s="78">
        <v>0</v>
      </c>
    </row>
    <row r="657" spans="2:11">
      <c r="B657" t="s">
        <v>6846</v>
      </c>
      <c r="C657" t="s">
        <v>6851</v>
      </c>
      <c r="D657" t="s">
        <v>121</v>
      </c>
      <c r="E657" t="s">
        <v>199</v>
      </c>
      <c r="F657" t="s">
        <v>303</v>
      </c>
      <c r="G657" s="77">
        <v>8693498.2899999991</v>
      </c>
      <c r="H657" s="77">
        <v>-129.88999999999999</v>
      </c>
      <c r="I657" s="77">
        <v>-298.13098609231503</v>
      </c>
      <c r="J657" s="78">
        <v>8.9999999999999998E-4</v>
      </c>
      <c r="K657" s="78">
        <v>0</v>
      </c>
    </row>
    <row r="658" spans="2:11">
      <c r="B658" t="s">
        <v>6846</v>
      </c>
      <c r="C658" t="s">
        <v>6852</v>
      </c>
      <c r="D658" t="s">
        <v>121</v>
      </c>
      <c r="E658" t="s">
        <v>199</v>
      </c>
      <c r="F658" t="s">
        <v>303</v>
      </c>
      <c r="G658" s="77">
        <v>6543493.3200000003</v>
      </c>
      <c r="H658" s="77">
        <v>-73.859999999999872</v>
      </c>
      <c r="I658" s="77">
        <v>-127.601504034746</v>
      </c>
      <c r="J658" s="78">
        <v>4.0000000000000002E-4</v>
      </c>
      <c r="K658" s="78">
        <v>0</v>
      </c>
    </row>
    <row r="659" spans="2:11">
      <c r="B659" t="s">
        <v>6846</v>
      </c>
      <c r="C659" t="s">
        <v>6853</v>
      </c>
      <c r="D659" t="s">
        <v>121</v>
      </c>
      <c r="E659" t="s">
        <v>199</v>
      </c>
      <c r="F659" t="s">
        <v>303</v>
      </c>
      <c r="G659" s="77">
        <v>5493730.0300000003</v>
      </c>
      <c r="H659" s="77">
        <v>-38.200000000000003</v>
      </c>
      <c r="I659" s="77">
        <v>-55.407365816286898</v>
      </c>
      <c r="J659" s="78">
        <v>2.0000000000000001E-4</v>
      </c>
      <c r="K659" s="78">
        <v>0</v>
      </c>
    </row>
    <row r="660" spans="2:11">
      <c r="B660" t="s">
        <v>6854</v>
      </c>
      <c r="C660" t="s">
        <v>6855</v>
      </c>
      <c r="D660" t="s">
        <v>121</v>
      </c>
      <c r="E660" t="s">
        <v>104</v>
      </c>
      <c r="F660" t="s">
        <v>373</v>
      </c>
      <c r="G660" s="77">
        <v>10522957.58</v>
      </c>
      <c r="H660" s="77">
        <v>4.0199999999999996</v>
      </c>
      <c r="I660" s="77">
        <v>1493.6938412422101</v>
      </c>
      <c r="J660" s="78">
        <v>-4.4000000000000003E-3</v>
      </c>
      <c r="K660" s="78">
        <v>1E-4</v>
      </c>
    </row>
    <row r="661" spans="2:11">
      <c r="B661" t="s">
        <v>6856</v>
      </c>
      <c r="C661" t="s">
        <v>6857</v>
      </c>
      <c r="D661" t="s">
        <v>121</v>
      </c>
      <c r="E661" t="s">
        <v>104</v>
      </c>
      <c r="F661" t="s">
        <v>1336</v>
      </c>
      <c r="G661" s="77">
        <v>8361536.4199999999</v>
      </c>
      <c r="H661" s="77">
        <v>-10.1313</v>
      </c>
      <c r="I661" s="77">
        <v>-2991.22429013702</v>
      </c>
      <c r="J661" s="78">
        <v>8.8999999999999999E-3</v>
      </c>
      <c r="K661" s="78">
        <v>-1E-4</v>
      </c>
    </row>
    <row r="662" spans="2:11">
      <c r="B662" t="s">
        <v>6858</v>
      </c>
      <c r="C662" t="s">
        <v>6859</v>
      </c>
      <c r="D662" t="s">
        <v>121</v>
      </c>
      <c r="E662" t="s">
        <v>104</v>
      </c>
      <c r="F662" t="s">
        <v>479</v>
      </c>
      <c r="G662" s="77">
        <v>30963486.760000002</v>
      </c>
      <c r="H662" s="77">
        <v>-6.4866000000000001</v>
      </c>
      <c r="I662" s="77">
        <v>-7091.9341661069602</v>
      </c>
      <c r="J662" s="78">
        <v>2.1100000000000001E-2</v>
      </c>
      <c r="K662" s="78">
        <v>-2.9999999999999997E-4</v>
      </c>
    </row>
    <row r="663" spans="2:11">
      <c r="B663" t="s">
        <v>6860</v>
      </c>
      <c r="C663" t="s">
        <v>6861</v>
      </c>
      <c r="D663" t="s">
        <v>121</v>
      </c>
      <c r="E663" t="s">
        <v>104</v>
      </c>
      <c r="F663" t="s">
        <v>479</v>
      </c>
      <c r="G663" s="77">
        <v>47841099.130000003</v>
      </c>
      <c r="H663" s="77">
        <v>-10.2605</v>
      </c>
      <c r="I663" s="77">
        <v>-17332.746732081101</v>
      </c>
      <c r="J663" s="78">
        <v>5.1499999999999997E-2</v>
      </c>
      <c r="K663" s="78">
        <v>-6.9999999999999999E-4</v>
      </c>
    </row>
    <row r="664" spans="2:11">
      <c r="B664" t="s">
        <v>6862</v>
      </c>
      <c r="C664" t="s">
        <v>6863</v>
      </c>
      <c r="D664" t="s">
        <v>121</v>
      </c>
      <c r="E664" t="s">
        <v>104</v>
      </c>
      <c r="F664" t="s">
        <v>479</v>
      </c>
      <c r="G664" s="77">
        <v>47208043.439999998</v>
      </c>
      <c r="H664" s="77">
        <v>-10.122399999999997</v>
      </c>
      <c r="I664" s="77">
        <v>-16873.190658761199</v>
      </c>
      <c r="J664" s="78">
        <v>5.0099999999999999E-2</v>
      </c>
      <c r="K664" s="78">
        <v>-6.9999999999999999E-4</v>
      </c>
    </row>
    <row r="665" spans="2:11">
      <c r="B665" t="s">
        <v>6864</v>
      </c>
      <c r="C665" t="s">
        <v>6865</v>
      </c>
      <c r="D665" t="s">
        <v>121</v>
      </c>
      <c r="E665" t="s">
        <v>104</v>
      </c>
      <c r="F665" t="s">
        <v>689</v>
      </c>
      <c r="G665" s="77">
        <v>20893353.399999999</v>
      </c>
      <c r="H665" s="77">
        <v>0.91770000000000085</v>
      </c>
      <c r="I665" s="77">
        <v>677.02795196000602</v>
      </c>
      <c r="J665" s="78">
        <v>-2E-3</v>
      </c>
      <c r="K665" s="78">
        <v>0</v>
      </c>
    </row>
    <row r="666" spans="2:11">
      <c r="B666" t="s">
        <v>6866</v>
      </c>
      <c r="C666" t="s">
        <v>6867</v>
      </c>
      <c r="D666" t="s">
        <v>121</v>
      </c>
      <c r="E666" t="s">
        <v>104</v>
      </c>
      <c r="F666" t="s">
        <v>748</v>
      </c>
      <c r="G666" s="77">
        <v>65387376.189999998</v>
      </c>
      <c r="H666" s="77">
        <v>-6.2357999999999976</v>
      </c>
      <c r="I666" s="77">
        <v>-14397.3912217342</v>
      </c>
      <c r="J666" s="78">
        <v>4.2799999999999998E-2</v>
      </c>
      <c r="K666" s="78">
        <v>-5.9999999999999995E-4</v>
      </c>
    </row>
    <row r="667" spans="2:11">
      <c r="B667" t="s">
        <v>6868</v>
      </c>
      <c r="C667" t="s">
        <v>6869</v>
      </c>
      <c r="D667" t="s">
        <v>121</v>
      </c>
      <c r="E667" t="s">
        <v>104</v>
      </c>
      <c r="F667" t="s">
        <v>298</v>
      </c>
      <c r="G667" s="77">
        <v>7799637.6399999997</v>
      </c>
      <c r="H667" s="77">
        <v>6.8844000000000003</v>
      </c>
      <c r="I667" s="77">
        <v>1895.99959377291</v>
      </c>
      <c r="J667" s="78">
        <v>-5.5999999999999999E-3</v>
      </c>
      <c r="K667" s="78">
        <v>1E-4</v>
      </c>
    </row>
    <row r="668" spans="2:11">
      <c r="B668" t="s">
        <v>6870</v>
      </c>
      <c r="C668" t="s">
        <v>6871</v>
      </c>
      <c r="D668" t="s">
        <v>121</v>
      </c>
      <c r="E668" t="s">
        <v>108</v>
      </c>
      <c r="F668" t="s">
        <v>6872</v>
      </c>
      <c r="G668" s="77">
        <v>-7785800</v>
      </c>
      <c r="H668" s="77">
        <v>23.606890748460092</v>
      </c>
      <c r="I668" s="77">
        <v>-1837.9852998936101</v>
      </c>
      <c r="J668" s="78">
        <v>5.4999999999999997E-3</v>
      </c>
      <c r="K668" s="78">
        <v>-1E-4</v>
      </c>
    </row>
    <row r="669" spans="2:11">
      <c r="B669" t="s">
        <v>6873</v>
      </c>
      <c r="C669" t="s">
        <v>6874</v>
      </c>
      <c r="D669" t="s">
        <v>121</v>
      </c>
      <c r="E669" t="s">
        <v>108</v>
      </c>
      <c r="F669" t="s">
        <v>298</v>
      </c>
      <c r="G669" s="77">
        <v>-167500</v>
      </c>
      <c r="H669" s="77">
        <v>23.289074074074112</v>
      </c>
      <c r="I669" s="77">
        <v>-39.009199074073997</v>
      </c>
      <c r="J669" s="78">
        <v>1E-4</v>
      </c>
      <c r="K669" s="78">
        <v>0</v>
      </c>
    </row>
    <row r="670" spans="2:11">
      <c r="B670" t="s">
        <v>6875</v>
      </c>
      <c r="C670" t="s">
        <v>6876</v>
      </c>
      <c r="D670" t="s">
        <v>121</v>
      </c>
      <c r="E670" t="s">
        <v>111</v>
      </c>
      <c r="F670" t="s">
        <v>6201</v>
      </c>
      <c r="G670" s="77">
        <v>-1847000</v>
      </c>
      <c r="H670" s="77">
        <v>2.9440405305821664</v>
      </c>
      <c r="I670" s="77">
        <v>-54.376428599852602</v>
      </c>
      <c r="J670" s="78">
        <v>2.0000000000000001E-4</v>
      </c>
      <c r="K670" s="78">
        <v>0</v>
      </c>
    </row>
    <row r="671" spans="2:11">
      <c r="B671" t="s">
        <v>6877</v>
      </c>
      <c r="C671" t="s">
        <v>6878</v>
      </c>
      <c r="D671" t="s">
        <v>121</v>
      </c>
      <c r="E671" t="s">
        <v>111</v>
      </c>
      <c r="F671" t="s">
        <v>897</v>
      </c>
      <c r="G671" s="77">
        <v>-710000</v>
      </c>
      <c r="H671" s="77">
        <v>-3.7625909090909166</v>
      </c>
      <c r="I671" s="77">
        <v>26.7143954545455</v>
      </c>
      <c r="J671" s="78">
        <v>-1E-4</v>
      </c>
      <c r="K671" s="78">
        <v>0</v>
      </c>
    </row>
    <row r="672" spans="2:11">
      <c r="B672" t="s">
        <v>6879</v>
      </c>
      <c r="C672" t="s">
        <v>6880</v>
      </c>
      <c r="D672" t="s">
        <v>121</v>
      </c>
      <c r="E672" t="s">
        <v>108</v>
      </c>
      <c r="F672" t="s">
        <v>298</v>
      </c>
      <c r="G672" s="77">
        <v>-10000</v>
      </c>
      <c r="H672" s="77">
        <v>23.2806</v>
      </c>
      <c r="I672" s="77">
        <v>-2.3280599999999998</v>
      </c>
      <c r="J672" s="78">
        <v>0</v>
      </c>
      <c r="K672" s="78">
        <v>0</v>
      </c>
    </row>
    <row r="673" spans="2:11">
      <c r="B673" t="s">
        <v>6881</v>
      </c>
      <c r="C673" t="s">
        <v>6882</v>
      </c>
      <c r="D673" t="s">
        <v>121</v>
      </c>
      <c r="E673" t="s">
        <v>108</v>
      </c>
      <c r="F673" t="s">
        <v>298</v>
      </c>
      <c r="G673" s="77">
        <v>-160500</v>
      </c>
      <c r="H673" s="77">
        <v>23.2578</v>
      </c>
      <c r="I673" s="77">
        <v>-37.328769000000001</v>
      </c>
      <c r="J673" s="78">
        <v>1E-4</v>
      </c>
      <c r="K673" s="78">
        <v>0</v>
      </c>
    </row>
    <row r="674" spans="2:11">
      <c r="B674" t="s">
        <v>6883</v>
      </c>
      <c r="C674" t="s">
        <v>6884</v>
      </c>
      <c r="D674" t="s">
        <v>121</v>
      </c>
      <c r="E674" t="s">
        <v>104</v>
      </c>
      <c r="F674" t="s">
        <v>6213</v>
      </c>
      <c r="G674" s="77">
        <v>-2300000</v>
      </c>
      <c r="H674" s="77">
        <v>-26.71157486191413</v>
      </c>
      <c r="I674" s="77">
        <v>614.36622182402505</v>
      </c>
      <c r="J674" s="78">
        <v>-1.8E-3</v>
      </c>
      <c r="K674" s="78">
        <v>0</v>
      </c>
    </row>
    <row r="675" spans="2:11">
      <c r="B675" t="s">
        <v>6885</v>
      </c>
      <c r="C675" t="s">
        <v>6886</v>
      </c>
      <c r="D675" t="s">
        <v>121</v>
      </c>
      <c r="E675" t="s">
        <v>108</v>
      </c>
      <c r="F675" t="s">
        <v>6255</v>
      </c>
      <c r="G675" s="77">
        <v>-17010000</v>
      </c>
      <c r="H675" s="77">
        <v>1.2401592517540565</v>
      </c>
      <c r="I675" s="77">
        <v>-210.95108872336499</v>
      </c>
      <c r="J675" s="78">
        <v>5.9999999999999995E-4</v>
      </c>
      <c r="K675" s="78">
        <v>0</v>
      </c>
    </row>
    <row r="676" spans="2:11">
      <c r="B676" t="s">
        <v>6887</v>
      </c>
      <c r="C676" t="s">
        <v>6888</v>
      </c>
      <c r="D676" t="s">
        <v>121</v>
      </c>
      <c r="E676" t="s">
        <v>104</v>
      </c>
      <c r="F676" t="s">
        <v>6642</v>
      </c>
      <c r="G676" s="77">
        <v>-3900000</v>
      </c>
      <c r="H676" s="77">
        <v>-45.146540743342051</v>
      </c>
      <c r="I676" s="77">
        <v>1760.7150889903401</v>
      </c>
      <c r="J676" s="78">
        <v>-5.1999999999999998E-3</v>
      </c>
      <c r="K676" s="78">
        <v>1E-4</v>
      </c>
    </row>
    <row r="677" spans="2:11">
      <c r="B677" t="s">
        <v>6889</v>
      </c>
      <c r="C677" t="s">
        <v>6890</v>
      </c>
      <c r="D677" t="s">
        <v>121</v>
      </c>
      <c r="E677" t="s">
        <v>108</v>
      </c>
      <c r="F677" t="s">
        <v>6258</v>
      </c>
      <c r="G677" s="77">
        <v>-16000000</v>
      </c>
      <c r="H677" s="77">
        <v>-1.6522848951826126</v>
      </c>
      <c r="I677" s="77">
        <v>264.36558322921798</v>
      </c>
      <c r="J677" s="78">
        <v>-8.0000000000000004E-4</v>
      </c>
      <c r="K677" s="78">
        <v>0</v>
      </c>
    </row>
    <row r="678" spans="2:11">
      <c r="B678" t="s">
        <v>6891</v>
      </c>
      <c r="C678" t="s">
        <v>6892</v>
      </c>
      <c r="D678" t="s">
        <v>121</v>
      </c>
      <c r="E678" t="s">
        <v>108</v>
      </c>
      <c r="F678" t="s">
        <v>303</v>
      </c>
      <c r="G678" s="77">
        <v>300000</v>
      </c>
      <c r="H678" s="77">
        <v>1E-4</v>
      </c>
      <c r="I678" s="77">
        <v>2.9999999999999997E-4</v>
      </c>
      <c r="J678" s="78">
        <v>0</v>
      </c>
      <c r="K678" s="78">
        <v>0</v>
      </c>
    </row>
    <row r="679" spans="2:11">
      <c r="B679" t="s">
        <v>6893</v>
      </c>
      <c r="C679" t="s">
        <v>6894</v>
      </c>
      <c r="D679" t="s">
        <v>121</v>
      </c>
      <c r="E679" t="s">
        <v>108</v>
      </c>
      <c r="F679" t="s">
        <v>6505</v>
      </c>
      <c r="G679" s="77">
        <v>-3100000</v>
      </c>
      <c r="H679" s="77">
        <v>6.5223000000000004</v>
      </c>
      <c r="I679" s="77">
        <v>-202.19130000000001</v>
      </c>
      <c r="J679" s="78">
        <v>5.9999999999999995E-4</v>
      </c>
      <c r="K679" s="78">
        <v>0</v>
      </c>
    </row>
    <row r="680" spans="2:11">
      <c r="B680" t="s">
        <v>6895</v>
      </c>
      <c r="C680" t="s">
        <v>6896</v>
      </c>
      <c r="D680" t="s">
        <v>121</v>
      </c>
      <c r="E680" t="s">
        <v>118</v>
      </c>
      <c r="F680" t="s">
        <v>1161</v>
      </c>
      <c r="G680" s="77">
        <v>-1281600</v>
      </c>
      <c r="H680" s="77">
        <v>-5.1839000000000004</v>
      </c>
      <c r="I680" s="77">
        <v>66.436862399999995</v>
      </c>
      <c r="J680" s="78">
        <v>-2.0000000000000001E-4</v>
      </c>
      <c r="K680" s="78">
        <v>0</v>
      </c>
    </row>
    <row r="681" spans="2:11">
      <c r="B681" t="s">
        <v>6897</v>
      </c>
      <c r="C681" t="s">
        <v>6898</v>
      </c>
      <c r="D681" t="s">
        <v>121</v>
      </c>
      <c r="E681" t="s">
        <v>108</v>
      </c>
      <c r="F681" t="s">
        <v>5571</v>
      </c>
      <c r="G681" s="77">
        <v>-4853200</v>
      </c>
      <c r="H681" s="77">
        <v>20.241599999999998</v>
      </c>
      <c r="I681" s="77">
        <v>-982.36533120000001</v>
      </c>
      <c r="J681" s="78">
        <v>2.8999999999999998E-3</v>
      </c>
      <c r="K681" s="78">
        <v>0</v>
      </c>
    </row>
    <row r="682" spans="2:11">
      <c r="B682" t="s">
        <v>6899</v>
      </c>
      <c r="C682" t="s">
        <v>6900</v>
      </c>
      <c r="D682" t="s">
        <v>121</v>
      </c>
      <c r="E682" t="s">
        <v>108</v>
      </c>
      <c r="F682" t="s">
        <v>6461</v>
      </c>
      <c r="G682" s="77">
        <v>-717600</v>
      </c>
      <c r="H682" s="77">
        <v>6.8733000000000004</v>
      </c>
      <c r="I682" s="77">
        <v>-49.322800800000003</v>
      </c>
      <c r="J682" s="78">
        <v>1E-4</v>
      </c>
      <c r="K682" s="78">
        <v>0</v>
      </c>
    </row>
    <row r="683" spans="2:11">
      <c r="B683" t="s">
        <v>6901</v>
      </c>
      <c r="C683" t="s">
        <v>6902</v>
      </c>
      <c r="D683" t="s">
        <v>121</v>
      </c>
      <c r="E683" t="s">
        <v>108</v>
      </c>
      <c r="F683" t="s">
        <v>6449</v>
      </c>
      <c r="G683" s="77">
        <v>-11097320</v>
      </c>
      <c r="H683" s="77">
        <v>-3.4872000000000001</v>
      </c>
      <c r="I683" s="77">
        <v>386.98574303999999</v>
      </c>
      <c r="J683" s="78">
        <v>-1.1000000000000001E-3</v>
      </c>
      <c r="K683" s="78">
        <v>0</v>
      </c>
    </row>
    <row r="684" spans="2:11">
      <c r="B684" t="s">
        <v>6903</v>
      </c>
      <c r="C684" t="s">
        <v>6904</v>
      </c>
      <c r="D684" t="s">
        <v>121</v>
      </c>
      <c r="E684" t="s">
        <v>108</v>
      </c>
      <c r="F684" t="s">
        <v>6210</v>
      </c>
      <c r="G684" s="77">
        <v>-99500</v>
      </c>
      <c r="H684" s="77">
        <v>30.190100000000001</v>
      </c>
      <c r="I684" s="77">
        <v>-30.039149500000001</v>
      </c>
      <c r="J684" s="78">
        <v>1E-4</v>
      </c>
      <c r="K684" s="78">
        <v>0</v>
      </c>
    </row>
    <row r="685" spans="2:11">
      <c r="B685" t="s">
        <v>6905</v>
      </c>
      <c r="C685" t="s">
        <v>6906</v>
      </c>
      <c r="D685" t="s">
        <v>121</v>
      </c>
      <c r="E685" t="s">
        <v>108</v>
      </c>
      <c r="F685" t="s">
        <v>6232</v>
      </c>
      <c r="G685" s="77">
        <v>-29500</v>
      </c>
      <c r="H685" s="77">
        <v>21.291599999999999</v>
      </c>
      <c r="I685" s="77">
        <v>-6.2810220000000001</v>
      </c>
      <c r="J685" s="78">
        <v>0</v>
      </c>
      <c r="K685" s="78">
        <v>0</v>
      </c>
    </row>
    <row r="686" spans="2:11">
      <c r="B686" t="s">
        <v>6907</v>
      </c>
      <c r="C686" t="s">
        <v>6908</v>
      </c>
      <c r="D686" t="s">
        <v>121</v>
      </c>
      <c r="E686" t="s">
        <v>108</v>
      </c>
      <c r="F686" t="s">
        <v>5571</v>
      </c>
      <c r="G686" s="77">
        <v>-299000</v>
      </c>
      <c r="H686" s="77">
        <v>20.2971</v>
      </c>
      <c r="I686" s="77">
        <v>-60.688329000000003</v>
      </c>
      <c r="J686" s="78">
        <v>2.0000000000000001E-4</v>
      </c>
      <c r="K686" s="78">
        <v>0</v>
      </c>
    </row>
    <row r="687" spans="2:11">
      <c r="B687" t="s">
        <v>6909</v>
      </c>
      <c r="C687" t="s">
        <v>6910</v>
      </c>
      <c r="D687" t="s">
        <v>121</v>
      </c>
      <c r="E687" t="s">
        <v>108</v>
      </c>
      <c r="F687" t="s">
        <v>6535</v>
      </c>
      <c r="G687" s="77">
        <v>-2700</v>
      </c>
      <c r="H687" s="77">
        <v>19.7562</v>
      </c>
      <c r="I687" s="77">
        <v>-0.53341740000000004</v>
      </c>
      <c r="J687" s="78">
        <v>0</v>
      </c>
      <c r="K687" s="78">
        <v>0</v>
      </c>
    </row>
    <row r="688" spans="2:11">
      <c r="B688" t="s">
        <v>6911</v>
      </c>
      <c r="C688" t="s">
        <v>6912</v>
      </c>
      <c r="D688" t="s">
        <v>121</v>
      </c>
      <c r="E688" t="s">
        <v>108</v>
      </c>
      <c r="F688" t="s">
        <v>6461</v>
      </c>
      <c r="G688" s="77">
        <v>-46600</v>
      </c>
      <c r="H688" s="77">
        <v>6.8097000000000003</v>
      </c>
      <c r="I688" s="77">
        <v>-3.1733202</v>
      </c>
      <c r="J688" s="78">
        <v>0</v>
      </c>
      <c r="K688" s="78">
        <v>0</v>
      </c>
    </row>
    <row r="689" spans="2:11">
      <c r="B689" t="s">
        <v>6913</v>
      </c>
      <c r="C689" t="s">
        <v>6914</v>
      </c>
      <c r="D689" t="s">
        <v>121</v>
      </c>
      <c r="E689" t="s">
        <v>108</v>
      </c>
      <c r="F689" t="s">
        <v>6452</v>
      </c>
      <c r="G689" s="77">
        <v>-520000</v>
      </c>
      <c r="H689" s="77">
        <v>-1.2162999999999999</v>
      </c>
      <c r="I689" s="77">
        <v>6.3247600000000004</v>
      </c>
      <c r="J689" s="78">
        <v>0</v>
      </c>
      <c r="K689" s="78">
        <v>0</v>
      </c>
    </row>
    <row r="690" spans="2:11">
      <c r="B690" t="s">
        <v>6915</v>
      </c>
      <c r="C690" t="s">
        <v>6916</v>
      </c>
      <c r="D690" t="s">
        <v>121</v>
      </c>
      <c r="E690" t="s">
        <v>108</v>
      </c>
      <c r="F690" t="s">
        <v>6441</v>
      </c>
      <c r="G690" s="77">
        <v>-55700</v>
      </c>
      <c r="H690" s="77">
        <v>-1.2233000000000001</v>
      </c>
      <c r="I690" s="77">
        <v>0.68137809999999999</v>
      </c>
      <c r="J690" s="78">
        <v>0</v>
      </c>
      <c r="K690" s="78">
        <v>0</v>
      </c>
    </row>
    <row r="691" spans="2:11">
      <c r="B691" t="s">
        <v>6917</v>
      </c>
      <c r="C691" t="s">
        <v>6918</v>
      </c>
      <c r="D691" t="s">
        <v>121</v>
      </c>
      <c r="E691" t="s">
        <v>108</v>
      </c>
      <c r="F691" t="s">
        <v>6438</v>
      </c>
      <c r="G691" s="77">
        <v>-1351750</v>
      </c>
      <c r="H691" s="77">
        <v>-2.6122000000000001</v>
      </c>
      <c r="I691" s="77">
        <v>35.310413500000003</v>
      </c>
      <c r="J691" s="78">
        <v>-1E-4</v>
      </c>
      <c r="K691" s="78">
        <v>0</v>
      </c>
    </row>
    <row r="692" spans="2:11">
      <c r="B692" t="s">
        <v>6919</v>
      </c>
      <c r="C692" t="s">
        <v>6920</v>
      </c>
      <c r="D692" t="s">
        <v>121</v>
      </c>
      <c r="E692" t="s">
        <v>108</v>
      </c>
      <c r="F692" t="s">
        <v>6438</v>
      </c>
      <c r="G692" s="77">
        <v>-43000</v>
      </c>
      <c r="H692" s="77">
        <v>-3.5543999999999998</v>
      </c>
      <c r="I692" s="77">
        <v>1.528392</v>
      </c>
      <c r="J692" s="78">
        <v>0</v>
      </c>
      <c r="K692" s="78">
        <v>0</v>
      </c>
    </row>
    <row r="693" spans="2:11">
      <c r="B693" t="s">
        <v>6921</v>
      </c>
      <c r="C693" t="s">
        <v>6922</v>
      </c>
      <c r="D693" t="s">
        <v>121</v>
      </c>
      <c r="E693" t="s">
        <v>108</v>
      </c>
      <c r="F693" t="s">
        <v>6232</v>
      </c>
      <c r="G693" s="77">
        <v>-329000</v>
      </c>
      <c r="H693" s="77">
        <v>21.271100000000001</v>
      </c>
      <c r="I693" s="77">
        <v>-69.981919000000005</v>
      </c>
      <c r="J693" s="78">
        <v>2.0000000000000001E-4</v>
      </c>
      <c r="K693" s="78">
        <v>0</v>
      </c>
    </row>
    <row r="694" spans="2:11">
      <c r="B694" t="s">
        <v>6923</v>
      </c>
      <c r="C694" t="s">
        <v>6924</v>
      </c>
      <c r="D694" t="s">
        <v>121</v>
      </c>
      <c r="E694" t="s">
        <v>108</v>
      </c>
      <c r="F694" t="s">
        <v>6452</v>
      </c>
      <c r="G694" s="77">
        <v>-7400000</v>
      </c>
      <c r="H694" s="77">
        <v>-1.1679999999999999</v>
      </c>
      <c r="I694" s="77">
        <v>86.432000000000002</v>
      </c>
      <c r="J694" s="78">
        <v>-2.9999999999999997E-4</v>
      </c>
      <c r="K694" s="78">
        <v>0</v>
      </c>
    </row>
    <row r="695" spans="2:11">
      <c r="B695" t="s">
        <v>6925</v>
      </c>
      <c r="C695" t="s">
        <v>6926</v>
      </c>
      <c r="D695" t="s">
        <v>121</v>
      </c>
      <c r="E695" t="s">
        <v>108</v>
      </c>
      <c r="F695" t="s">
        <v>6441</v>
      </c>
      <c r="G695" s="77">
        <v>-922700</v>
      </c>
      <c r="H695" s="77">
        <v>-1.2098</v>
      </c>
      <c r="I695" s="77">
        <v>11.1628246</v>
      </c>
      <c r="J695" s="78">
        <v>0</v>
      </c>
      <c r="K695" s="78">
        <v>0</v>
      </c>
    </row>
    <row r="696" spans="2:11">
      <c r="B696" t="s">
        <v>6927</v>
      </c>
      <c r="C696" t="s">
        <v>6928</v>
      </c>
      <c r="D696" t="s">
        <v>121</v>
      </c>
      <c r="E696" t="s">
        <v>108</v>
      </c>
      <c r="F696" t="s">
        <v>6210</v>
      </c>
      <c r="G696" s="77">
        <v>-1491400</v>
      </c>
      <c r="H696" s="77">
        <v>30.131399999999999</v>
      </c>
      <c r="I696" s="77">
        <v>-449.37969959999998</v>
      </c>
      <c r="J696" s="78">
        <v>1.2999999999999999E-3</v>
      </c>
      <c r="K696" s="78">
        <v>0</v>
      </c>
    </row>
    <row r="697" spans="2:11">
      <c r="B697" t="s">
        <v>6929</v>
      </c>
      <c r="C697" t="s">
        <v>6930</v>
      </c>
      <c r="D697" t="s">
        <v>121</v>
      </c>
      <c r="E697" t="s">
        <v>108</v>
      </c>
      <c r="F697" t="s">
        <v>6931</v>
      </c>
      <c r="G697" s="77">
        <v>-15606920</v>
      </c>
      <c r="H697" s="77">
        <v>13.8903</v>
      </c>
      <c r="I697" s="77">
        <v>-2167.8480087600001</v>
      </c>
      <c r="J697" s="78">
        <v>6.4000000000000003E-3</v>
      </c>
      <c r="K697" s="78">
        <v>-1E-4</v>
      </c>
    </row>
    <row r="698" spans="2:11">
      <c r="B698" t="s">
        <v>6932</v>
      </c>
      <c r="C698" t="s">
        <v>6933</v>
      </c>
      <c r="D698" t="s">
        <v>121</v>
      </c>
      <c r="E698" t="s">
        <v>111</v>
      </c>
      <c r="F698" t="s">
        <v>309</v>
      </c>
      <c r="G698" s="77">
        <v>-136700</v>
      </c>
      <c r="H698" s="77">
        <v>-20.8154</v>
      </c>
      <c r="I698" s="77">
        <v>28.454651800000001</v>
      </c>
      <c r="J698" s="78">
        <v>-1E-4</v>
      </c>
      <c r="K698" s="78">
        <v>0</v>
      </c>
    </row>
    <row r="699" spans="2:11">
      <c r="B699" t="s">
        <v>6934</v>
      </c>
      <c r="C699" t="s">
        <v>6935</v>
      </c>
      <c r="D699" t="s">
        <v>121</v>
      </c>
      <c r="E699" t="s">
        <v>111</v>
      </c>
      <c r="F699" t="s">
        <v>6494</v>
      </c>
      <c r="G699" s="77">
        <v>-2835000</v>
      </c>
      <c r="H699" s="77">
        <v>-4.3562000000000003</v>
      </c>
      <c r="I699" s="77">
        <v>123.49827000000001</v>
      </c>
      <c r="J699" s="78">
        <v>-4.0000000000000002E-4</v>
      </c>
      <c r="K699" s="78">
        <v>0</v>
      </c>
    </row>
    <row r="700" spans="2:11">
      <c r="B700" t="s">
        <v>6936</v>
      </c>
      <c r="C700" t="s">
        <v>6937</v>
      </c>
      <c r="D700" t="s">
        <v>121</v>
      </c>
      <c r="E700" t="s">
        <v>199</v>
      </c>
      <c r="F700" t="s">
        <v>312</v>
      </c>
      <c r="G700" s="77">
        <v>-66000000</v>
      </c>
      <c r="H700" s="77">
        <v>5.3999999999999999E-2</v>
      </c>
      <c r="I700" s="77">
        <v>-35.64</v>
      </c>
      <c r="J700" s="78">
        <v>1E-4</v>
      </c>
      <c r="K700" s="78">
        <v>0</v>
      </c>
    </row>
    <row r="701" spans="2:11">
      <c r="B701" t="s">
        <v>6938</v>
      </c>
      <c r="C701" t="s">
        <v>6939</v>
      </c>
      <c r="D701" t="s">
        <v>121</v>
      </c>
      <c r="E701" t="s">
        <v>111</v>
      </c>
      <c r="F701" t="s">
        <v>309</v>
      </c>
      <c r="G701" s="77">
        <v>-579000</v>
      </c>
      <c r="H701" s="77">
        <v>-20.160958620689701</v>
      </c>
      <c r="I701" s="77">
        <v>116.731950413794</v>
      </c>
      <c r="J701" s="78">
        <v>-2.9999999999999997E-4</v>
      </c>
      <c r="K701" s="78">
        <v>0</v>
      </c>
    </row>
    <row r="702" spans="2:11">
      <c r="B702" t="s">
        <v>6940</v>
      </c>
      <c r="C702" t="s">
        <v>6941</v>
      </c>
      <c r="D702" t="s">
        <v>121</v>
      </c>
      <c r="E702" t="s">
        <v>111</v>
      </c>
      <c r="F702" t="s">
        <v>309</v>
      </c>
      <c r="G702" s="77">
        <v>-4920950</v>
      </c>
      <c r="H702" s="77">
        <v>-20.915915738628705</v>
      </c>
      <c r="I702" s="77">
        <v>1029.26175554005</v>
      </c>
      <c r="J702" s="78">
        <v>-3.0999999999999999E-3</v>
      </c>
      <c r="K702" s="78">
        <v>0</v>
      </c>
    </row>
    <row r="703" spans="2:11">
      <c r="B703" t="s">
        <v>6940</v>
      </c>
      <c r="C703" t="s">
        <v>6942</v>
      </c>
      <c r="D703" t="s">
        <v>121</v>
      </c>
      <c r="E703" t="s">
        <v>111</v>
      </c>
      <c r="F703" t="s">
        <v>309</v>
      </c>
      <c r="G703" s="77">
        <v>65000</v>
      </c>
      <c r="H703" s="77">
        <v>-20.915907692307691</v>
      </c>
      <c r="I703" s="77">
        <v>-13.59534</v>
      </c>
      <c r="J703" s="78">
        <v>0</v>
      </c>
      <c r="K703" s="78">
        <v>0</v>
      </c>
    </row>
    <row r="704" spans="2:11">
      <c r="B704" t="s">
        <v>6943</v>
      </c>
      <c r="C704" t="s">
        <v>6944</v>
      </c>
      <c r="D704" t="s">
        <v>121</v>
      </c>
      <c r="E704" t="s">
        <v>108</v>
      </c>
      <c r="F704" t="s">
        <v>6258</v>
      </c>
      <c r="G704" s="77">
        <v>2320000</v>
      </c>
      <c r="H704" s="77">
        <v>-1.0096525862069008</v>
      </c>
      <c r="I704" s="77">
        <v>-23.423940000000101</v>
      </c>
      <c r="J704" s="78">
        <v>1E-4</v>
      </c>
      <c r="K704" s="78">
        <v>0</v>
      </c>
    </row>
    <row r="705" spans="2:11">
      <c r="B705" t="s">
        <v>6943</v>
      </c>
      <c r="C705" t="s">
        <v>6945</v>
      </c>
      <c r="D705" t="s">
        <v>121</v>
      </c>
      <c r="E705" t="s">
        <v>108</v>
      </c>
      <c r="F705" t="s">
        <v>6258</v>
      </c>
      <c r="G705" s="77">
        <v>-701100</v>
      </c>
      <c r="H705" s="77">
        <v>-1.0096525679758308</v>
      </c>
      <c r="I705" s="77">
        <v>7.0786741540785503</v>
      </c>
      <c r="J705" s="78">
        <v>0</v>
      </c>
      <c r="K705" s="78">
        <v>0</v>
      </c>
    </row>
    <row r="706" spans="2:11">
      <c r="B706" t="s">
        <v>6946</v>
      </c>
      <c r="C706" t="s">
        <v>6947</v>
      </c>
      <c r="D706" t="s">
        <v>121</v>
      </c>
      <c r="E706" t="s">
        <v>108</v>
      </c>
      <c r="F706" t="s">
        <v>6258</v>
      </c>
      <c r="G706" s="77">
        <v>-9970000</v>
      </c>
      <c r="H706" s="77">
        <v>-1.5848412698412697</v>
      </c>
      <c r="I706" s="77">
        <v>158.008674603174</v>
      </c>
      <c r="J706" s="78">
        <v>-5.0000000000000001E-4</v>
      </c>
      <c r="K706" s="78">
        <v>0</v>
      </c>
    </row>
    <row r="707" spans="2:11">
      <c r="B707" t="s">
        <v>6948</v>
      </c>
      <c r="C707" t="s">
        <v>6949</v>
      </c>
      <c r="D707" t="s">
        <v>121</v>
      </c>
      <c r="E707" t="s">
        <v>108</v>
      </c>
      <c r="F707" t="s">
        <v>6438</v>
      </c>
      <c r="G707" s="77">
        <v>-11730810</v>
      </c>
      <c r="H707" s="77">
        <v>-1.9401726263871799</v>
      </c>
      <c r="I707" s="77">
        <v>227.597964473491</v>
      </c>
      <c r="J707" s="78">
        <v>-6.9999999999999999E-4</v>
      </c>
      <c r="K707" s="78">
        <v>0</v>
      </c>
    </row>
    <row r="708" spans="2:11">
      <c r="B708" t="s">
        <v>6948</v>
      </c>
      <c r="C708" t="s">
        <v>6950</v>
      </c>
      <c r="D708" t="s">
        <v>121</v>
      </c>
      <c r="E708" t="s">
        <v>108</v>
      </c>
      <c r="F708" t="s">
        <v>6438</v>
      </c>
      <c r="G708" s="77">
        <v>2035600</v>
      </c>
      <c r="H708" s="77">
        <v>-1.940176119402991</v>
      </c>
      <c r="I708" s="77">
        <v>-39.494225086567297</v>
      </c>
      <c r="J708" s="78">
        <v>1E-4</v>
      </c>
      <c r="K708" s="78">
        <v>0</v>
      </c>
    </row>
    <row r="709" spans="2:11">
      <c r="B709" t="s">
        <v>6951</v>
      </c>
      <c r="C709" t="s">
        <v>6952</v>
      </c>
      <c r="D709" t="s">
        <v>121</v>
      </c>
      <c r="E709" t="s">
        <v>108</v>
      </c>
      <c r="F709" t="s">
        <v>6438</v>
      </c>
      <c r="G709" s="77">
        <v>222000</v>
      </c>
      <c r="H709" s="77">
        <v>-2.2267647058823554</v>
      </c>
      <c r="I709" s="77">
        <v>-4.94341764705882</v>
      </c>
      <c r="J709" s="78">
        <v>0</v>
      </c>
      <c r="K709" s="78">
        <v>0</v>
      </c>
    </row>
    <row r="710" spans="2:11">
      <c r="B710" t="s">
        <v>6953</v>
      </c>
      <c r="C710" t="s">
        <v>6954</v>
      </c>
      <c r="D710" t="s">
        <v>121</v>
      </c>
      <c r="E710" t="s">
        <v>108</v>
      </c>
      <c r="F710" t="s">
        <v>6438</v>
      </c>
      <c r="G710" s="77">
        <v>-114000</v>
      </c>
      <c r="H710" s="77">
        <v>-2.5868181818181779</v>
      </c>
      <c r="I710" s="77">
        <v>2.9489727272727202</v>
      </c>
      <c r="J710" s="78">
        <v>0</v>
      </c>
      <c r="K710" s="78">
        <v>0</v>
      </c>
    </row>
    <row r="711" spans="2:11">
      <c r="B711" t="s">
        <v>6955</v>
      </c>
      <c r="C711" t="s">
        <v>6956</v>
      </c>
      <c r="D711" t="s">
        <v>121</v>
      </c>
      <c r="E711" t="s">
        <v>111</v>
      </c>
      <c r="F711" t="s">
        <v>6438</v>
      </c>
      <c r="G711" s="77">
        <v>250000</v>
      </c>
      <c r="H711" s="77">
        <v>-10.1008</v>
      </c>
      <c r="I711" s="77">
        <v>-25.251999999999999</v>
      </c>
      <c r="J711" s="78">
        <v>1E-4</v>
      </c>
      <c r="K711" s="78">
        <v>0</v>
      </c>
    </row>
    <row r="712" spans="2:11">
      <c r="B712" t="s">
        <v>6957</v>
      </c>
      <c r="C712" t="s">
        <v>6958</v>
      </c>
      <c r="D712" t="s">
        <v>121</v>
      </c>
      <c r="E712" t="s">
        <v>108</v>
      </c>
      <c r="F712" t="s">
        <v>6441</v>
      </c>
      <c r="G712" s="77">
        <v>-115300</v>
      </c>
      <c r="H712" s="77">
        <v>-0.9684838709677458</v>
      </c>
      <c r="I712" s="77">
        <v>1.11666190322581</v>
      </c>
      <c r="J712" s="78">
        <v>0</v>
      </c>
      <c r="K712" s="78">
        <v>0</v>
      </c>
    </row>
    <row r="713" spans="2:11">
      <c r="B713" t="s">
        <v>6959</v>
      </c>
      <c r="C713" t="s">
        <v>6960</v>
      </c>
      <c r="D713" t="s">
        <v>121</v>
      </c>
      <c r="E713" t="s">
        <v>111</v>
      </c>
      <c r="F713" t="s">
        <v>6441</v>
      </c>
      <c r="G713" s="77">
        <v>160000</v>
      </c>
      <c r="H713" s="77">
        <v>-9.5249500000000005</v>
      </c>
      <c r="I713" s="77">
        <v>-15.23992</v>
      </c>
      <c r="J713" s="78">
        <v>0</v>
      </c>
      <c r="K713" s="78">
        <v>0</v>
      </c>
    </row>
    <row r="714" spans="2:11">
      <c r="B714" t="s">
        <v>6961</v>
      </c>
      <c r="C714" t="s">
        <v>6962</v>
      </c>
      <c r="D714" t="s">
        <v>121</v>
      </c>
      <c r="E714" t="s">
        <v>108</v>
      </c>
      <c r="F714" t="s">
        <v>6444</v>
      </c>
      <c r="G714" s="77">
        <v>130000</v>
      </c>
      <c r="H714" s="77">
        <v>-3.163184615384623</v>
      </c>
      <c r="I714" s="77">
        <v>-4.1121400000000099</v>
      </c>
      <c r="J714" s="78">
        <v>0</v>
      </c>
      <c r="K714" s="78">
        <v>0</v>
      </c>
    </row>
    <row r="715" spans="2:11">
      <c r="B715" t="s">
        <v>6963</v>
      </c>
      <c r="C715" t="s">
        <v>6964</v>
      </c>
      <c r="D715" t="s">
        <v>121</v>
      </c>
      <c r="E715" t="s">
        <v>108</v>
      </c>
      <c r="F715" t="s">
        <v>6444</v>
      </c>
      <c r="G715" s="77">
        <v>294000</v>
      </c>
      <c r="H715" s="77">
        <v>-2.9258444444444498</v>
      </c>
      <c r="I715" s="77">
        <v>-8.6019826666666592</v>
      </c>
      <c r="J715" s="78">
        <v>0</v>
      </c>
      <c r="K715" s="78">
        <v>0</v>
      </c>
    </row>
    <row r="716" spans="2:11">
      <c r="B716" t="s">
        <v>6965</v>
      </c>
      <c r="C716" t="s">
        <v>6966</v>
      </c>
      <c r="D716" t="s">
        <v>121</v>
      </c>
      <c r="E716" t="s">
        <v>108</v>
      </c>
      <c r="F716" t="s">
        <v>6444</v>
      </c>
      <c r="G716" s="77">
        <v>135000</v>
      </c>
      <c r="H716" s="77">
        <v>-3.2054833333333335</v>
      </c>
      <c r="I716" s="77">
        <v>-4.3274024999999998</v>
      </c>
      <c r="J716" s="78">
        <v>0</v>
      </c>
      <c r="K716" s="78">
        <v>0</v>
      </c>
    </row>
    <row r="717" spans="2:11">
      <c r="B717" t="s">
        <v>6967</v>
      </c>
      <c r="C717" t="s">
        <v>6968</v>
      </c>
      <c r="D717" t="s">
        <v>121</v>
      </c>
      <c r="E717" t="s">
        <v>108</v>
      </c>
      <c r="F717" t="s">
        <v>6449</v>
      </c>
      <c r="G717" s="77">
        <v>-2795000</v>
      </c>
      <c r="H717" s="77">
        <v>-3.2325849731663685</v>
      </c>
      <c r="I717" s="77">
        <v>90.350750000000005</v>
      </c>
      <c r="J717" s="78">
        <v>-2.9999999999999997E-4</v>
      </c>
      <c r="K717" s="78">
        <v>0</v>
      </c>
    </row>
    <row r="718" spans="2:11">
      <c r="B718" t="s">
        <v>6969</v>
      </c>
      <c r="C718" t="s">
        <v>6970</v>
      </c>
      <c r="D718" t="s">
        <v>121</v>
      </c>
      <c r="E718" t="s">
        <v>108</v>
      </c>
      <c r="F718" t="s">
        <v>6452</v>
      </c>
      <c r="G718" s="77">
        <v>-1572000</v>
      </c>
      <c r="H718" s="77">
        <v>-0.89859999999999995</v>
      </c>
      <c r="I718" s="77">
        <v>14.125992</v>
      </c>
      <c r="J718" s="78">
        <v>0</v>
      </c>
      <c r="K718" s="78">
        <v>0</v>
      </c>
    </row>
    <row r="719" spans="2:11">
      <c r="B719" t="s">
        <v>6971</v>
      </c>
      <c r="C719" t="s">
        <v>6972</v>
      </c>
      <c r="D719" t="s">
        <v>121</v>
      </c>
      <c r="E719" t="s">
        <v>108</v>
      </c>
      <c r="F719" t="s">
        <v>748</v>
      </c>
      <c r="G719" s="77">
        <v>-36000</v>
      </c>
      <c r="H719" s="77">
        <v>1.7508888888888889</v>
      </c>
      <c r="I719" s="77">
        <v>-0.63031999999999999</v>
      </c>
      <c r="J719" s="78">
        <v>0</v>
      </c>
      <c r="K719" s="78">
        <v>0</v>
      </c>
    </row>
    <row r="720" spans="2:11">
      <c r="B720" t="s">
        <v>6973</v>
      </c>
      <c r="C720" t="s">
        <v>6974</v>
      </c>
      <c r="D720" t="s">
        <v>121</v>
      </c>
      <c r="E720" t="s">
        <v>108</v>
      </c>
      <c r="F720" t="s">
        <v>6461</v>
      </c>
      <c r="G720" s="77">
        <v>-97800</v>
      </c>
      <c r="H720" s="77">
        <v>7.1371666666666664</v>
      </c>
      <c r="I720" s="77">
        <v>-6.9801489999999999</v>
      </c>
      <c r="J720" s="78">
        <v>0</v>
      </c>
      <c r="K720" s="78">
        <v>0</v>
      </c>
    </row>
    <row r="721" spans="2:11">
      <c r="B721" t="s">
        <v>6975</v>
      </c>
      <c r="C721" t="s">
        <v>6976</v>
      </c>
      <c r="D721" t="s">
        <v>121</v>
      </c>
      <c r="E721" t="s">
        <v>104</v>
      </c>
      <c r="F721" t="s">
        <v>6465</v>
      </c>
      <c r="G721" s="77">
        <v>755259.83</v>
      </c>
      <c r="H721" s="77">
        <v>14.850297064769016</v>
      </c>
      <c r="I721" s="77">
        <v>112.158328365869</v>
      </c>
      <c r="J721" s="78">
        <v>-2.9999999999999997E-4</v>
      </c>
      <c r="K721" s="78">
        <v>0</v>
      </c>
    </row>
    <row r="722" spans="2:11">
      <c r="B722" t="s">
        <v>6977</v>
      </c>
      <c r="C722" t="s">
        <v>6978</v>
      </c>
      <c r="D722" t="s">
        <v>121</v>
      </c>
      <c r="E722" t="s">
        <v>108</v>
      </c>
      <c r="F722" t="s">
        <v>6931</v>
      </c>
      <c r="G722" s="77">
        <v>-10388100</v>
      </c>
      <c r="H722" s="77">
        <v>14.266877308854825</v>
      </c>
      <c r="I722" s="77">
        <v>-1482.05748172115</v>
      </c>
      <c r="J722" s="78">
        <v>4.4000000000000003E-3</v>
      </c>
      <c r="K722" s="78">
        <v>-1E-4</v>
      </c>
    </row>
    <row r="723" spans="2:11">
      <c r="B723" t="s">
        <v>6979</v>
      </c>
      <c r="C723" t="s">
        <v>6980</v>
      </c>
      <c r="D723" t="s">
        <v>121</v>
      </c>
      <c r="E723" t="s">
        <v>108</v>
      </c>
      <c r="F723" t="s">
        <v>6981</v>
      </c>
      <c r="G723" s="77">
        <v>-85000</v>
      </c>
      <c r="H723" s="77">
        <v>9.6887647058823525</v>
      </c>
      <c r="I723" s="77">
        <v>-8.2354500000000002</v>
      </c>
      <c r="J723" s="78">
        <v>0</v>
      </c>
      <c r="K723" s="78">
        <v>0</v>
      </c>
    </row>
    <row r="724" spans="2:11">
      <c r="B724" t="s">
        <v>6982</v>
      </c>
      <c r="C724" t="s">
        <v>6983</v>
      </c>
      <c r="D724" t="s">
        <v>121</v>
      </c>
      <c r="E724" t="s">
        <v>108</v>
      </c>
      <c r="F724" t="s">
        <v>6981</v>
      </c>
      <c r="G724" s="77">
        <v>394000</v>
      </c>
      <c r="H724" s="77">
        <v>9.2518499999999992</v>
      </c>
      <c r="I724" s="77">
        <v>36.452289</v>
      </c>
      <c r="J724" s="78">
        <v>-1E-4</v>
      </c>
      <c r="K724" s="78">
        <v>0</v>
      </c>
    </row>
    <row r="725" spans="2:11">
      <c r="B725" t="s">
        <v>6984</v>
      </c>
      <c r="C725" t="s">
        <v>6985</v>
      </c>
      <c r="D725" t="s">
        <v>121</v>
      </c>
      <c r="E725" t="s">
        <v>118</v>
      </c>
      <c r="F725" t="s">
        <v>312</v>
      </c>
      <c r="G725" s="77">
        <v>-8841248</v>
      </c>
      <c r="H725" s="77">
        <v>-5.0941212680824917</v>
      </c>
      <c r="I725" s="77">
        <v>450.38389473191802</v>
      </c>
      <c r="J725" s="78">
        <v>-1.2999999999999999E-3</v>
      </c>
      <c r="K725" s="78">
        <v>0</v>
      </c>
    </row>
    <row r="726" spans="2:11">
      <c r="B726" t="s">
        <v>6986</v>
      </c>
      <c r="C726" t="s">
        <v>6987</v>
      </c>
      <c r="D726" t="s">
        <v>121</v>
      </c>
      <c r="E726" t="s">
        <v>108</v>
      </c>
      <c r="F726" t="s">
        <v>312</v>
      </c>
      <c r="G726" s="77">
        <v>-25900</v>
      </c>
      <c r="H726" s="77">
        <v>11.964208494208494</v>
      </c>
      <c r="I726" s="77">
        <v>-3.0987300000000002</v>
      </c>
      <c r="J726" s="78">
        <v>0</v>
      </c>
      <c r="K726" s="78">
        <v>0</v>
      </c>
    </row>
    <row r="727" spans="2:11">
      <c r="B727" t="s">
        <v>6988</v>
      </c>
      <c r="C727" t="s">
        <v>6989</v>
      </c>
      <c r="D727" t="s">
        <v>121</v>
      </c>
      <c r="E727" t="s">
        <v>104</v>
      </c>
      <c r="F727" t="s">
        <v>312</v>
      </c>
      <c r="G727" s="77">
        <v>36109.980000000003</v>
      </c>
      <c r="H727" s="77">
        <v>17.27039496140679</v>
      </c>
      <c r="I727" s="77">
        <v>6.2363361664849997</v>
      </c>
      <c r="J727" s="78">
        <v>0</v>
      </c>
      <c r="K727" s="78">
        <v>0</v>
      </c>
    </row>
    <row r="728" spans="2:11">
      <c r="B728" t="s">
        <v>6990</v>
      </c>
      <c r="C728" t="s">
        <v>6991</v>
      </c>
      <c r="D728" t="s">
        <v>121</v>
      </c>
      <c r="E728" t="s">
        <v>104</v>
      </c>
      <c r="F728" t="s">
        <v>312</v>
      </c>
      <c r="G728" s="77">
        <v>355549.12</v>
      </c>
      <c r="H728" s="77">
        <v>-7.5163993527748882</v>
      </c>
      <c r="I728" s="77">
        <v>-26.724491754476698</v>
      </c>
      <c r="J728" s="78">
        <v>1E-4</v>
      </c>
      <c r="K728" s="78">
        <v>0</v>
      </c>
    </row>
    <row r="729" spans="2:11">
      <c r="B729" t="s">
        <v>6992</v>
      </c>
      <c r="C729" t="s">
        <v>6993</v>
      </c>
      <c r="D729" t="s">
        <v>121</v>
      </c>
      <c r="E729" t="s">
        <v>108</v>
      </c>
      <c r="F729" t="s">
        <v>6994</v>
      </c>
      <c r="G729" s="77">
        <v>-5335600</v>
      </c>
      <c r="H729" s="77">
        <v>13.096175648099161</v>
      </c>
      <c r="I729" s="77">
        <v>-698.75954787998103</v>
      </c>
      <c r="J729" s="78">
        <v>2.0999999999999999E-3</v>
      </c>
      <c r="K729" s="78">
        <v>0</v>
      </c>
    </row>
    <row r="730" spans="2:11">
      <c r="B730" t="s">
        <v>6995</v>
      </c>
      <c r="C730" t="s">
        <v>6996</v>
      </c>
      <c r="D730" t="s">
        <v>121</v>
      </c>
      <c r="E730" t="s">
        <v>104</v>
      </c>
      <c r="F730" t="s">
        <v>6994</v>
      </c>
      <c r="G730" s="77">
        <v>553615.18999999994</v>
      </c>
      <c r="H730" s="77">
        <v>18.743680216229489</v>
      </c>
      <c r="I730" s="77">
        <v>103.767860842071</v>
      </c>
      <c r="J730" s="78">
        <v>-2.9999999999999997E-4</v>
      </c>
      <c r="K730" s="78">
        <v>0</v>
      </c>
    </row>
    <row r="731" spans="2:11">
      <c r="B731" t="s">
        <v>6997</v>
      </c>
      <c r="C731" t="s">
        <v>6998</v>
      </c>
      <c r="D731" t="s">
        <v>121</v>
      </c>
      <c r="E731" t="s">
        <v>108</v>
      </c>
      <c r="F731" t="s">
        <v>6999</v>
      </c>
      <c r="G731" s="77">
        <v>-2850000</v>
      </c>
      <c r="H731" s="77">
        <v>12.034126666666699</v>
      </c>
      <c r="I731" s="77">
        <v>-342.972610000001</v>
      </c>
      <c r="J731" s="78">
        <v>1E-3</v>
      </c>
      <c r="K731" s="78">
        <v>0</v>
      </c>
    </row>
    <row r="732" spans="2:11">
      <c r="B732" t="s">
        <v>7000</v>
      </c>
      <c r="C732" t="s">
        <v>7001</v>
      </c>
      <c r="D732" t="s">
        <v>121</v>
      </c>
      <c r="E732" t="s">
        <v>108</v>
      </c>
      <c r="F732" t="s">
        <v>6999</v>
      </c>
      <c r="G732" s="77">
        <v>-761800</v>
      </c>
      <c r="H732" s="77">
        <v>12.034127272727307</v>
      </c>
      <c r="I732" s="77">
        <v>-91.675981563636697</v>
      </c>
      <c r="J732" s="78">
        <v>2.9999999999999997E-4</v>
      </c>
      <c r="K732" s="78">
        <v>0</v>
      </c>
    </row>
    <row r="733" spans="2:11">
      <c r="B733" t="s">
        <v>7002</v>
      </c>
      <c r="C733" t="s">
        <v>7003</v>
      </c>
      <c r="D733" t="s">
        <v>121</v>
      </c>
      <c r="E733" t="s">
        <v>108</v>
      </c>
      <c r="F733" t="s">
        <v>6999</v>
      </c>
      <c r="G733" s="77">
        <v>-9500</v>
      </c>
      <c r="H733" s="77">
        <v>11.649684210526315</v>
      </c>
      <c r="I733" s="77">
        <v>-1.1067199999999999</v>
      </c>
      <c r="J733" s="78">
        <v>0</v>
      </c>
      <c r="K733" s="78">
        <v>0</v>
      </c>
    </row>
    <row r="734" spans="2:11">
      <c r="B734" t="s">
        <v>7004</v>
      </c>
      <c r="C734" t="s">
        <v>7005</v>
      </c>
      <c r="D734" t="s">
        <v>121</v>
      </c>
      <c r="E734" t="s">
        <v>111</v>
      </c>
      <c r="F734" t="s">
        <v>6494</v>
      </c>
      <c r="G734" s="77">
        <v>-19494400</v>
      </c>
      <c r="H734" s="77">
        <v>-4.7740102713669792</v>
      </c>
      <c r="I734" s="77">
        <v>930.664658341365</v>
      </c>
      <c r="J734" s="78">
        <v>-2.8E-3</v>
      </c>
      <c r="K734" s="78">
        <v>0</v>
      </c>
    </row>
    <row r="735" spans="2:11">
      <c r="B735" t="s">
        <v>7006</v>
      </c>
      <c r="C735" t="s">
        <v>7007</v>
      </c>
      <c r="D735" t="s">
        <v>121</v>
      </c>
      <c r="E735" t="s">
        <v>108</v>
      </c>
      <c r="F735" t="s">
        <v>6502</v>
      </c>
      <c r="G735" s="77">
        <v>-232100</v>
      </c>
      <c r="H735" s="77">
        <v>10.433285714285676</v>
      </c>
      <c r="I735" s="77">
        <v>-24.215656142857</v>
      </c>
      <c r="J735" s="78">
        <v>1E-4</v>
      </c>
      <c r="K735" s="78">
        <v>0</v>
      </c>
    </row>
    <row r="736" spans="2:11">
      <c r="B736" t="s">
        <v>7008</v>
      </c>
      <c r="C736" t="s">
        <v>7009</v>
      </c>
      <c r="D736" t="s">
        <v>121</v>
      </c>
      <c r="E736" t="s">
        <v>104</v>
      </c>
      <c r="F736" t="s">
        <v>6502</v>
      </c>
      <c r="G736" s="77">
        <v>21365.61</v>
      </c>
      <c r="H736" s="77">
        <v>18.339180512345312</v>
      </c>
      <c r="I736" s="77">
        <v>3.9182777854637001</v>
      </c>
      <c r="J736" s="78">
        <v>0</v>
      </c>
      <c r="K736" s="78">
        <v>0</v>
      </c>
    </row>
    <row r="737" spans="2:11">
      <c r="B737" t="s">
        <v>7010</v>
      </c>
      <c r="C737" t="s">
        <v>7011</v>
      </c>
      <c r="D737" t="s">
        <v>121</v>
      </c>
      <c r="E737" t="s">
        <v>108</v>
      </c>
      <c r="F737" t="s">
        <v>6517</v>
      </c>
      <c r="G737" s="77">
        <v>-80800</v>
      </c>
      <c r="H737" s="77">
        <v>12.320767326732698</v>
      </c>
      <c r="I737" s="77">
        <v>-9.9551800000000199</v>
      </c>
      <c r="J737" s="78">
        <v>0</v>
      </c>
      <c r="K737" s="78">
        <v>0</v>
      </c>
    </row>
    <row r="738" spans="2:11">
      <c r="B738" t="s">
        <v>7012</v>
      </c>
      <c r="C738" t="s">
        <v>7013</v>
      </c>
      <c r="D738" t="s">
        <v>121</v>
      </c>
      <c r="E738" t="s">
        <v>108</v>
      </c>
      <c r="F738" t="s">
        <v>6520</v>
      </c>
      <c r="G738" s="77">
        <v>-87600</v>
      </c>
      <c r="H738" s="77">
        <v>12.838068181818235</v>
      </c>
      <c r="I738" s="77">
        <v>-11.246147727272801</v>
      </c>
      <c r="J738" s="78">
        <v>0</v>
      </c>
      <c r="K738" s="78">
        <v>0</v>
      </c>
    </row>
    <row r="739" spans="2:11">
      <c r="B739" t="s">
        <v>7014</v>
      </c>
      <c r="C739" t="s">
        <v>7015</v>
      </c>
      <c r="D739" t="s">
        <v>121</v>
      </c>
      <c r="E739" t="s">
        <v>108</v>
      </c>
      <c r="F739" t="s">
        <v>6261</v>
      </c>
      <c r="G739" s="77">
        <v>-46100</v>
      </c>
      <c r="H739" s="77">
        <v>18.570384615384597</v>
      </c>
      <c r="I739" s="77">
        <v>-8.5609473076923006</v>
      </c>
      <c r="J739" s="78">
        <v>0</v>
      </c>
      <c r="K739" s="78">
        <v>0</v>
      </c>
    </row>
    <row r="740" spans="2:11">
      <c r="B740" t="s">
        <v>7016</v>
      </c>
      <c r="C740" t="s">
        <v>7017</v>
      </c>
      <c r="D740" t="s">
        <v>121</v>
      </c>
      <c r="E740" t="s">
        <v>118</v>
      </c>
      <c r="F740" t="s">
        <v>6530</v>
      </c>
      <c r="G740" s="77">
        <v>-2000</v>
      </c>
      <c r="H740" s="77">
        <v>-6.1894999999999998</v>
      </c>
      <c r="I740" s="77">
        <v>0.12379</v>
      </c>
      <c r="J740" s="78">
        <v>0</v>
      </c>
      <c r="K740" s="78">
        <v>0</v>
      </c>
    </row>
    <row r="741" spans="2:11">
      <c r="B741" t="s">
        <v>7018</v>
      </c>
      <c r="C741" t="s">
        <v>7019</v>
      </c>
      <c r="D741" t="s">
        <v>121</v>
      </c>
      <c r="E741" t="s">
        <v>108</v>
      </c>
      <c r="F741" t="s">
        <v>6530</v>
      </c>
      <c r="G741" s="77">
        <v>-14400</v>
      </c>
      <c r="H741" s="77">
        <v>21.978190476190477</v>
      </c>
      <c r="I741" s="77">
        <v>-3.1648594285714302</v>
      </c>
      <c r="J741" s="78">
        <v>0</v>
      </c>
      <c r="K741" s="78">
        <v>0</v>
      </c>
    </row>
    <row r="742" spans="2:11">
      <c r="B742" t="s">
        <v>7020</v>
      </c>
      <c r="C742" t="s">
        <v>7021</v>
      </c>
      <c r="D742" t="s">
        <v>121</v>
      </c>
      <c r="E742" t="s">
        <v>104</v>
      </c>
      <c r="F742" t="s">
        <v>1123</v>
      </c>
      <c r="G742" s="77">
        <v>-4588.95</v>
      </c>
      <c r="H742" s="77">
        <v>-2.705847742947733</v>
      </c>
      <c r="I742" s="77">
        <v>0.12417</v>
      </c>
      <c r="J742" s="78">
        <v>0</v>
      </c>
      <c r="K742" s="78">
        <v>0</v>
      </c>
    </row>
    <row r="743" spans="2:11">
      <c r="B743" t="s">
        <v>7022</v>
      </c>
      <c r="C743" t="s">
        <v>7023</v>
      </c>
      <c r="D743" t="s">
        <v>121</v>
      </c>
      <c r="E743" t="s">
        <v>108</v>
      </c>
      <c r="F743" t="s">
        <v>6535</v>
      </c>
      <c r="G743" s="77">
        <v>-67900</v>
      </c>
      <c r="H743" s="77">
        <v>20.230506329113926</v>
      </c>
      <c r="I743" s="77">
        <v>-13.736513797468399</v>
      </c>
      <c r="J743" s="78">
        <v>0</v>
      </c>
      <c r="K743" s="78">
        <v>0</v>
      </c>
    </row>
    <row r="744" spans="2:11">
      <c r="B744" t="s">
        <v>7024</v>
      </c>
      <c r="C744" t="s">
        <v>7025</v>
      </c>
      <c r="D744" t="s">
        <v>121</v>
      </c>
      <c r="E744" t="s">
        <v>104</v>
      </c>
      <c r="F744" t="s">
        <v>479</v>
      </c>
      <c r="G744" s="77">
        <v>31493.79</v>
      </c>
      <c r="H744" s="77">
        <v>12.069920152312895</v>
      </c>
      <c r="I744" s="77">
        <v>3.8012753059371001</v>
      </c>
      <c r="J744" s="78">
        <v>0</v>
      </c>
      <c r="K744" s="78">
        <v>0</v>
      </c>
    </row>
    <row r="745" spans="2:11">
      <c r="B745" t="s">
        <v>7026</v>
      </c>
      <c r="C745" t="s">
        <v>7027</v>
      </c>
      <c r="D745" t="s">
        <v>121</v>
      </c>
      <c r="E745" t="s">
        <v>108</v>
      </c>
      <c r="F745" t="s">
        <v>6241</v>
      </c>
      <c r="G745" s="77">
        <v>-2800000</v>
      </c>
      <c r="H745" s="77">
        <v>23.710372857142893</v>
      </c>
      <c r="I745" s="77">
        <v>-663.89044000000104</v>
      </c>
      <c r="J745" s="78">
        <v>2E-3</v>
      </c>
      <c r="K745" s="78">
        <v>0</v>
      </c>
    </row>
    <row r="746" spans="2:11">
      <c r="B746" t="s">
        <v>7028</v>
      </c>
      <c r="C746" t="s">
        <v>7029</v>
      </c>
      <c r="D746" t="s">
        <v>121</v>
      </c>
      <c r="E746" t="s">
        <v>108</v>
      </c>
      <c r="F746" t="s">
        <v>6241</v>
      </c>
      <c r="G746" s="77">
        <v>-635000</v>
      </c>
      <c r="H746" s="77">
        <v>23.848322222222166</v>
      </c>
      <c r="I746" s="77">
        <v>-151.43684611111101</v>
      </c>
      <c r="J746" s="78">
        <v>4.0000000000000002E-4</v>
      </c>
      <c r="K746" s="78">
        <v>0</v>
      </c>
    </row>
    <row r="747" spans="2:11">
      <c r="B747" t="s">
        <v>7030</v>
      </c>
      <c r="C747" t="s">
        <v>7031</v>
      </c>
      <c r="D747" t="s">
        <v>121</v>
      </c>
      <c r="E747" t="s">
        <v>108</v>
      </c>
      <c r="F747" t="s">
        <v>6221</v>
      </c>
      <c r="G747" s="77">
        <v>102300</v>
      </c>
      <c r="H747" s="77">
        <v>19.863652173913067</v>
      </c>
      <c r="I747" s="77">
        <v>20.320516173913099</v>
      </c>
      <c r="J747" s="78">
        <v>-1E-4</v>
      </c>
      <c r="K747" s="78">
        <v>0</v>
      </c>
    </row>
    <row r="748" spans="2:11">
      <c r="B748" t="s">
        <v>7032</v>
      </c>
      <c r="C748" t="s">
        <v>7033</v>
      </c>
      <c r="D748" t="s">
        <v>121</v>
      </c>
      <c r="E748" t="s">
        <v>108</v>
      </c>
      <c r="F748" t="s">
        <v>5571</v>
      </c>
      <c r="G748" s="77">
        <v>-1220800</v>
      </c>
      <c r="H748" s="77">
        <v>20.849340000000002</v>
      </c>
      <c r="I748" s="77">
        <v>-254.52874272</v>
      </c>
      <c r="J748" s="78">
        <v>8.0000000000000004E-4</v>
      </c>
      <c r="K748" s="78">
        <v>0</v>
      </c>
    </row>
    <row r="749" spans="2:11">
      <c r="B749" t="s">
        <v>7034</v>
      </c>
      <c r="C749" t="s">
        <v>7035</v>
      </c>
      <c r="D749" t="s">
        <v>121</v>
      </c>
      <c r="E749" t="s">
        <v>108</v>
      </c>
      <c r="F749" t="s">
        <v>5557</v>
      </c>
      <c r="G749" s="77">
        <v>-74800</v>
      </c>
      <c r="H749" s="77">
        <v>35.631062499999999</v>
      </c>
      <c r="I749" s="77">
        <v>-26.652034749999999</v>
      </c>
      <c r="J749" s="78">
        <v>1E-4</v>
      </c>
      <c r="K749" s="78">
        <v>0</v>
      </c>
    </row>
    <row r="750" spans="2:11">
      <c r="B750" t="s">
        <v>7036</v>
      </c>
      <c r="C750" t="s">
        <v>7037</v>
      </c>
      <c r="D750" t="s">
        <v>121</v>
      </c>
      <c r="E750" t="s">
        <v>108</v>
      </c>
      <c r="F750" t="s">
        <v>5557</v>
      </c>
      <c r="G750" s="77">
        <v>-46000</v>
      </c>
      <c r="H750" s="77">
        <v>35.2780384615385</v>
      </c>
      <c r="I750" s="77">
        <v>-16.2278976923077</v>
      </c>
      <c r="J750" s="78">
        <v>0</v>
      </c>
      <c r="K750" s="78">
        <v>0</v>
      </c>
    </row>
    <row r="751" spans="2:11">
      <c r="B751" t="s">
        <v>7038</v>
      </c>
      <c r="C751" t="s">
        <v>7039</v>
      </c>
      <c r="D751" t="s">
        <v>121</v>
      </c>
      <c r="E751" t="s">
        <v>104</v>
      </c>
      <c r="F751" t="s">
        <v>5557</v>
      </c>
      <c r="G751" s="77">
        <v>874789.21</v>
      </c>
      <c r="H751" s="77">
        <v>-24.621216948526037</v>
      </c>
      <c r="I751" s="77">
        <v>-215.38374923639699</v>
      </c>
      <c r="J751" s="78">
        <v>5.9999999999999995E-4</v>
      </c>
      <c r="K751" s="78">
        <v>0</v>
      </c>
    </row>
    <row r="752" spans="2:11">
      <c r="B752" t="s">
        <v>7040</v>
      </c>
      <c r="C752" t="s">
        <v>7041</v>
      </c>
      <c r="D752" t="s">
        <v>121</v>
      </c>
      <c r="E752" t="s">
        <v>104</v>
      </c>
      <c r="F752" t="s">
        <v>689</v>
      </c>
      <c r="G752" s="77">
        <v>4356907.08</v>
      </c>
      <c r="H752" s="77">
        <v>-24.805993622351814</v>
      </c>
      <c r="I752" s="77">
        <v>-1080.77409239659</v>
      </c>
      <c r="J752" s="78">
        <v>3.2000000000000002E-3</v>
      </c>
      <c r="K752" s="78">
        <v>0</v>
      </c>
    </row>
    <row r="753" spans="2:11">
      <c r="B753" t="s">
        <v>7042</v>
      </c>
      <c r="C753" t="s">
        <v>7043</v>
      </c>
      <c r="D753" t="s">
        <v>121</v>
      </c>
      <c r="E753" t="s">
        <v>108</v>
      </c>
      <c r="F753" t="s">
        <v>6585</v>
      </c>
      <c r="G753" s="77">
        <v>-46000</v>
      </c>
      <c r="H753" s="77">
        <v>30.699173913043477</v>
      </c>
      <c r="I753" s="77">
        <v>-14.12162</v>
      </c>
      <c r="J753" s="78">
        <v>0</v>
      </c>
      <c r="K753" s="78">
        <v>0</v>
      </c>
    </row>
    <row r="754" spans="2:11">
      <c r="B754" t="s">
        <v>7044</v>
      </c>
      <c r="C754" t="s">
        <v>7045</v>
      </c>
      <c r="D754" t="s">
        <v>121</v>
      </c>
      <c r="E754" t="s">
        <v>104</v>
      </c>
      <c r="F754" t="s">
        <v>6613</v>
      </c>
      <c r="G754" s="77">
        <v>157630.51</v>
      </c>
      <c r="H754" s="77">
        <v>-38.294341292170508</v>
      </c>
      <c r="I754" s="77">
        <v>-60.363565479988999</v>
      </c>
      <c r="J754" s="78">
        <v>2.0000000000000001E-4</v>
      </c>
      <c r="K754" s="78">
        <v>0</v>
      </c>
    </row>
    <row r="755" spans="2:11">
      <c r="B755" t="s">
        <v>7046</v>
      </c>
      <c r="C755" t="s">
        <v>7047</v>
      </c>
      <c r="D755" t="s">
        <v>121</v>
      </c>
      <c r="E755" t="s">
        <v>108</v>
      </c>
      <c r="F755" t="s">
        <v>6232</v>
      </c>
      <c r="G755" s="77">
        <v>-54500</v>
      </c>
      <c r="H755" s="77">
        <v>21.272272727272693</v>
      </c>
      <c r="I755" s="77">
        <v>-11.593388636363599</v>
      </c>
      <c r="J755" s="78">
        <v>0</v>
      </c>
      <c r="K755" s="78">
        <v>0</v>
      </c>
    </row>
    <row r="756" spans="2:11">
      <c r="B756" t="s">
        <v>7048</v>
      </c>
      <c r="C756" t="s">
        <v>7049</v>
      </c>
      <c r="D756" t="s">
        <v>121</v>
      </c>
      <c r="E756" t="s">
        <v>111</v>
      </c>
      <c r="F756" t="s">
        <v>6319</v>
      </c>
      <c r="G756" s="77">
        <v>-3000000</v>
      </c>
      <c r="H756" s="77">
        <v>3.4851939999999999</v>
      </c>
      <c r="I756" s="77">
        <v>-104.55582</v>
      </c>
      <c r="J756" s="78">
        <v>2.9999999999999997E-4</v>
      </c>
      <c r="K756" s="78">
        <v>0</v>
      </c>
    </row>
    <row r="757" spans="2:11">
      <c r="B757" t="s">
        <v>7050</v>
      </c>
      <c r="C757" t="s">
        <v>7051</v>
      </c>
      <c r="D757" t="s">
        <v>121</v>
      </c>
      <c r="E757" t="s">
        <v>108</v>
      </c>
      <c r="F757" t="s">
        <v>6683</v>
      </c>
      <c r="G757" s="77">
        <v>-172000</v>
      </c>
      <c r="H757" s="77">
        <v>2.2471999999999999</v>
      </c>
      <c r="I757" s="77">
        <v>-3.8651840000000002</v>
      </c>
      <c r="J757" s="78">
        <v>0</v>
      </c>
      <c r="K757" s="78">
        <v>0</v>
      </c>
    </row>
    <row r="758" spans="2:11">
      <c r="B758" t="s">
        <v>7052</v>
      </c>
      <c r="C758" t="s">
        <v>7053</v>
      </c>
      <c r="D758" t="s">
        <v>121</v>
      </c>
      <c r="E758" t="s">
        <v>108</v>
      </c>
      <c r="F758" t="s">
        <v>6252</v>
      </c>
      <c r="G758" s="77">
        <v>-220000</v>
      </c>
      <c r="H758" s="77">
        <v>3.8900214285714285</v>
      </c>
      <c r="I758" s="77">
        <v>-8.5580471428571396</v>
      </c>
      <c r="J758" s="78">
        <v>0</v>
      </c>
      <c r="K758" s="78">
        <v>0</v>
      </c>
    </row>
    <row r="759" spans="2:11">
      <c r="B759" t="s">
        <v>7054</v>
      </c>
      <c r="C759" t="s">
        <v>7055</v>
      </c>
      <c r="D759" t="s">
        <v>121</v>
      </c>
      <c r="E759" t="s">
        <v>111</v>
      </c>
      <c r="F759" t="s">
        <v>6252</v>
      </c>
      <c r="G759" s="77">
        <v>105400</v>
      </c>
      <c r="H759" s="77">
        <v>-6.4872222222222247</v>
      </c>
      <c r="I759" s="77">
        <v>-6.8375322222222303</v>
      </c>
      <c r="J759" s="78">
        <v>0</v>
      </c>
      <c r="K759" s="78">
        <v>0</v>
      </c>
    </row>
    <row r="760" spans="2:11">
      <c r="B760" t="s">
        <v>7054</v>
      </c>
      <c r="C760" t="s">
        <v>7056</v>
      </c>
      <c r="D760" t="s">
        <v>121</v>
      </c>
      <c r="E760" t="s">
        <v>111</v>
      </c>
      <c r="F760" t="s">
        <v>6252</v>
      </c>
      <c r="G760" s="77">
        <v>-40000</v>
      </c>
      <c r="H760" s="77">
        <v>-6.4875999999999996</v>
      </c>
      <c r="I760" s="77">
        <v>2.59504</v>
      </c>
      <c r="J760" s="78">
        <v>0</v>
      </c>
      <c r="K760" s="78">
        <v>0</v>
      </c>
    </row>
    <row r="761" spans="2:11">
      <c r="B761" t="s">
        <v>7057</v>
      </c>
      <c r="C761" t="s">
        <v>7058</v>
      </c>
      <c r="D761" t="s">
        <v>121</v>
      </c>
      <c r="E761" t="s">
        <v>111</v>
      </c>
      <c r="F761" t="s">
        <v>6252</v>
      </c>
      <c r="G761" s="77">
        <v>-200000</v>
      </c>
      <c r="H761" s="77">
        <v>-6.3447399999999998</v>
      </c>
      <c r="I761" s="77">
        <v>12.68948</v>
      </c>
      <c r="J761" s="78">
        <v>0</v>
      </c>
      <c r="K761" s="78">
        <v>0</v>
      </c>
    </row>
    <row r="762" spans="2:11">
      <c r="B762" t="s">
        <v>7059</v>
      </c>
      <c r="C762" t="s">
        <v>7060</v>
      </c>
      <c r="D762" t="s">
        <v>121</v>
      </c>
      <c r="E762" t="s">
        <v>108</v>
      </c>
      <c r="F762" t="s">
        <v>6686</v>
      </c>
      <c r="G762" s="77">
        <v>-178000</v>
      </c>
      <c r="H762" s="77">
        <v>5.2182439024390179</v>
      </c>
      <c r="I762" s="77">
        <v>-9.2884741463414606</v>
      </c>
      <c r="J762" s="78">
        <v>0</v>
      </c>
      <c r="K762" s="78">
        <v>0</v>
      </c>
    </row>
    <row r="763" spans="2:11">
      <c r="B763" t="s">
        <v>7061</v>
      </c>
      <c r="C763" t="s">
        <v>7062</v>
      </c>
      <c r="D763" t="s">
        <v>121</v>
      </c>
      <c r="E763" t="s">
        <v>108</v>
      </c>
      <c r="F763" t="s">
        <v>6255</v>
      </c>
      <c r="G763" s="77">
        <v>-37000</v>
      </c>
      <c r="H763" s="77">
        <v>1.9815675675675704</v>
      </c>
      <c r="I763" s="77">
        <v>-0.73318000000000105</v>
      </c>
      <c r="J763" s="78">
        <v>0</v>
      </c>
      <c r="K763" s="78">
        <v>0</v>
      </c>
    </row>
    <row r="764" spans="2:11">
      <c r="B764" t="s">
        <v>7063</v>
      </c>
      <c r="C764" t="s">
        <v>7064</v>
      </c>
      <c r="D764" t="s">
        <v>121</v>
      </c>
      <c r="E764" t="s">
        <v>108</v>
      </c>
      <c r="F764" t="s">
        <v>7065</v>
      </c>
      <c r="G764" s="77">
        <v>115000</v>
      </c>
      <c r="H764" s="77">
        <v>0.28984347826086959</v>
      </c>
      <c r="I764" s="77">
        <v>0.33332000000000001</v>
      </c>
      <c r="J764" s="78">
        <v>0</v>
      </c>
      <c r="K764" s="78">
        <v>0</v>
      </c>
    </row>
    <row r="765" spans="2:11">
      <c r="B765" t="s">
        <v>7066</v>
      </c>
      <c r="C765" t="s">
        <v>7067</v>
      </c>
      <c r="D765" t="s">
        <v>121</v>
      </c>
      <c r="E765" t="s">
        <v>108</v>
      </c>
      <c r="F765" t="s">
        <v>303</v>
      </c>
      <c r="G765" s="77">
        <v>469000</v>
      </c>
      <c r="H765" s="77">
        <v>2.0727272727272667E-2</v>
      </c>
      <c r="I765" s="77">
        <v>9.7210909090909001E-2</v>
      </c>
      <c r="J765" s="78">
        <v>0</v>
      </c>
      <c r="K765" s="78">
        <v>0</v>
      </c>
    </row>
    <row r="766" spans="2:11">
      <c r="B766" t="s">
        <v>7068</v>
      </c>
      <c r="C766" t="s">
        <v>7069</v>
      </c>
      <c r="D766" t="s">
        <v>121</v>
      </c>
      <c r="E766" t="s">
        <v>108</v>
      </c>
      <c r="F766" t="s">
        <v>303</v>
      </c>
      <c r="G766" s="77">
        <v>254000</v>
      </c>
      <c r="H766" s="77">
        <v>-7.7157142857142855E-2</v>
      </c>
      <c r="I766" s="77">
        <v>-0.19597914285714299</v>
      </c>
      <c r="J766" s="78">
        <v>0</v>
      </c>
      <c r="K766" s="78">
        <v>0</v>
      </c>
    </row>
    <row r="767" spans="2:11">
      <c r="B767" s="79" t="s">
        <v>4937</v>
      </c>
      <c r="G767" s="81">
        <v>103863818.81999999</v>
      </c>
      <c r="I767" s="81">
        <v>-4059.7350429718908</v>
      </c>
      <c r="J767" s="80">
        <v>1.21E-2</v>
      </c>
      <c r="K767" s="80">
        <v>-2.0000000000000001E-4</v>
      </c>
    </row>
    <row r="768" spans="2:11">
      <c r="B768" t="s">
        <v>7070</v>
      </c>
      <c r="C768" t="s">
        <v>7071</v>
      </c>
      <c r="D768" t="s">
        <v>121</v>
      </c>
      <c r="E768" t="s">
        <v>100</v>
      </c>
      <c r="F768" t="s">
        <v>373</v>
      </c>
      <c r="G768" s="77">
        <v>3777751.99</v>
      </c>
      <c r="H768" s="77">
        <v>-1.4069</v>
      </c>
      <c r="I768" s="77">
        <v>-53.149192747310003</v>
      </c>
      <c r="J768" s="78">
        <v>2.0000000000000001E-4</v>
      </c>
      <c r="K768" s="78">
        <v>0</v>
      </c>
    </row>
    <row r="769" spans="2:11">
      <c r="B769" t="s">
        <v>7072</v>
      </c>
      <c r="C769" t="s">
        <v>7073</v>
      </c>
      <c r="D769" t="s">
        <v>121</v>
      </c>
      <c r="E769" t="s">
        <v>100</v>
      </c>
      <c r="F769" t="s">
        <v>340</v>
      </c>
      <c r="G769" s="77">
        <v>2552310.19</v>
      </c>
      <c r="H769" s="77">
        <v>7.2282000000000002</v>
      </c>
      <c r="I769" s="77">
        <v>184.48608515358001</v>
      </c>
      <c r="J769" s="78">
        <v>-5.0000000000000001E-4</v>
      </c>
      <c r="K769" s="78">
        <v>0</v>
      </c>
    </row>
    <row r="770" spans="2:11">
      <c r="B770" t="s">
        <v>7074</v>
      </c>
      <c r="C770" t="s">
        <v>7075</v>
      </c>
      <c r="D770" t="s">
        <v>121</v>
      </c>
      <c r="E770" t="s">
        <v>100</v>
      </c>
      <c r="F770" t="s">
        <v>303</v>
      </c>
      <c r="G770" s="77">
        <v>13302874.779999999</v>
      </c>
      <c r="H770" s="77">
        <v>0.30399999999999999</v>
      </c>
      <c r="I770" s="77">
        <v>40.4407393312</v>
      </c>
      <c r="J770" s="78">
        <v>-1E-4</v>
      </c>
      <c r="K770" s="78">
        <v>0</v>
      </c>
    </row>
    <row r="771" spans="2:11">
      <c r="B771" t="s">
        <v>7076</v>
      </c>
      <c r="C771" t="s">
        <v>7077</v>
      </c>
      <c r="D771" t="s">
        <v>121</v>
      </c>
      <c r="E771" t="s">
        <v>100</v>
      </c>
      <c r="F771" t="s">
        <v>315</v>
      </c>
      <c r="G771" s="77">
        <v>13585039.58</v>
      </c>
      <c r="H771" s="77">
        <v>11.732200000000001</v>
      </c>
      <c r="I771" s="77">
        <v>1593.82401360476</v>
      </c>
      <c r="J771" s="78">
        <v>-4.7000000000000002E-3</v>
      </c>
      <c r="K771" s="78">
        <v>1E-4</v>
      </c>
    </row>
    <row r="772" spans="2:11">
      <c r="B772" t="s">
        <v>7076</v>
      </c>
      <c r="C772" t="s">
        <v>7078</v>
      </c>
      <c r="D772" t="s">
        <v>121</v>
      </c>
      <c r="E772" t="s">
        <v>100</v>
      </c>
      <c r="F772" t="s">
        <v>315</v>
      </c>
      <c r="G772" s="77">
        <v>14356285.77</v>
      </c>
      <c r="H772" s="77">
        <v>-41.953899999999997</v>
      </c>
      <c r="I772" s="77">
        <v>-6023.0217756600296</v>
      </c>
      <c r="J772" s="78">
        <v>1.7899999999999999E-2</v>
      </c>
      <c r="K772" s="78">
        <v>-2.9999999999999997E-4</v>
      </c>
    </row>
    <row r="773" spans="2:11">
      <c r="B773" t="s">
        <v>7076</v>
      </c>
      <c r="C773" t="s">
        <v>7079</v>
      </c>
      <c r="D773" t="s">
        <v>121</v>
      </c>
      <c r="E773" t="s">
        <v>100</v>
      </c>
      <c r="F773" t="s">
        <v>340</v>
      </c>
      <c r="G773" s="77">
        <v>1186016.1200000001</v>
      </c>
      <c r="H773" s="77">
        <v>11</v>
      </c>
      <c r="I773" s="77">
        <v>130.46177320000001</v>
      </c>
      <c r="J773" s="78">
        <v>-4.0000000000000002E-4</v>
      </c>
      <c r="K773" s="78">
        <v>0</v>
      </c>
    </row>
    <row r="774" spans="2:11">
      <c r="B774" t="s">
        <v>7076</v>
      </c>
      <c r="C774" t="s">
        <v>7080</v>
      </c>
      <c r="D774" t="s">
        <v>121</v>
      </c>
      <c r="E774" t="s">
        <v>100</v>
      </c>
      <c r="F774" t="s">
        <v>340</v>
      </c>
      <c r="G774" s="77">
        <v>3003019.02</v>
      </c>
      <c r="H774" s="77">
        <v>1.2957000000000001</v>
      </c>
      <c r="I774" s="77">
        <v>38.910117442139999</v>
      </c>
      <c r="J774" s="78">
        <v>-1E-4</v>
      </c>
      <c r="K774" s="78">
        <v>0</v>
      </c>
    </row>
    <row r="775" spans="2:11">
      <c r="B775" t="s">
        <v>7081</v>
      </c>
      <c r="C775" t="s">
        <v>7082</v>
      </c>
      <c r="D775" t="s">
        <v>121</v>
      </c>
      <c r="E775" t="s">
        <v>100</v>
      </c>
      <c r="F775" t="s">
        <v>619</v>
      </c>
      <c r="G775" s="77">
        <v>1501252.05</v>
      </c>
      <c r="H775" s="77">
        <v>6.1727999999999996</v>
      </c>
      <c r="I775" s="77">
        <v>92.669286542400002</v>
      </c>
      <c r="J775" s="78">
        <v>-2.9999999999999997E-4</v>
      </c>
      <c r="K775" s="78">
        <v>0</v>
      </c>
    </row>
    <row r="776" spans="2:11">
      <c r="B776" t="s">
        <v>7081</v>
      </c>
      <c r="C776" t="s">
        <v>7083</v>
      </c>
      <c r="D776" t="s">
        <v>121</v>
      </c>
      <c r="E776" t="s">
        <v>100</v>
      </c>
      <c r="F776" t="s">
        <v>619</v>
      </c>
      <c r="G776" s="77">
        <v>2967254.73</v>
      </c>
      <c r="H776" s="77">
        <v>2.8307000000000002</v>
      </c>
      <c r="I776" s="77">
        <v>83.994079642109995</v>
      </c>
      <c r="J776" s="78">
        <v>-2.0000000000000001E-4</v>
      </c>
      <c r="K776" s="78">
        <v>0</v>
      </c>
    </row>
    <row r="777" spans="2:11">
      <c r="B777" t="s">
        <v>7084</v>
      </c>
      <c r="C777" t="s">
        <v>7085</v>
      </c>
      <c r="D777" t="s">
        <v>121</v>
      </c>
      <c r="E777" t="s">
        <v>100</v>
      </c>
      <c r="F777" t="s">
        <v>295</v>
      </c>
      <c r="G777" s="77">
        <v>11327532.41</v>
      </c>
      <c r="H777" s="77">
        <v>1.0296000000000001</v>
      </c>
      <c r="I777" s="77">
        <v>116.62827369336</v>
      </c>
      <c r="J777" s="78">
        <v>-2.9999999999999997E-4</v>
      </c>
      <c r="K777" s="78">
        <v>0</v>
      </c>
    </row>
    <row r="778" spans="2:11">
      <c r="B778" t="s">
        <v>7086</v>
      </c>
      <c r="C778" t="s">
        <v>7087</v>
      </c>
      <c r="D778" t="s">
        <v>121</v>
      </c>
      <c r="E778" t="s">
        <v>100</v>
      </c>
      <c r="F778" t="s">
        <v>303</v>
      </c>
      <c r="G778" s="77">
        <v>21784425.039999999</v>
      </c>
      <c r="H778" s="77">
        <v>-0.26450000000000001</v>
      </c>
      <c r="I778" s="77">
        <v>-57.6198042308</v>
      </c>
      <c r="J778" s="78">
        <v>2.0000000000000001E-4</v>
      </c>
      <c r="K778" s="78">
        <v>0</v>
      </c>
    </row>
    <row r="779" spans="2:11">
      <c r="B779" t="s">
        <v>7088</v>
      </c>
      <c r="C779" t="s">
        <v>7089</v>
      </c>
      <c r="D779" t="s">
        <v>121</v>
      </c>
      <c r="E779" t="s">
        <v>199</v>
      </c>
      <c r="F779" t="s">
        <v>748</v>
      </c>
      <c r="G779" s="77">
        <v>14520057.140000001</v>
      </c>
      <c r="H779" s="77">
        <v>-54.09</v>
      </c>
      <c r="I779" s="77">
        <v>-207.358638943301</v>
      </c>
      <c r="J779" s="78">
        <v>5.9999999999999995E-4</v>
      </c>
      <c r="K779" s="78">
        <v>0</v>
      </c>
    </row>
    <row r="780" spans="2:11">
      <c r="B780" s="79" t="s">
        <v>1195</v>
      </c>
      <c r="G780" s="81">
        <v>0</v>
      </c>
      <c r="I780" s="81">
        <v>0</v>
      </c>
      <c r="J780" s="80">
        <v>0</v>
      </c>
      <c r="K780" s="80">
        <v>0</v>
      </c>
    </row>
    <row r="781" spans="2:11">
      <c r="B781" t="s">
        <v>215</v>
      </c>
      <c r="C781" t="s">
        <v>215</v>
      </c>
      <c r="D781" t="s">
        <v>215</v>
      </c>
      <c r="E781" t="s">
        <v>215</v>
      </c>
      <c r="G781" s="77">
        <v>0</v>
      </c>
      <c r="H781" s="77">
        <v>0</v>
      </c>
      <c r="I781" s="77">
        <v>0</v>
      </c>
      <c r="J781" s="78">
        <v>0</v>
      </c>
      <c r="K781" s="78">
        <v>0</v>
      </c>
    </row>
    <row r="782" spans="2:11">
      <c r="B782" s="79" t="s">
        <v>252</v>
      </c>
      <c r="G782" s="81">
        <v>2037913</v>
      </c>
      <c r="I782" s="81">
        <v>309.52848316628399</v>
      </c>
      <c r="J782" s="80">
        <v>-8.9999999999999998E-4</v>
      </c>
      <c r="K782" s="80">
        <v>0</v>
      </c>
    </row>
    <row r="783" spans="2:11">
      <c r="B783" s="79" t="s">
        <v>4927</v>
      </c>
      <c r="G783" s="81">
        <v>0</v>
      </c>
      <c r="I783" s="81">
        <v>0</v>
      </c>
      <c r="J783" s="80">
        <v>0</v>
      </c>
      <c r="K783" s="80">
        <v>0</v>
      </c>
    </row>
    <row r="784" spans="2:11">
      <c r="B784" t="s">
        <v>215</v>
      </c>
      <c r="C784" t="s">
        <v>215</v>
      </c>
      <c r="D784" t="s">
        <v>215</v>
      </c>
      <c r="E784" t="s">
        <v>215</v>
      </c>
      <c r="G784" s="77">
        <v>0</v>
      </c>
      <c r="H784" s="77">
        <v>0</v>
      </c>
      <c r="I784" s="77">
        <v>0</v>
      </c>
      <c r="J784" s="78">
        <v>0</v>
      </c>
      <c r="K784" s="78">
        <v>0</v>
      </c>
    </row>
    <row r="785" spans="2:11">
      <c r="B785" s="79" t="s">
        <v>4946</v>
      </c>
      <c r="G785" s="81">
        <v>2037913</v>
      </c>
      <c r="I785" s="81">
        <v>309.52848316628399</v>
      </c>
      <c r="J785" s="80">
        <v>-8.9999999999999998E-4</v>
      </c>
      <c r="K785" s="80">
        <v>0</v>
      </c>
    </row>
    <row r="786" spans="2:11">
      <c r="B786" t="s">
        <v>7090</v>
      </c>
      <c r="C786" t="s">
        <v>7091</v>
      </c>
      <c r="D786" t="s">
        <v>121</v>
      </c>
      <c r="E786" t="s">
        <v>104</v>
      </c>
      <c r="F786" t="s">
        <v>6465</v>
      </c>
      <c r="G786" s="77">
        <v>2037913</v>
      </c>
      <c r="H786" s="77">
        <v>15.188503295591323</v>
      </c>
      <c r="I786" s="77">
        <v>309.52848316628399</v>
      </c>
      <c r="J786" s="78">
        <v>-8.9999999999999998E-4</v>
      </c>
      <c r="K786" s="78">
        <v>0</v>
      </c>
    </row>
    <row r="787" spans="2:11">
      <c r="B787" s="79" t="s">
        <v>4937</v>
      </c>
      <c r="G787" s="81">
        <v>0</v>
      </c>
      <c r="I787" s="81">
        <v>0</v>
      </c>
      <c r="J787" s="80">
        <v>0</v>
      </c>
      <c r="K787" s="80">
        <v>0</v>
      </c>
    </row>
    <row r="788" spans="2:11">
      <c r="B788" t="s">
        <v>215</v>
      </c>
      <c r="C788" t="s">
        <v>215</v>
      </c>
      <c r="D788" t="s">
        <v>215</v>
      </c>
      <c r="E788" t="s">
        <v>215</v>
      </c>
      <c r="G788" s="77">
        <v>0</v>
      </c>
      <c r="H788" s="77">
        <v>0</v>
      </c>
      <c r="I788" s="77">
        <v>0</v>
      </c>
      <c r="J788" s="78">
        <v>0</v>
      </c>
      <c r="K788" s="78">
        <v>0</v>
      </c>
    </row>
    <row r="789" spans="2:11">
      <c r="B789" s="79" t="s">
        <v>1195</v>
      </c>
      <c r="G789" s="81">
        <v>0</v>
      </c>
      <c r="I789" s="81">
        <v>0</v>
      </c>
      <c r="J789" s="80">
        <v>0</v>
      </c>
      <c r="K789" s="80">
        <v>0</v>
      </c>
    </row>
    <row r="790" spans="2:11">
      <c r="B790" t="s">
        <v>215</v>
      </c>
      <c r="C790" t="s">
        <v>215</v>
      </c>
      <c r="D790" t="s">
        <v>215</v>
      </c>
      <c r="E790" t="s">
        <v>215</v>
      </c>
      <c r="G790" s="77">
        <v>0</v>
      </c>
      <c r="H790" s="77">
        <v>0</v>
      </c>
      <c r="I790" s="77">
        <v>0</v>
      </c>
      <c r="J790" s="78">
        <v>0</v>
      </c>
      <c r="K790" s="78">
        <v>0</v>
      </c>
    </row>
    <row r="791" spans="2:11">
      <c r="B791" t="s">
        <v>254</v>
      </c>
    </row>
    <row r="792" spans="2:11">
      <c r="B792" t="s">
        <v>396</v>
      </c>
    </row>
    <row r="793" spans="2:11">
      <c r="B793" t="s">
        <v>397</v>
      </c>
    </row>
    <row r="794" spans="2:11">
      <c r="B794" t="s">
        <v>398</v>
      </c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3">
        <v>44926</v>
      </c>
    </row>
    <row r="2" spans="2:78" s="1" customFormat="1">
      <c r="B2" s="2" t="s">
        <v>1</v>
      </c>
      <c r="C2" s="12" t="s">
        <v>196</v>
      </c>
    </row>
    <row r="3" spans="2:78" s="1" customFormat="1">
      <c r="B3" s="2" t="s">
        <v>2</v>
      </c>
      <c r="C3" s="26" t="s">
        <v>195</v>
      </c>
    </row>
    <row r="4" spans="2:78" s="1" customFormat="1">
      <c r="B4" s="2" t="s">
        <v>3</v>
      </c>
    </row>
    <row r="6" spans="2:78" ht="26.25" customHeight="1">
      <c r="B6" s="112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94</v>
      </c>
      <c r="C8" s="28" t="s">
        <v>47</v>
      </c>
      <c r="D8" s="28" t="s">
        <v>132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53</v>
      </c>
      <c r="L8" s="28" t="s">
        <v>185</v>
      </c>
      <c r="M8" s="28" t="s">
        <v>186</v>
      </c>
      <c r="N8" s="28" t="s">
        <v>5</v>
      </c>
      <c r="O8" s="28" t="s">
        <v>71</v>
      </c>
      <c r="P8" s="28" t="s">
        <v>55</v>
      </c>
      <c r="Q8" s="36" t="s">
        <v>181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72</v>
      </c>
      <c r="H9" s="21" t="s">
        <v>73</v>
      </c>
      <c r="I9" s="21"/>
      <c r="J9" s="21" t="s">
        <v>7</v>
      </c>
      <c r="K9" s="21" t="s">
        <v>7</v>
      </c>
      <c r="L9" s="21" t="s">
        <v>182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34" t="s">
        <v>77</v>
      </c>
      <c r="Q10" s="34" t="s">
        <v>78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4965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4965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  <c r="D40" s="16"/>
    </row>
    <row r="41" spans="2:17">
      <c r="B41" t="s">
        <v>396</v>
      </c>
      <c r="D41" s="16"/>
    </row>
    <row r="42" spans="2:17">
      <c r="B42" t="s">
        <v>397</v>
      </c>
      <c r="D42" s="16"/>
    </row>
    <row r="43" spans="2:17">
      <c r="B43" t="s">
        <v>398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38"/>
  <sheetViews>
    <sheetView rightToLeft="1" workbookViewId="0">
      <selection activeCell="E14" sqref="E14:E57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5.42578125" style="16" bestFit="1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3">
        <v>44926</v>
      </c>
    </row>
    <row r="2" spans="2:60" s="1" customFormat="1">
      <c r="B2" s="2" t="s">
        <v>1</v>
      </c>
      <c r="C2" s="12" t="s">
        <v>196</v>
      </c>
    </row>
    <row r="3" spans="2:60" s="1" customFormat="1">
      <c r="B3" s="2" t="s">
        <v>2</v>
      </c>
      <c r="C3" s="26" t="s">
        <v>195</v>
      </c>
    </row>
    <row r="4" spans="2:60" s="1" customFormat="1">
      <c r="B4" s="2" t="s">
        <v>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2:60" s="19" customFormat="1" ht="63">
      <c r="B8" s="4" t="s">
        <v>94</v>
      </c>
      <c r="C8" s="28" t="s">
        <v>145</v>
      </c>
      <c r="D8" s="28" t="s">
        <v>47</v>
      </c>
      <c r="E8" s="29" t="s">
        <v>48</v>
      </c>
      <c r="F8" s="29" t="s">
        <v>49</v>
      </c>
      <c r="G8" s="29" t="s">
        <v>69</v>
      </c>
      <c r="H8" s="29" t="s">
        <v>50</v>
      </c>
      <c r="I8" s="28" t="s">
        <v>70</v>
      </c>
      <c r="J8" s="28" t="s">
        <v>194</v>
      </c>
      <c r="K8" s="28" t="s">
        <v>51</v>
      </c>
      <c r="L8" s="18" t="s">
        <v>146</v>
      </c>
      <c r="M8" s="29" t="s">
        <v>53</v>
      </c>
      <c r="N8" s="28" t="s">
        <v>185</v>
      </c>
      <c r="O8" s="28" t="s">
        <v>186</v>
      </c>
      <c r="P8" s="28" t="s">
        <v>5</v>
      </c>
      <c r="Q8" s="28" t="s">
        <v>55</v>
      </c>
      <c r="R8" s="36" t="s">
        <v>181</v>
      </c>
      <c r="S8" s="16"/>
      <c r="T8" s="16"/>
      <c r="U8" s="16"/>
      <c r="V8" s="16"/>
      <c r="BG8" s="19" t="s">
        <v>147</v>
      </c>
      <c r="BH8" s="19" t="s">
        <v>100</v>
      </c>
    </row>
    <row r="9" spans="2:60" s="19" customFormat="1" ht="24" customHeight="1">
      <c r="B9" s="20"/>
      <c r="C9" s="49"/>
      <c r="D9" s="21"/>
      <c r="E9" s="21"/>
      <c r="F9" s="21"/>
      <c r="G9" s="21" t="s">
        <v>72</v>
      </c>
      <c r="H9" s="21"/>
      <c r="I9" s="21" t="s">
        <v>73</v>
      </c>
      <c r="J9" s="21"/>
      <c r="K9" s="21"/>
      <c r="L9" s="21" t="s">
        <v>7</v>
      </c>
      <c r="M9" s="21" t="s">
        <v>7</v>
      </c>
      <c r="N9" s="21" t="s">
        <v>182</v>
      </c>
      <c r="O9" s="21"/>
      <c r="P9" s="21" t="s">
        <v>183</v>
      </c>
      <c r="Q9" s="31" t="s">
        <v>7</v>
      </c>
      <c r="R9" s="45" t="s">
        <v>7</v>
      </c>
      <c r="S9" s="16"/>
      <c r="T9" s="16"/>
      <c r="U9" s="16"/>
      <c r="V9" s="16"/>
      <c r="BG9" s="19" t="s">
        <v>148</v>
      </c>
      <c r="BH9" s="19" t="s">
        <v>104</v>
      </c>
    </row>
    <row r="10" spans="2:60" s="23" customFormat="1" ht="18" customHeight="1">
      <c r="B10" s="22"/>
      <c r="C10" s="18" t="s">
        <v>8</v>
      </c>
      <c r="D10" s="18" t="s">
        <v>9</v>
      </c>
      <c r="E10" s="18" t="s">
        <v>57</v>
      </c>
      <c r="F10" s="18" t="s">
        <v>58</v>
      </c>
      <c r="G10" s="7" t="s">
        <v>59</v>
      </c>
      <c r="H10" s="7" t="s">
        <v>60</v>
      </c>
      <c r="I10" s="7" t="s">
        <v>61</v>
      </c>
      <c r="J10" s="7"/>
      <c r="K10" s="7" t="s">
        <v>62</v>
      </c>
      <c r="L10" s="7" t="s">
        <v>63</v>
      </c>
      <c r="M10" s="7" t="s">
        <v>64</v>
      </c>
      <c r="N10" s="34" t="s">
        <v>74</v>
      </c>
      <c r="O10" s="34" t="s">
        <v>75</v>
      </c>
      <c r="P10" s="34" t="s">
        <v>76</v>
      </c>
      <c r="Q10" s="34" t="s">
        <v>77</v>
      </c>
      <c r="R10" s="34" t="s">
        <v>78</v>
      </c>
      <c r="S10" s="16"/>
      <c r="T10" s="16"/>
      <c r="U10" s="16"/>
      <c r="V10" s="16"/>
      <c r="BG10" s="23" t="s">
        <v>149</v>
      </c>
      <c r="BH10" s="23" t="s">
        <v>108</v>
      </c>
    </row>
    <row r="11" spans="2:60" s="23" customFormat="1" ht="18" customHeight="1">
      <c r="B11" s="24" t="s">
        <v>150</v>
      </c>
      <c r="C11" s="18"/>
      <c r="D11" s="18"/>
      <c r="E11" s="18"/>
      <c r="F11" s="18"/>
      <c r="G11" s="18"/>
      <c r="H11" s="18"/>
      <c r="I11" s="75">
        <v>4.04</v>
      </c>
      <c r="J11" s="18"/>
      <c r="K11" s="18"/>
      <c r="L11" s="18"/>
      <c r="M11" s="76">
        <v>4.07E-2</v>
      </c>
      <c r="N11" s="75">
        <v>2200023432.0799999</v>
      </c>
      <c r="O11" s="7"/>
      <c r="P11" s="75">
        <v>2879489.3853423051</v>
      </c>
      <c r="Q11" s="76">
        <v>1</v>
      </c>
      <c r="R11" s="76">
        <v>0.1221</v>
      </c>
      <c r="S11" s="16"/>
      <c r="T11" s="16"/>
      <c r="U11" s="16"/>
      <c r="V11" s="16"/>
      <c r="BG11" s="16" t="s">
        <v>121</v>
      </c>
      <c r="BH11" s="23" t="s">
        <v>111</v>
      </c>
    </row>
    <row r="12" spans="2:60">
      <c r="B12" s="79" t="s">
        <v>205</v>
      </c>
      <c r="I12" s="81">
        <v>4.47</v>
      </c>
      <c r="M12" s="80">
        <v>3.1300000000000001E-2</v>
      </c>
      <c r="N12" s="81">
        <v>1917319923.79</v>
      </c>
      <c r="P12" s="81">
        <v>2144064.9196335156</v>
      </c>
      <c r="Q12" s="80">
        <v>0.74460000000000004</v>
      </c>
      <c r="R12" s="80">
        <v>9.0899999999999995E-2</v>
      </c>
    </row>
    <row r="13" spans="2:60">
      <c r="B13" s="79" t="s">
        <v>7092</v>
      </c>
      <c r="I13" s="81">
        <v>2.85</v>
      </c>
      <c r="M13" s="80">
        <v>2.0500000000000001E-2</v>
      </c>
      <c r="N13" s="81">
        <v>870554532.97000003</v>
      </c>
      <c r="P13" s="81">
        <v>949948.09839059878</v>
      </c>
      <c r="Q13" s="80">
        <v>0.32990000000000003</v>
      </c>
      <c r="R13" s="80">
        <v>4.0300000000000002E-2</v>
      </c>
    </row>
    <row r="14" spans="2:60">
      <c r="B14" s="86" t="s">
        <v>7978</v>
      </c>
      <c r="C14" t="s">
        <v>7093</v>
      </c>
      <c r="D14" t="s">
        <v>7094</v>
      </c>
      <c r="E14"/>
      <c r="F14" t="s">
        <v>1206</v>
      </c>
      <c r="G14" t="s">
        <v>7095</v>
      </c>
      <c r="H14" t="s">
        <v>5031</v>
      </c>
      <c r="I14" s="77">
        <v>2.98</v>
      </c>
      <c r="J14" t="s">
        <v>126</v>
      </c>
      <c r="K14" t="s">
        <v>100</v>
      </c>
      <c r="L14" s="78">
        <v>1.4999999999999999E-2</v>
      </c>
      <c r="M14" s="78">
        <v>2.0899999999999998E-2</v>
      </c>
      <c r="N14" s="77">
        <v>51966158.039999999</v>
      </c>
      <c r="O14" s="77">
        <v>102.611159</v>
      </c>
      <c r="P14" s="77">
        <v>53323.077052615699</v>
      </c>
      <c r="Q14" s="78">
        <v>1.8499999999999999E-2</v>
      </c>
      <c r="R14" s="78">
        <v>2.3E-3</v>
      </c>
    </row>
    <row r="15" spans="2:60">
      <c r="B15" s="86" t="s">
        <v>7978</v>
      </c>
      <c r="C15" t="s">
        <v>7093</v>
      </c>
      <c r="D15" t="s">
        <v>7096</v>
      </c>
      <c r="E15"/>
      <c r="F15" t="s">
        <v>1206</v>
      </c>
      <c r="G15" t="s">
        <v>7097</v>
      </c>
      <c r="H15" t="s">
        <v>5031</v>
      </c>
      <c r="I15" s="77">
        <v>2.79</v>
      </c>
      <c r="J15" t="s">
        <v>126</v>
      </c>
      <c r="K15" t="s">
        <v>100</v>
      </c>
      <c r="L15" s="78">
        <v>1.43E-2</v>
      </c>
      <c r="M15" s="78">
        <v>2.0500000000000001E-2</v>
      </c>
      <c r="N15" s="77">
        <v>797591633.41999996</v>
      </c>
      <c r="O15" s="77">
        <v>109.673441</v>
      </c>
      <c r="P15" s="77">
        <v>874746.18949982</v>
      </c>
      <c r="Q15" s="78">
        <v>0.30380000000000001</v>
      </c>
      <c r="R15" s="78">
        <v>3.7100000000000001E-2</v>
      </c>
    </row>
    <row r="16" spans="2:60">
      <c r="B16" s="86" t="s">
        <v>7978</v>
      </c>
      <c r="C16" t="s">
        <v>7093</v>
      </c>
      <c r="D16" t="s">
        <v>7098</v>
      </c>
      <c r="E16"/>
      <c r="F16" t="s">
        <v>1206</v>
      </c>
      <c r="G16" t="s">
        <v>1419</v>
      </c>
      <c r="H16" t="s">
        <v>5031</v>
      </c>
      <c r="I16" s="77">
        <v>4.74</v>
      </c>
      <c r="J16" t="s">
        <v>126</v>
      </c>
      <c r="K16" t="s">
        <v>100</v>
      </c>
      <c r="L16" s="78">
        <v>1.1599999999999999E-2</v>
      </c>
      <c r="M16" s="78">
        <v>1.78E-2</v>
      </c>
      <c r="N16" s="77">
        <v>20996741.510000002</v>
      </c>
      <c r="O16" s="77">
        <v>104.20108199999981</v>
      </c>
      <c r="P16" s="77">
        <v>21878.8318381631</v>
      </c>
      <c r="Q16" s="78">
        <v>7.6E-3</v>
      </c>
      <c r="R16" s="78">
        <v>8.9999999999999998E-4</v>
      </c>
    </row>
    <row r="17" spans="2:18">
      <c r="B17" s="79" t="s">
        <v>7099</v>
      </c>
      <c r="I17" s="81">
        <v>6.72</v>
      </c>
      <c r="M17" s="80">
        <v>4.0800000000000003E-2</v>
      </c>
      <c r="N17" s="81">
        <v>160698564.19</v>
      </c>
      <c r="P17" s="81">
        <v>165535.96595630801</v>
      </c>
      <c r="Q17" s="80">
        <v>5.7500000000000002E-2</v>
      </c>
      <c r="R17" s="80">
        <v>7.0000000000000001E-3</v>
      </c>
    </row>
    <row r="18" spans="2:18">
      <c r="B18" t="s">
        <v>7100</v>
      </c>
      <c r="C18" t="s">
        <v>7093</v>
      </c>
      <c r="D18" t="s">
        <v>7101</v>
      </c>
      <c r="E18"/>
      <c r="F18" t="s">
        <v>215</v>
      </c>
      <c r="G18" t="s">
        <v>7102</v>
      </c>
      <c r="H18" t="s">
        <v>216</v>
      </c>
      <c r="I18" s="77">
        <v>7.13</v>
      </c>
      <c r="J18" t="s">
        <v>110</v>
      </c>
      <c r="K18" t="s">
        <v>100</v>
      </c>
      <c r="L18" s="78">
        <v>2.6599999999999999E-2</v>
      </c>
      <c r="M18" s="78">
        <v>2.35E-2</v>
      </c>
      <c r="N18" s="77">
        <v>6979617.4100000001</v>
      </c>
      <c r="O18" s="77">
        <v>111.72</v>
      </c>
      <c r="P18" s="77">
        <v>7797.6285704519996</v>
      </c>
      <c r="Q18" s="78">
        <v>2.7000000000000001E-3</v>
      </c>
      <c r="R18" s="78">
        <v>2.9999999999999997E-4</v>
      </c>
    </row>
    <row r="19" spans="2:18">
      <c r="B19" t="s">
        <v>7100</v>
      </c>
      <c r="C19" t="s">
        <v>7093</v>
      </c>
      <c r="D19" t="s">
        <v>7103</v>
      </c>
      <c r="E19"/>
      <c r="F19" t="s">
        <v>215</v>
      </c>
      <c r="G19" t="s">
        <v>7102</v>
      </c>
      <c r="H19" t="s">
        <v>216</v>
      </c>
      <c r="I19" s="77">
        <v>7.76</v>
      </c>
      <c r="J19" t="s">
        <v>110</v>
      </c>
      <c r="K19" t="s">
        <v>100</v>
      </c>
      <c r="L19" s="78">
        <v>2.4500000000000001E-2</v>
      </c>
      <c r="M19" s="78">
        <v>4.19E-2</v>
      </c>
      <c r="N19" s="77">
        <v>10218161.949999999</v>
      </c>
      <c r="O19" s="77">
        <v>102.74</v>
      </c>
      <c r="P19" s="77">
        <v>10498.13958743</v>
      </c>
      <c r="Q19" s="78">
        <v>3.5999999999999999E-3</v>
      </c>
      <c r="R19" s="78">
        <v>4.0000000000000002E-4</v>
      </c>
    </row>
    <row r="20" spans="2:18">
      <c r="B20" t="s">
        <v>7100</v>
      </c>
      <c r="C20" t="s">
        <v>7093</v>
      </c>
      <c r="D20" t="s">
        <v>7104</v>
      </c>
      <c r="E20"/>
      <c r="F20" t="s">
        <v>215</v>
      </c>
      <c r="G20" t="s">
        <v>7102</v>
      </c>
      <c r="H20" t="s">
        <v>216</v>
      </c>
      <c r="I20" s="77">
        <v>5.61</v>
      </c>
      <c r="J20" t="s">
        <v>125</v>
      </c>
      <c r="K20" t="s">
        <v>100</v>
      </c>
      <c r="L20" s="78">
        <v>3.7100000000000001E-2</v>
      </c>
      <c r="M20" s="78">
        <v>4.7300000000000002E-2</v>
      </c>
      <c r="N20" s="77">
        <v>7255229.1500000004</v>
      </c>
      <c r="O20" s="77">
        <v>98.58</v>
      </c>
      <c r="P20" s="77">
        <v>7152.2048960700004</v>
      </c>
      <c r="Q20" s="78">
        <v>2.5000000000000001E-3</v>
      </c>
      <c r="R20" s="78">
        <v>2.9999999999999997E-4</v>
      </c>
    </row>
    <row r="21" spans="2:18">
      <c r="B21" t="s">
        <v>7100</v>
      </c>
      <c r="C21" t="s">
        <v>7093</v>
      </c>
      <c r="D21" t="s">
        <v>7105</v>
      </c>
      <c r="E21"/>
      <c r="F21" t="s">
        <v>215</v>
      </c>
      <c r="G21" t="s">
        <v>7102</v>
      </c>
      <c r="H21" t="s">
        <v>216</v>
      </c>
      <c r="I21" s="77">
        <v>7.6</v>
      </c>
      <c r="J21" t="s">
        <v>125</v>
      </c>
      <c r="K21" t="s">
        <v>100</v>
      </c>
      <c r="L21" s="78">
        <v>3.2899999999999999E-2</v>
      </c>
      <c r="M21" s="78">
        <v>4.8399999999999999E-2</v>
      </c>
      <c r="N21" s="77">
        <v>11233923.85</v>
      </c>
      <c r="O21" s="77">
        <v>97.52</v>
      </c>
      <c r="P21" s="77">
        <v>10955.32253852</v>
      </c>
      <c r="Q21" s="78">
        <v>3.8E-3</v>
      </c>
      <c r="R21" s="78">
        <v>5.0000000000000001E-4</v>
      </c>
    </row>
    <row r="22" spans="2:18">
      <c r="B22" t="s">
        <v>7100</v>
      </c>
      <c r="C22" t="s">
        <v>7093</v>
      </c>
      <c r="D22" t="s">
        <v>7106</v>
      </c>
      <c r="E22"/>
      <c r="F22" t="s">
        <v>215</v>
      </c>
      <c r="G22" t="s">
        <v>7107</v>
      </c>
      <c r="H22" t="s">
        <v>216</v>
      </c>
      <c r="I22" s="77">
        <v>6.17</v>
      </c>
      <c r="J22" t="s">
        <v>110</v>
      </c>
      <c r="K22" t="s">
        <v>100</v>
      </c>
      <c r="L22" s="78">
        <v>2.3E-2</v>
      </c>
      <c r="M22" s="78">
        <v>2.0799999999999999E-2</v>
      </c>
      <c r="N22" s="77">
        <v>5373735.2800000003</v>
      </c>
      <c r="O22" s="77">
        <v>112.48</v>
      </c>
      <c r="P22" s="77">
        <v>6044.377442944</v>
      </c>
      <c r="Q22" s="78">
        <v>2.0999999999999999E-3</v>
      </c>
      <c r="R22" s="78">
        <v>2.9999999999999997E-4</v>
      </c>
    </row>
    <row r="23" spans="2:18">
      <c r="B23" t="s">
        <v>7100</v>
      </c>
      <c r="C23" t="s">
        <v>7093</v>
      </c>
      <c r="D23" t="s">
        <v>7108</v>
      </c>
      <c r="E23"/>
      <c r="F23" t="s">
        <v>215</v>
      </c>
      <c r="G23" t="s">
        <v>7107</v>
      </c>
      <c r="H23" t="s">
        <v>216</v>
      </c>
      <c r="I23" s="77">
        <v>7.17</v>
      </c>
      <c r="J23" t="s">
        <v>110</v>
      </c>
      <c r="K23" t="s">
        <v>100</v>
      </c>
      <c r="L23" s="78">
        <v>1.8499999999999999E-2</v>
      </c>
      <c r="M23" s="78">
        <v>3.3099999999999997E-2</v>
      </c>
      <c r="N23" s="77">
        <v>7844546.3499999996</v>
      </c>
      <c r="O23" s="77">
        <v>107.89</v>
      </c>
      <c r="P23" s="77">
        <v>8463.4810570150003</v>
      </c>
      <c r="Q23" s="78">
        <v>2.8999999999999998E-3</v>
      </c>
      <c r="R23" s="78">
        <v>4.0000000000000002E-4</v>
      </c>
    </row>
    <row r="24" spans="2:18">
      <c r="B24" t="s">
        <v>7100</v>
      </c>
      <c r="C24" t="s">
        <v>7093</v>
      </c>
      <c r="D24" t="s">
        <v>7109</v>
      </c>
      <c r="E24"/>
      <c r="F24" t="s">
        <v>215</v>
      </c>
      <c r="G24" t="s">
        <v>7107</v>
      </c>
      <c r="H24" t="s">
        <v>216</v>
      </c>
      <c r="I24" s="77">
        <v>4.7</v>
      </c>
      <c r="J24" t="s">
        <v>125</v>
      </c>
      <c r="K24" t="s">
        <v>100</v>
      </c>
      <c r="L24" s="78">
        <v>3.27E-2</v>
      </c>
      <c r="M24" s="78">
        <v>4.7399999999999998E-2</v>
      </c>
      <c r="N24" s="77">
        <v>8486883.5600000005</v>
      </c>
      <c r="O24" s="77">
        <v>96.46</v>
      </c>
      <c r="P24" s="77">
        <v>8186.4478819759997</v>
      </c>
      <c r="Q24" s="78">
        <v>2.8E-3</v>
      </c>
      <c r="R24" s="78">
        <v>2.9999999999999997E-4</v>
      </c>
    </row>
    <row r="25" spans="2:18">
      <c r="B25" t="s">
        <v>7100</v>
      </c>
      <c r="C25" t="s">
        <v>7093</v>
      </c>
      <c r="D25" t="s">
        <v>7110</v>
      </c>
      <c r="E25"/>
      <c r="F25" t="s">
        <v>215</v>
      </c>
      <c r="G25" t="s">
        <v>7107</v>
      </c>
      <c r="H25" t="s">
        <v>216</v>
      </c>
      <c r="I25" s="77">
        <v>6.93</v>
      </c>
      <c r="J25" t="s">
        <v>125</v>
      </c>
      <c r="K25" t="s">
        <v>100</v>
      </c>
      <c r="L25" s="78">
        <v>3.0099999999999998E-2</v>
      </c>
      <c r="M25" s="78">
        <v>4.6600000000000003E-2</v>
      </c>
      <c r="N25" s="77">
        <v>10849233.24</v>
      </c>
      <c r="O25" s="77">
        <v>98.35</v>
      </c>
      <c r="P25" s="77">
        <v>10670.220891540001</v>
      </c>
      <c r="Q25" s="78">
        <v>3.7000000000000002E-3</v>
      </c>
      <c r="R25" s="78">
        <v>5.0000000000000001E-4</v>
      </c>
    </row>
    <row r="26" spans="2:18">
      <c r="B26" t="s">
        <v>7100</v>
      </c>
      <c r="C26" t="s">
        <v>7093</v>
      </c>
      <c r="D26" t="s">
        <v>7111</v>
      </c>
      <c r="E26"/>
      <c r="F26" t="s">
        <v>215</v>
      </c>
      <c r="G26" t="s">
        <v>7112</v>
      </c>
      <c r="H26" t="s">
        <v>216</v>
      </c>
      <c r="I26" s="77">
        <v>0.01</v>
      </c>
      <c r="J26" t="s">
        <v>121</v>
      </c>
      <c r="K26" t="s">
        <v>100</v>
      </c>
      <c r="L26" s="78">
        <v>0</v>
      </c>
      <c r="M26" s="78">
        <v>-0.1386</v>
      </c>
      <c r="N26" s="77">
        <v>-502.83</v>
      </c>
      <c r="O26" s="77">
        <v>2706.16</v>
      </c>
      <c r="P26" s="77">
        <v>-13.607384328</v>
      </c>
      <c r="Q26" s="78">
        <v>0</v>
      </c>
      <c r="R26" s="78">
        <v>0</v>
      </c>
    </row>
    <row r="27" spans="2:18">
      <c r="B27" t="s">
        <v>7100</v>
      </c>
      <c r="C27" t="s">
        <v>7093</v>
      </c>
      <c r="D27" t="s">
        <v>7113</v>
      </c>
      <c r="E27"/>
      <c r="F27" t="s">
        <v>215</v>
      </c>
      <c r="G27" t="s">
        <v>7114</v>
      </c>
      <c r="H27" t="s">
        <v>216</v>
      </c>
      <c r="I27" s="77">
        <v>0.01</v>
      </c>
      <c r="J27" t="s">
        <v>121</v>
      </c>
      <c r="K27" t="s">
        <v>100</v>
      </c>
      <c r="L27" s="78">
        <v>0</v>
      </c>
      <c r="M27" s="78">
        <v>-0.14149999999999999</v>
      </c>
      <c r="N27" s="77">
        <v>-811.23</v>
      </c>
      <c r="O27" s="77">
        <v>2913.99</v>
      </c>
      <c r="P27" s="77">
        <v>-23.639161077000001</v>
      </c>
      <c r="Q27" s="78">
        <v>0</v>
      </c>
      <c r="R27" s="78">
        <v>0</v>
      </c>
    </row>
    <row r="28" spans="2:18">
      <c r="B28" t="s">
        <v>7100</v>
      </c>
      <c r="C28" t="s">
        <v>7093</v>
      </c>
      <c r="D28" t="s">
        <v>7115</v>
      </c>
      <c r="E28"/>
      <c r="F28" t="s">
        <v>215</v>
      </c>
      <c r="G28" t="s">
        <v>7114</v>
      </c>
      <c r="H28" t="s">
        <v>216</v>
      </c>
      <c r="I28" s="77">
        <v>0.01</v>
      </c>
      <c r="J28" t="s">
        <v>121</v>
      </c>
      <c r="K28" t="s">
        <v>100</v>
      </c>
      <c r="L28" s="78">
        <v>0</v>
      </c>
      <c r="M28" s="78">
        <v>-0.1177</v>
      </c>
      <c r="N28" s="77">
        <v>-873.43</v>
      </c>
      <c r="O28" s="77">
        <v>1605.98</v>
      </c>
      <c r="P28" s="77">
        <v>-14.027111114</v>
      </c>
      <c r="Q28" s="78">
        <v>0</v>
      </c>
      <c r="R28" s="78">
        <v>0</v>
      </c>
    </row>
    <row r="29" spans="2:18">
      <c r="B29" t="s">
        <v>7100</v>
      </c>
      <c r="C29" t="s">
        <v>7093</v>
      </c>
      <c r="D29" t="s">
        <v>7116</v>
      </c>
      <c r="E29"/>
      <c r="F29" t="s">
        <v>215</v>
      </c>
      <c r="G29" t="s">
        <v>7114</v>
      </c>
      <c r="H29" t="s">
        <v>216</v>
      </c>
      <c r="I29" s="77">
        <v>0.01</v>
      </c>
      <c r="J29" t="s">
        <v>121</v>
      </c>
      <c r="K29" t="s">
        <v>100</v>
      </c>
      <c r="L29" s="78">
        <v>0</v>
      </c>
      <c r="M29" s="78">
        <v>-0.14960000000000001</v>
      </c>
      <c r="N29" s="77">
        <v>-719.47</v>
      </c>
      <c r="O29" s="77">
        <v>3719.01</v>
      </c>
      <c r="P29" s="77">
        <v>-26.757161246999999</v>
      </c>
      <c r="Q29" s="78">
        <v>0</v>
      </c>
      <c r="R29" s="78">
        <v>0</v>
      </c>
    </row>
    <row r="30" spans="2:18">
      <c r="B30" t="s">
        <v>7100</v>
      </c>
      <c r="C30" t="s">
        <v>7093</v>
      </c>
      <c r="D30" t="s">
        <v>7117</v>
      </c>
      <c r="E30"/>
      <c r="F30" t="s">
        <v>215</v>
      </c>
      <c r="G30" t="s">
        <v>7114</v>
      </c>
      <c r="H30" t="s">
        <v>216</v>
      </c>
      <c r="I30" s="77">
        <v>0.01</v>
      </c>
      <c r="J30" t="s">
        <v>121</v>
      </c>
      <c r="K30" t="s">
        <v>100</v>
      </c>
      <c r="L30" s="78">
        <v>0</v>
      </c>
      <c r="M30" s="78">
        <v>-8.3000000000000004E-2</v>
      </c>
      <c r="N30" s="77">
        <v>-1422.06</v>
      </c>
      <c r="O30" s="77">
        <v>742.73</v>
      </c>
      <c r="P30" s="77">
        <v>-10.562066238</v>
      </c>
      <c r="Q30" s="78">
        <v>0</v>
      </c>
      <c r="R30" s="78">
        <v>0</v>
      </c>
    </row>
    <row r="31" spans="2:18">
      <c r="B31" t="s">
        <v>7100</v>
      </c>
      <c r="C31" t="s">
        <v>7093</v>
      </c>
      <c r="D31" t="s">
        <v>7118</v>
      </c>
      <c r="E31"/>
      <c r="F31" t="s">
        <v>215</v>
      </c>
      <c r="G31" t="s">
        <v>7114</v>
      </c>
      <c r="H31" t="s">
        <v>216</v>
      </c>
      <c r="I31" s="77">
        <v>0.01</v>
      </c>
      <c r="J31" t="s">
        <v>121</v>
      </c>
      <c r="K31" t="s">
        <v>100</v>
      </c>
      <c r="L31" s="78">
        <v>0</v>
      </c>
      <c r="M31" s="78">
        <v>-0.112</v>
      </c>
      <c r="N31" s="77">
        <v>-1058.94</v>
      </c>
      <c r="O31" s="77">
        <v>1453.36</v>
      </c>
      <c r="P31" s="77">
        <v>-15.390210384</v>
      </c>
      <c r="Q31" s="78">
        <v>0</v>
      </c>
      <c r="R31" s="78">
        <v>0</v>
      </c>
    </row>
    <row r="32" spans="2:18">
      <c r="B32" t="s">
        <v>7100</v>
      </c>
      <c r="C32" t="s">
        <v>7093</v>
      </c>
      <c r="D32" t="s">
        <v>7119</v>
      </c>
      <c r="E32"/>
      <c r="F32" t="s">
        <v>215</v>
      </c>
      <c r="G32" t="s">
        <v>7114</v>
      </c>
      <c r="H32" t="s">
        <v>216</v>
      </c>
      <c r="I32" s="77">
        <v>0.01</v>
      </c>
      <c r="J32" t="s">
        <v>121</v>
      </c>
      <c r="K32" t="s">
        <v>100</v>
      </c>
      <c r="L32" s="78">
        <v>0</v>
      </c>
      <c r="M32" s="78">
        <v>-0.10580000000000001</v>
      </c>
      <c r="N32" s="77">
        <v>-971.76</v>
      </c>
      <c r="O32" s="77">
        <v>1266.49</v>
      </c>
      <c r="P32" s="77">
        <v>-12.307243224</v>
      </c>
      <c r="Q32" s="78">
        <v>0</v>
      </c>
      <c r="R32" s="78">
        <v>0</v>
      </c>
    </row>
    <row r="33" spans="2:18">
      <c r="B33" t="s">
        <v>7100</v>
      </c>
      <c r="C33" t="s">
        <v>7093</v>
      </c>
      <c r="D33" t="s">
        <v>7120</v>
      </c>
      <c r="E33"/>
      <c r="F33" t="s">
        <v>215</v>
      </c>
      <c r="G33" t="s">
        <v>7114</v>
      </c>
      <c r="H33" t="s">
        <v>216</v>
      </c>
      <c r="I33" s="77">
        <v>0.01</v>
      </c>
      <c r="J33" t="s">
        <v>121</v>
      </c>
      <c r="K33" t="s">
        <v>100</v>
      </c>
      <c r="L33" s="78">
        <v>0</v>
      </c>
      <c r="M33" s="78">
        <v>-0.1346</v>
      </c>
      <c r="N33" s="77">
        <v>-848.58</v>
      </c>
      <c r="O33" s="77">
        <v>2480.59</v>
      </c>
      <c r="P33" s="77">
        <v>-21.049790622</v>
      </c>
      <c r="Q33" s="78">
        <v>0</v>
      </c>
      <c r="R33" s="78">
        <v>0</v>
      </c>
    </row>
    <row r="34" spans="2:18">
      <c r="B34" t="s">
        <v>7100</v>
      </c>
      <c r="C34" t="s">
        <v>7093</v>
      </c>
      <c r="D34" t="s">
        <v>7121</v>
      </c>
      <c r="E34"/>
      <c r="F34" t="s">
        <v>215</v>
      </c>
      <c r="G34" t="s">
        <v>7122</v>
      </c>
      <c r="H34" t="s">
        <v>216</v>
      </c>
      <c r="I34" s="77">
        <v>7.59</v>
      </c>
      <c r="J34" t="s">
        <v>110</v>
      </c>
      <c r="K34" t="s">
        <v>100</v>
      </c>
      <c r="L34" s="78">
        <v>2.1399999999999999E-2</v>
      </c>
      <c r="M34" s="78">
        <v>1.7500000000000002E-2</v>
      </c>
      <c r="N34" s="77">
        <v>7108615.1100000003</v>
      </c>
      <c r="O34" s="77">
        <v>116.8</v>
      </c>
      <c r="P34" s="77">
        <v>8302.8624484800002</v>
      </c>
      <c r="Q34" s="78">
        <v>2.8999999999999998E-3</v>
      </c>
      <c r="R34" s="78">
        <v>4.0000000000000002E-4</v>
      </c>
    </row>
    <row r="35" spans="2:18">
      <c r="B35" t="s">
        <v>7100</v>
      </c>
      <c r="C35" t="s">
        <v>7093</v>
      </c>
      <c r="D35" t="s">
        <v>7123</v>
      </c>
      <c r="E35"/>
      <c r="F35" t="s">
        <v>215</v>
      </c>
      <c r="G35" t="s">
        <v>7122</v>
      </c>
      <c r="H35" t="s">
        <v>216</v>
      </c>
      <c r="I35" s="77">
        <v>8.51</v>
      </c>
      <c r="J35" t="s">
        <v>110</v>
      </c>
      <c r="K35" t="s">
        <v>100</v>
      </c>
      <c r="L35" s="78">
        <v>2.8400000000000002E-2</v>
      </c>
      <c r="M35" s="78">
        <v>3.4299999999999997E-2</v>
      </c>
      <c r="N35" s="77">
        <v>9742263.9399999995</v>
      </c>
      <c r="O35" s="77">
        <v>108.18</v>
      </c>
      <c r="P35" s="77">
        <v>10539.181130292</v>
      </c>
      <c r="Q35" s="78">
        <v>3.7000000000000002E-3</v>
      </c>
      <c r="R35" s="78">
        <v>4.0000000000000002E-4</v>
      </c>
    </row>
    <row r="36" spans="2:18">
      <c r="B36" t="s">
        <v>7100</v>
      </c>
      <c r="C36" t="s">
        <v>7093</v>
      </c>
      <c r="D36" t="s">
        <v>7124</v>
      </c>
      <c r="E36"/>
      <c r="F36" t="s">
        <v>215</v>
      </c>
      <c r="G36" t="s">
        <v>7122</v>
      </c>
      <c r="H36" t="s">
        <v>216</v>
      </c>
      <c r="I36" s="77">
        <v>8.15</v>
      </c>
      <c r="J36" t="s">
        <v>110</v>
      </c>
      <c r="K36" t="s">
        <v>100</v>
      </c>
      <c r="L36" s="78">
        <v>3.0099999999999998E-2</v>
      </c>
      <c r="M36" s="78">
        <v>4.4900000000000002E-2</v>
      </c>
      <c r="N36" s="77">
        <v>17562680.43</v>
      </c>
      <c r="O36" s="77">
        <v>99.5</v>
      </c>
      <c r="P36" s="77">
        <v>17474.867027849999</v>
      </c>
      <c r="Q36" s="78">
        <v>6.1000000000000004E-3</v>
      </c>
      <c r="R36" s="78">
        <v>6.9999999999999999E-4</v>
      </c>
    </row>
    <row r="37" spans="2:18">
      <c r="B37" t="s">
        <v>7100</v>
      </c>
      <c r="C37" t="s">
        <v>7093</v>
      </c>
      <c r="D37" t="s">
        <v>7125</v>
      </c>
      <c r="E37"/>
      <c r="F37" t="s">
        <v>215</v>
      </c>
      <c r="G37" t="s">
        <v>7122</v>
      </c>
      <c r="H37" t="s">
        <v>216</v>
      </c>
      <c r="I37" s="77">
        <v>6.35</v>
      </c>
      <c r="J37" t="s">
        <v>110</v>
      </c>
      <c r="K37" t="s">
        <v>100</v>
      </c>
      <c r="L37" s="78">
        <v>3.4099999999999998E-2</v>
      </c>
      <c r="M37" s="78">
        <v>4.6300000000000001E-2</v>
      </c>
      <c r="N37" s="77">
        <v>21318858.59</v>
      </c>
      <c r="O37" s="77">
        <v>95.3</v>
      </c>
      <c r="P37" s="77">
        <v>20316.872236269999</v>
      </c>
      <c r="Q37" s="78">
        <v>7.1000000000000004E-3</v>
      </c>
      <c r="R37" s="78">
        <v>8.9999999999999998E-4</v>
      </c>
    </row>
    <row r="38" spans="2:18">
      <c r="B38" t="s">
        <v>7100</v>
      </c>
      <c r="C38" t="s">
        <v>7093</v>
      </c>
      <c r="D38" t="s">
        <v>7126</v>
      </c>
      <c r="E38"/>
      <c r="F38" t="s">
        <v>215</v>
      </c>
      <c r="G38" t="s">
        <v>7122</v>
      </c>
      <c r="H38" t="s">
        <v>216</v>
      </c>
      <c r="I38" s="77">
        <v>7.56</v>
      </c>
      <c r="J38" t="s">
        <v>110</v>
      </c>
      <c r="K38" t="s">
        <v>100</v>
      </c>
      <c r="L38" s="78">
        <v>3.9600000000000003E-2</v>
      </c>
      <c r="M38" s="78">
        <v>6.6799999999999998E-2</v>
      </c>
      <c r="N38" s="77">
        <v>4439662.01</v>
      </c>
      <c r="O38" s="77">
        <v>100.31</v>
      </c>
      <c r="P38" s="77">
        <v>4453.4249622309999</v>
      </c>
      <c r="Q38" s="78">
        <v>1.5E-3</v>
      </c>
      <c r="R38" s="78">
        <v>2.0000000000000001E-4</v>
      </c>
    </row>
    <row r="39" spans="2:18">
      <c r="B39" t="s">
        <v>7100</v>
      </c>
      <c r="C39" t="s">
        <v>7093</v>
      </c>
      <c r="D39" t="s">
        <v>7127</v>
      </c>
      <c r="E39"/>
      <c r="F39" t="s">
        <v>215</v>
      </c>
      <c r="G39" t="s">
        <v>7114</v>
      </c>
      <c r="H39" t="s">
        <v>216</v>
      </c>
      <c r="I39" s="77">
        <v>0.01</v>
      </c>
      <c r="J39" t="s">
        <v>121</v>
      </c>
      <c r="K39" t="s">
        <v>100</v>
      </c>
      <c r="L39" s="78">
        <v>0</v>
      </c>
      <c r="M39" s="78">
        <v>-0.1024</v>
      </c>
      <c r="N39" s="77">
        <v>-1510.32</v>
      </c>
      <c r="O39" s="77">
        <v>1320.19</v>
      </c>
      <c r="P39" s="77">
        <v>-19.939093608</v>
      </c>
      <c r="Q39" s="78">
        <v>0</v>
      </c>
      <c r="R39" s="78">
        <v>0</v>
      </c>
    </row>
    <row r="40" spans="2:18">
      <c r="B40" t="s">
        <v>7100</v>
      </c>
      <c r="C40" t="s">
        <v>7093</v>
      </c>
      <c r="D40" t="s">
        <v>7128</v>
      </c>
      <c r="E40"/>
      <c r="F40" t="s">
        <v>215</v>
      </c>
      <c r="G40" t="s">
        <v>7114</v>
      </c>
      <c r="H40" t="s">
        <v>216</v>
      </c>
      <c r="I40" s="77">
        <v>0.01</v>
      </c>
      <c r="J40" t="s">
        <v>121</v>
      </c>
      <c r="K40" t="s">
        <v>100</v>
      </c>
      <c r="L40" s="78">
        <v>0</v>
      </c>
      <c r="M40" s="78">
        <v>-0.1145</v>
      </c>
      <c r="N40" s="77">
        <v>-1307.54</v>
      </c>
      <c r="O40" s="77">
        <v>1775.11</v>
      </c>
      <c r="P40" s="77">
        <v>-23.210273294</v>
      </c>
      <c r="Q40" s="78">
        <v>0</v>
      </c>
      <c r="R40" s="78">
        <v>0</v>
      </c>
    </row>
    <row r="41" spans="2:18">
      <c r="B41" t="s">
        <v>7100</v>
      </c>
      <c r="C41" t="s">
        <v>7093</v>
      </c>
      <c r="D41" t="s">
        <v>7129</v>
      </c>
      <c r="E41"/>
      <c r="F41" t="s">
        <v>215</v>
      </c>
      <c r="G41" t="s">
        <v>7114</v>
      </c>
      <c r="H41" t="s">
        <v>216</v>
      </c>
      <c r="I41" s="77">
        <v>0.01</v>
      </c>
      <c r="J41" t="s">
        <v>121</v>
      </c>
      <c r="K41" t="s">
        <v>100</v>
      </c>
      <c r="L41" s="78">
        <v>0</v>
      </c>
      <c r="M41" s="78">
        <v>-0.1623</v>
      </c>
      <c r="N41" s="77">
        <v>-613.46</v>
      </c>
      <c r="O41" s="77">
        <v>6295.79</v>
      </c>
      <c r="P41" s="77">
        <v>-38.622153333999997</v>
      </c>
      <c r="Q41" s="78">
        <v>0</v>
      </c>
      <c r="R41" s="78">
        <v>0</v>
      </c>
    </row>
    <row r="42" spans="2:18">
      <c r="B42" t="s">
        <v>7100</v>
      </c>
      <c r="C42" t="s">
        <v>7093</v>
      </c>
      <c r="D42" t="s">
        <v>7130</v>
      </c>
      <c r="E42"/>
      <c r="F42" t="s">
        <v>215</v>
      </c>
      <c r="G42" t="s">
        <v>7114</v>
      </c>
      <c r="H42" t="s">
        <v>216</v>
      </c>
      <c r="I42" s="77">
        <v>0.01</v>
      </c>
      <c r="J42" t="s">
        <v>121</v>
      </c>
      <c r="K42" t="s">
        <v>100</v>
      </c>
      <c r="L42" s="78">
        <v>0</v>
      </c>
      <c r="M42" s="78">
        <v>-0.1431</v>
      </c>
      <c r="N42" s="77">
        <v>-1152.74</v>
      </c>
      <c r="O42" s="77">
        <v>3724.93</v>
      </c>
      <c r="P42" s="77">
        <v>-42.938758082</v>
      </c>
      <c r="Q42" s="78">
        <v>0</v>
      </c>
      <c r="R42" s="78">
        <v>0</v>
      </c>
    </row>
    <row r="43" spans="2:18">
      <c r="B43" t="s">
        <v>7100</v>
      </c>
      <c r="C43" t="s">
        <v>7093</v>
      </c>
      <c r="D43" t="s">
        <v>7131</v>
      </c>
      <c r="E43"/>
      <c r="F43" t="s">
        <v>215</v>
      </c>
      <c r="G43" t="s">
        <v>7114</v>
      </c>
      <c r="H43" t="s">
        <v>216</v>
      </c>
      <c r="I43" s="77">
        <v>0.01</v>
      </c>
      <c r="J43" t="s">
        <v>121</v>
      </c>
      <c r="K43" t="s">
        <v>100</v>
      </c>
      <c r="L43" s="78">
        <v>0</v>
      </c>
      <c r="M43" s="78">
        <v>-0.14430000000000001</v>
      </c>
      <c r="N43" s="77">
        <v>-306.91000000000003</v>
      </c>
      <c r="O43" s="77">
        <v>3875.48</v>
      </c>
      <c r="P43" s="77">
        <v>-11.894235668</v>
      </c>
      <c r="Q43" s="78">
        <v>0</v>
      </c>
      <c r="R43" s="78">
        <v>0</v>
      </c>
    </row>
    <row r="44" spans="2:18">
      <c r="B44" t="s">
        <v>7100</v>
      </c>
      <c r="C44" t="s">
        <v>7093</v>
      </c>
      <c r="D44" t="s">
        <v>7132</v>
      </c>
      <c r="E44"/>
      <c r="F44" t="s">
        <v>215</v>
      </c>
      <c r="G44" t="s">
        <v>7133</v>
      </c>
      <c r="H44" t="s">
        <v>216</v>
      </c>
      <c r="I44" s="77">
        <v>4.21</v>
      </c>
      <c r="J44" t="s">
        <v>110</v>
      </c>
      <c r="K44" t="s">
        <v>100</v>
      </c>
      <c r="L44" s="78">
        <v>3.1E-2</v>
      </c>
      <c r="M44" s="78">
        <v>2.4E-2</v>
      </c>
      <c r="N44" s="77">
        <v>4146519.5</v>
      </c>
      <c r="O44" s="77">
        <v>120.57</v>
      </c>
      <c r="P44" s="77">
        <v>4999.4585611499997</v>
      </c>
      <c r="Q44" s="78">
        <v>1.6999999999999999E-3</v>
      </c>
      <c r="R44" s="78">
        <v>2.0000000000000001E-4</v>
      </c>
    </row>
    <row r="45" spans="2:18">
      <c r="B45" t="s">
        <v>7100</v>
      </c>
      <c r="C45" t="s">
        <v>7093</v>
      </c>
      <c r="D45" t="s">
        <v>7134</v>
      </c>
      <c r="E45"/>
      <c r="F45" t="s">
        <v>215</v>
      </c>
      <c r="G45" t="s">
        <v>7133</v>
      </c>
      <c r="H45" t="s">
        <v>216</v>
      </c>
      <c r="I45" s="77">
        <v>5.97</v>
      </c>
      <c r="J45" t="s">
        <v>110</v>
      </c>
      <c r="K45" t="s">
        <v>100</v>
      </c>
      <c r="L45" s="78">
        <v>0.01</v>
      </c>
      <c r="M45" s="78">
        <v>3.1199999999999999E-2</v>
      </c>
      <c r="N45" s="77">
        <v>7873807.7300000004</v>
      </c>
      <c r="O45" s="77">
        <v>108.75</v>
      </c>
      <c r="P45" s="77">
        <v>8562.7659063749998</v>
      </c>
      <c r="Q45" s="78">
        <v>3.0000000000000001E-3</v>
      </c>
      <c r="R45" s="78">
        <v>4.0000000000000002E-4</v>
      </c>
    </row>
    <row r="46" spans="2:18">
      <c r="B46" t="s">
        <v>7100</v>
      </c>
      <c r="C46" t="s">
        <v>7093</v>
      </c>
      <c r="D46" t="s">
        <v>7135</v>
      </c>
      <c r="E46"/>
      <c r="F46" t="s">
        <v>215</v>
      </c>
      <c r="G46" t="s">
        <v>7133</v>
      </c>
      <c r="H46" t="s">
        <v>216</v>
      </c>
      <c r="I46" s="77">
        <v>5.26</v>
      </c>
      <c r="J46" t="s">
        <v>110</v>
      </c>
      <c r="K46" t="s">
        <v>100</v>
      </c>
      <c r="L46" s="78">
        <v>1.29E-2</v>
      </c>
      <c r="M46" s="78">
        <v>5.04E-2</v>
      </c>
      <c r="N46" s="77">
        <v>5337936.9000000004</v>
      </c>
      <c r="O46" s="77">
        <v>112.53</v>
      </c>
      <c r="P46" s="77">
        <v>6006.7803935700003</v>
      </c>
      <c r="Q46" s="78">
        <v>2.0999999999999999E-3</v>
      </c>
      <c r="R46" s="78">
        <v>2.9999999999999997E-4</v>
      </c>
    </row>
    <row r="47" spans="2:18">
      <c r="B47" t="s">
        <v>7100</v>
      </c>
      <c r="C47" t="s">
        <v>7093</v>
      </c>
      <c r="D47" t="s">
        <v>7136</v>
      </c>
      <c r="E47"/>
      <c r="F47" t="s">
        <v>215</v>
      </c>
      <c r="G47" t="s">
        <v>7133</v>
      </c>
      <c r="H47" t="s">
        <v>216</v>
      </c>
      <c r="I47" s="77">
        <v>5.26</v>
      </c>
      <c r="J47" t="s">
        <v>110</v>
      </c>
      <c r="K47" t="s">
        <v>100</v>
      </c>
      <c r="L47" s="78">
        <v>1.6400000000000001E-2</v>
      </c>
      <c r="M47" s="78">
        <v>5.1299999999999998E-2</v>
      </c>
      <c r="N47" s="77">
        <v>2184511.61</v>
      </c>
      <c r="O47" s="77">
        <v>121.22</v>
      </c>
      <c r="P47" s="77">
        <v>2648.064973642</v>
      </c>
      <c r="Q47" s="78">
        <v>8.9999999999999998E-4</v>
      </c>
      <c r="R47" s="78">
        <v>1E-4</v>
      </c>
    </row>
    <row r="48" spans="2:18">
      <c r="B48" t="s">
        <v>7100</v>
      </c>
      <c r="C48" t="s">
        <v>7093</v>
      </c>
      <c r="D48" t="s">
        <v>7137</v>
      </c>
      <c r="E48"/>
      <c r="F48" t="s">
        <v>215</v>
      </c>
      <c r="G48" t="s">
        <v>7133</v>
      </c>
      <c r="H48" t="s">
        <v>216</v>
      </c>
      <c r="I48" s="77">
        <v>3.66</v>
      </c>
      <c r="J48" t="s">
        <v>125</v>
      </c>
      <c r="K48" t="s">
        <v>100</v>
      </c>
      <c r="L48" s="78">
        <v>5.5399999999999998E-2</v>
      </c>
      <c r="M48" s="78">
        <v>5.6300000000000003E-2</v>
      </c>
      <c r="N48" s="77">
        <v>989590.47</v>
      </c>
      <c r="O48" s="77">
        <v>100.83</v>
      </c>
      <c r="P48" s="77">
        <v>997.80407090100005</v>
      </c>
      <c r="Q48" s="78">
        <v>2.9999999999999997E-4</v>
      </c>
      <c r="R48" s="78">
        <v>0</v>
      </c>
    </row>
    <row r="49" spans="2:18">
      <c r="B49" t="s">
        <v>7100</v>
      </c>
      <c r="C49" t="s">
        <v>7093</v>
      </c>
      <c r="D49" t="s">
        <v>7138</v>
      </c>
      <c r="E49"/>
      <c r="F49" t="s">
        <v>215</v>
      </c>
      <c r="G49" t="s">
        <v>7133</v>
      </c>
      <c r="H49" t="s">
        <v>216</v>
      </c>
      <c r="I49" s="77">
        <v>5.32</v>
      </c>
      <c r="J49" t="s">
        <v>125</v>
      </c>
      <c r="K49" t="s">
        <v>100</v>
      </c>
      <c r="L49" s="78">
        <v>5.7099999999999998E-2</v>
      </c>
      <c r="M49" s="78">
        <v>4.3999999999999997E-2</v>
      </c>
      <c r="N49" s="77">
        <v>11765250.640000001</v>
      </c>
      <c r="O49" s="77">
        <v>100.12</v>
      </c>
      <c r="P49" s="77">
        <v>11779.368940767999</v>
      </c>
      <c r="Q49" s="78">
        <v>4.1000000000000003E-3</v>
      </c>
      <c r="R49" s="78">
        <v>5.0000000000000001E-4</v>
      </c>
    </row>
    <row r="50" spans="2:18">
      <c r="B50" t="s">
        <v>7100</v>
      </c>
      <c r="C50" t="s">
        <v>7093</v>
      </c>
      <c r="D50" t="s">
        <v>7139</v>
      </c>
      <c r="E50"/>
      <c r="F50" t="s">
        <v>215</v>
      </c>
      <c r="G50" t="s">
        <v>7114</v>
      </c>
      <c r="H50" t="s">
        <v>216</v>
      </c>
      <c r="I50" s="77">
        <v>0.01</v>
      </c>
      <c r="J50" t="s">
        <v>121</v>
      </c>
      <c r="K50" t="s">
        <v>100</v>
      </c>
      <c r="L50" s="78">
        <v>0</v>
      </c>
      <c r="M50" s="78">
        <v>-0.17449999999999999</v>
      </c>
      <c r="N50" s="77">
        <v>-121.94</v>
      </c>
      <c r="O50" s="77">
        <v>3759.02</v>
      </c>
      <c r="P50" s="77">
        <v>-4.583748988</v>
      </c>
      <c r="Q50" s="78">
        <v>0</v>
      </c>
      <c r="R50" s="78">
        <v>0</v>
      </c>
    </row>
    <row r="51" spans="2:18">
      <c r="B51" t="s">
        <v>7100</v>
      </c>
      <c r="C51" t="s">
        <v>7093</v>
      </c>
      <c r="D51" t="s">
        <v>7140</v>
      </c>
      <c r="E51"/>
      <c r="F51" t="s">
        <v>215</v>
      </c>
      <c r="G51" t="s">
        <v>7114</v>
      </c>
      <c r="H51" t="s">
        <v>216</v>
      </c>
      <c r="I51" s="77">
        <v>0.01</v>
      </c>
      <c r="J51" t="s">
        <v>121</v>
      </c>
      <c r="K51" t="s">
        <v>100</v>
      </c>
      <c r="L51" s="78">
        <v>0</v>
      </c>
      <c r="M51" s="78">
        <v>-0.23569999999999999</v>
      </c>
      <c r="N51" s="77">
        <v>-63.32</v>
      </c>
      <c r="O51" s="77">
        <v>19688.16</v>
      </c>
      <c r="P51" s="77">
        <v>-12.466542912</v>
      </c>
      <c r="Q51" s="78">
        <v>0</v>
      </c>
      <c r="R51" s="78">
        <v>0</v>
      </c>
    </row>
    <row r="52" spans="2:18">
      <c r="B52" t="s">
        <v>7100</v>
      </c>
      <c r="C52" t="s">
        <v>7093</v>
      </c>
      <c r="D52" t="s">
        <v>7141</v>
      </c>
      <c r="E52"/>
      <c r="F52" t="s">
        <v>215</v>
      </c>
      <c r="G52" t="s">
        <v>7142</v>
      </c>
      <c r="H52" t="s">
        <v>216</v>
      </c>
      <c r="I52" s="77">
        <v>0.01</v>
      </c>
      <c r="J52" t="s">
        <v>121</v>
      </c>
      <c r="K52" t="s">
        <v>100</v>
      </c>
      <c r="L52" s="78">
        <v>0</v>
      </c>
      <c r="M52" s="78">
        <v>-0.1855</v>
      </c>
      <c r="N52" s="77">
        <v>-114.92</v>
      </c>
      <c r="O52" s="77">
        <v>5826.32</v>
      </c>
      <c r="P52" s="77">
        <v>-6.6956069439999997</v>
      </c>
      <c r="Q52" s="78">
        <v>0</v>
      </c>
      <c r="R52" s="78">
        <v>0</v>
      </c>
    </row>
    <row r="53" spans="2:18">
      <c r="B53" t="s">
        <v>7100</v>
      </c>
      <c r="C53" t="s">
        <v>7093</v>
      </c>
      <c r="D53" t="s">
        <v>7143</v>
      </c>
      <c r="E53"/>
      <c r="F53" t="s">
        <v>215</v>
      </c>
      <c r="G53" t="s">
        <v>7114</v>
      </c>
      <c r="H53" t="s">
        <v>216</v>
      </c>
      <c r="I53" s="77">
        <v>0.01</v>
      </c>
      <c r="J53" t="s">
        <v>121</v>
      </c>
      <c r="K53" t="s">
        <v>100</v>
      </c>
      <c r="L53" s="78">
        <v>0</v>
      </c>
      <c r="M53" s="78">
        <v>-0.23100000000000001</v>
      </c>
      <c r="N53" s="77">
        <v>-64.08</v>
      </c>
      <c r="O53" s="77">
        <v>24371.13</v>
      </c>
      <c r="P53" s="77">
        <v>-15.617020104</v>
      </c>
      <c r="Q53" s="78">
        <v>0</v>
      </c>
      <c r="R53" s="78">
        <v>0</v>
      </c>
    </row>
    <row r="54" spans="2:18">
      <c r="B54" s="79" t="s">
        <v>7144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215</v>
      </c>
      <c r="D55" t="s">
        <v>215</v>
      </c>
      <c r="F55" t="s">
        <v>215</v>
      </c>
      <c r="I55" s="77">
        <v>0</v>
      </c>
      <c r="J55" t="s">
        <v>215</v>
      </c>
      <c r="K55" t="s">
        <v>215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7145</v>
      </c>
      <c r="I56" s="81">
        <v>5.61</v>
      </c>
      <c r="M56" s="80">
        <v>3.9800000000000002E-2</v>
      </c>
      <c r="N56" s="81">
        <v>886066826.63</v>
      </c>
      <c r="P56" s="81">
        <v>1028580.8552866088</v>
      </c>
      <c r="Q56" s="80">
        <v>0.35720000000000002</v>
      </c>
      <c r="R56" s="80">
        <v>4.36E-2</v>
      </c>
    </row>
    <row r="57" spans="2:18">
      <c r="B57" t="s">
        <v>7146</v>
      </c>
      <c r="C57" t="s">
        <v>7093</v>
      </c>
      <c r="D57" t="s">
        <v>7147</v>
      </c>
      <c r="E57"/>
      <c r="F57" t="s">
        <v>483</v>
      </c>
      <c r="G57" t="s">
        <v>7148</v>
      </c>
      <c r="H57" t="s">
        <v>210</v>
      </c>
      <c r="I57" s="77">
        <v>7.5</v>
      </c>
      <c r="J57" t="s">
        <v>805</v>
      </c>
      <c r="K57" t="s">
        <v>100</v>
      </c>
      <c r="L57" s="78">
        <v>3.1899999999999998E-2</v>
      </c>
      <c r="M57" s="78">
        <v>2.06E-2</v>
      </c>
      <c r="N57" s="77">
        <v>2252044.5699999998</v>
      </c>
      <c r="O57" s="77">
        <v>115.38</v>
      </c>
      <c r="P57" s="77">
        <v>2598.409024866</v>
      </c>
      <c r="Q57" s="78">
        <v>8.9999999999999998E-4</v>
      </c>
      <c r="R57" s="78">
        <v>1E-4</v>
      </c>
    </row>
    <row r="58" spans="2:18">
      <c r="B58" s="98" t="s">
        <v>7146</v>
      </c>
      <c r="C58" t="s">
        <v>7093</v>
      </c>
      <c r="D58" t="s">
        <v>7149</v>
      </c>
      <c r="E58"/>
      <c r="F58" t="s">
        <v>483</v>
      </c>
      <c r="G58" t="s">
        <v>7150</v>
      </c>
      <c r="H58" t="s">
        <v>210</v>
      </c>
      <c r="I58" s="77">
        <v>7.39</v>
      </c>
      <c r="J58" t="s">
        <v>805</v>
      </c>
      <c r="K58" t="s">
        <v>100</v>
      </c>
      <c r="L58" s="78">
        <v>3.1899999999999998E-2</v>
      </c>
      <c r="M58" s="78">
        <v>2.2800000000000001E-2</v>
      </c>
      <c r="N58" s="77">
        <v>321720.65999999997</v>
      </c>
      <c r="O58" s="77">
        <v>116.42</v>
      </c>
      <c r="P58" s="77">
        <v>374.54719237199998</v>
      </c>
      <c r="Q58" s="78">
        <v>1E-4</v>
      </c>
      <c r="R58" s="78">
        <v>0</v>
      </c>
    </row>
    <row r="59" spans="2:18">
      <c r="B59" s="98" t="s">
        <v>7146</v>
      </c>
      <c r="C59" t="s">
        <v>7093</v>
      </c>
      <c r="D59" t="s">
        <v>7151</v>
      </c>
      <c r="E59"/>
      <c r="F59" t="s">
        <v>483</v>
      </c>
      <c r="G59" t="s">
        <v>7152</v>
      </c>
      <c r="H59" t="s">
        <v>210</v>
      </c>
      <c r="I59" s="77">
        <v>7.45</v>
      </c>
      <c r="J59" t="s">
        <v>805</v>
      </c>
      <c r="K59" t="s">
        <v>100</v>
      </c>
      <c r="L59" s="78">
        <v>3.1699999999999999E-2</v>
      </c>
      <c r="M59" s="78">
        <v>1.8700000000000001E-2</v>
      </c>
      <c r="N59" s="77">
        <v>1608603.23</v>
      </c>
      <c r="O59" s="77">
        <v>119.8</v>
      </c>
      <c r="P59" s="77">
        <v>1927.10666954</v>
      </c>
      <c r="Q59" s="78">
        <v>6.9999999999999999E-4</v>
      </c>
      <c r="R59" s="78">
        <v>1E-4</v>
      </c>
    </row>
    <row r="60" spans="2:18">
      <c r="B60" s="98" t="s">
        <v>7146</v>
      </c>
      <c r="C60" t="s">
        <v>7093</v>
      </c>
      <c r="D60" t="s">
        <v>7153</v>
      </c>
      <c r="E60"/>
      <c r="F60" t="s">
        <v>483</v>
      </c>
      <c r="G60" t="s">
        <v>1308</v>
      </c>
      <c r="H60" t="s">
        <v>210</v>
      </c>
      <c r="I60" s="77">
        <v>7.44</v>
      </c>
      <c r="J60" t="s">
        <v>805</v>
      </c>
      <c r="K60" t="s">
        <v>100</v>
      </c>
      <c r="L60" s="78">
        <v>3.1699999999999999E-2</v>
      </c>
      <c r="M60" s="78">
        <v>1.8800000000000001E-2</v>
      </c>
      <c r="N60" s="77">
        <v>2252044.5699999998</v>
      </c>
      <c r="O60" s="77">
        <v>119.95</v>
      </c>
      <c r="P60" s="77">
        <v>2701.327461715</v>
      </c>
      <c r="Q60" s="78">
        <v>8.9999999999999998E-4</v>
      </c>
      <c r="R60" s="78">
        <v>1E-4</v>
      </c>
    </row>
    <row r="61" spans="2:18">
      <c r="B61" s="98" t="s">
        <v>7146</v>
      </c>
      <c r="C61" t="s">
        <v>7093</v>
      </c>
      <c r="D61" t="s">
        <v>7154</v>
      </c>
      <c r="E61"/>
      <c r="F61" t="s">
        <v>483</v>
      </c>
      <c r="G61" t="s">
        <v>7155</v>
      </c>
      <c r="H61" t="s">
        <v>210</v>
      </c>
      <c r="I61" s="77">
        <v>7.35</v>
      </c>
      <c r="J61" t="s">
        <v>805</v>
      </c>
      <c r="K61" t="s">
        <v>100</v>
      </c>
      <c r="L61" s="78">
        <v>3.15E-2</v>
      </c>
      <c r="M61" s="78">
        <v>2.5499999999999998E-2</v>
      </c>
      <c r="N61" s="77">
        <v>1608603.23</v>
      </c>
      <c r="O61" s="77">
        <v>113.76</v>
      </c>
      <c r="P61" s="77">
        <v>1829.9470344480001</v>
      </c>
      <c r="Q61" s="78">
        <v>5.9999999999999995E-4</v>
      </c>
      <c r="R61" s="78">
        <v>1E-4</v>
      </c>
    </row>
    <row r="62" spans="2:18">
      <c r="B62" s="98" t="s">
        <v>7146</v>
      </c>
      <c r="C62" t="s">
        <v>7093</v>
      </c>
      <c r="D62" t="s">
        <v>7156</v>
      </c>
      <c r="E62"/>
      <c r="F62" t="s">
        <v>483</v>
      </c>
      <c r="G62" t="s">
        <v>7157</v>
      </c>
      <c r="H62" t="s">
        <v>210</v>
      </c>
      <c r="I62" s="77">
        <v>7.37</v>
      </c>
      <c r="J62" t="s">
        <v>805</v>
      </c>
      <c r="K62" t="s">
        <v>100</v>
      </c>
      <c r="L62" s="78">
        <v>2.6599999999999999E-2</v>
      </c>
      <c r="M62" s="78">
        <v>3.2000000000000001E-2</v>
      </c>
      <c r="N62" s="77">
        <v>3386533.22</v>
      </c>
      <c r="O62" s="77">
        <v>103.83</v>
      </c>
      <c r="P62" s="77">
        <v>3516.2374423259998</v>
      </c>
      <c r="Q62" s="78">
        <v>1.1999999999999999E-3</v>
      </c>
      <c r="R62" s="78">
        <v>1E-4</v>
      </c>
    </row>
    <row r="63" spans="2:18">
      <c r="B63" s="98" t="s">
        <v>7146</v>
      </c>
      <c r="C63" t="s">
        <v>7093</v>
      </c>
      <c r="D63" t="s">
        <v>7158</v>
      </c>
      <c r="E63"/>
      <c r="F63" t="s">
        <v>483</v>
      </c>
      <c r="G63" t="s">
        <v>7159</v>
      </c>
      <c r="H63" t="s">
        <v>210</v>
      </c>
      <c r="I63" s="77">
        <v>7.5</v>
      </c>
      <c r="J63" t="s">
        <v>805</v>
      </c>
      <c r="K63" t="s">
        <v>100</v>
      </c>
      <c r="L63" s="78">
        <v>1.89E-2</v>
      </c>
      <c r="M63" s="78">
        <v>3.49E-2</v>
      </c>
      <c r="N63" s="77">
        <v>3429857.68</v>
      </c>
      <c r="O63" s="77">
        <v>95.66</v>
      </c>
      <c r="P63" s="77">
        <v>3281.0018566879999</v>
      </c>
      <c r="Q63" s="78">
        <v>1.1000000000000001E-3</v>
      </c>
      <c r="R63" s="78">
        <v>1E-4</v>
      </c>
    </row>
    <row r="64" spans="2:18">
      <c r="B64" s="98" t="s">
        <v>7146</v>
      </c>
      <c r="C64" t="s">
        <v>7093</v>
      </c>
      <c r="D64" t="s">
        <v>7160</v>
      </c>
      <c r="E64"/>
      <c r="F64" t="s">
        <v>483</v>
      </c>
      <c r="G64" t="s">
        <v>654</v>
      </c>
      <c r="H64" t="s">
        <v>210</v>
      </c>
      <c r="I64" s="77">
        <v>7.42</v>
      </c>
      <c r="J64" t="s">
        <v>805</v>
      </c>
      <c r="K64" t="s">
        <v>100</v>
      </c>
      <c r="L64" s="78">
        <v>1.9E-2</v>
      </c>
      <c r="M64" s="78">
        <v>4.1399999999999999E-2</v>
      </c>
      <c r="N64" s="77">
        <v>5215682.0599999996</v>
      </c>
      <c r="O64" s="77">
        <v>91.51</v>
      </c>
      <c r="P64" s="77">
        <v>4772.8706531059997</v>
      </c>
      <c r="Q64" s="78">
        <v>1.6999999999999999E-3</v>
      </c>
      <c r="R64" s="78">
        <v>2.0000000000000001E-4</v>
      </c>
    </row>
    <row r="65" spans="2:18">
      <c r="B65" s="98" t="s">
        <v>7161</v>
      </c>
      <c r="C65" t="s">
        <v>7093</v>
      </c>
      <c r="D65" t="s">
        <v>7162</v>
      </c>
      <c r="E65"/>
      <c r="F65" t="s">
        <v>483</v>
      </c>
      <c r="G65" t="s">
        <v>512</v>
      </c>
      <c r="H65" t="s">
        <v>210</v>
      </c>
      <c r="I65" s="77">
        <v>2.11</v>
      </c>
      <c r="J65" t="s">
        <v>110</v>
      </c>
      <c r="K65" t="s">
        <v>100</v>
      </c>
      <c r="L65" s="78">
        <v>7.0499999999999993E-2</v>
      </c>
      <c r="M65" s="78">
        <v>2.1399999999999999E-2</v>
      </c>
      <c r="N65" s="77">
        <v>332233.57</v>
      </c>
      <c r="O65" s="77">
        <v>147.9</v>
      </c>
      <c r="P65" s="77">
        <v>491.37345003000001</v>
      </c>
      <c r="Q65" s="78">
        <v>2.0000000000000001E-4</v>
      </c>
      <c r="R65" s="78">
        <v>0</v>
      </c>
    </row>
    <row r="66" spans="2:18">
      <c r="B66" s="98" t="s">
        <v>7161</v>
      </c>
      <c r="C66" t="s">
        <v>7093</v>
      </c>
      <c r="D66" t="s">
        <v>7163</v>
      </c>
      <c r="E66"/>
      <c r="F66" t="s">
        <v>483</v>
      </c>
      <c r="G66" t="s">
        <v>7164</v>
      </c>
      <c r="H66" t="s">
        <v>210</v>
      </c>
      <c r="I66" s="77">
        <v>2.13</v>
      </c>
      <c r="J66" t="s">
        <v>110</v>
      </c>
      <c r="K66" t="s">
        <v>104</v>
      </c>
      <c r="L66" s="78">
        <v>9.8500000000000004E-2</v>
      </c>
      <c r="M66" s="78">
        <v>6.4799999999999996E-2</v>
      </c>
      <c r="N66" s="77">
        <v>2106754.02</v>
      </c>
      <c r="O66" s="77">
        <v>114.44000000000003</v>
      </c>
      <c r="P66" s="77">
        <v>8513.1326000231293</v>
      </c>
      <c r="Q66" s="78">
        <v>3.0000000000000001E-3</v>
      </c>
      <c r="R66" s="78">
        <v>4.0000000000000002E-4</v>
      </c>
    </row>
    <row r="67" spans="2:18">
      <c r="B67" s="98" t="s">
        <v>7161</v>
      </c>
      <c r="C67" t="s">
        <v>7093</v>
      </c>
      <c r="D67" t="s">
        <v>7165</v>
      </c>
      <c r="E67"/>
      <c r="F67" t="s">
        <v>483</v>
      </c>
      <c r="G67" t="s">
        <v>5419</v>
      </c>
      <c r="H67" t="s">
        <v>210</v>
      </c>
      <c r="I67" s="77">
        <v>2.14</v>
      </c>
      <c r="J67" t="s">
        <v>110</v>
      </c>
      <c r="K67" t="s">
        <v>104</v>
      </c>
      <c r="L67" s="78">
        <v>9.8500000000000004E-2</v>
      </c>
      <c r="M67" s="78">
        <v>5.6099999999999997E-2</v>
      </c>
      <c r="N67" s="77">
        <v>2549481.61</v>
      </c>
      <c r="O67" s="77">
        <v>114.44</v>
      </c>
      <c r="P67" s="77">
        <v>10302.140070083</v>
      </c>
      <c r="Q67" s="78">
        <v>3.5999999999999999E-3</v>
      </c>
      <c r="R67" s="78">
        <v>4.0000000000000002E-4</v>
      </c>
    </row>
    <row r="68" spans="2:18">
      <c r="B68" s="98" t="s">
        <v>7166</v>
      </c>
      <c r="C68" t="s">
        <v>7093</v>
      </c>
      <c r="D68" t="s">
        <v>7167</v>
      </c>
      <c r="E68"/>
      <c r="F68" t="s">
        <v>599</v>
      </c>
      <c r="G68" t="s">
        <v>7168</v>
      </c>
      <c r="H68" t="s">
        <v>5031</v>
      </c>
      <c r="I68" s="77">
        <v>3.43</v>
      </c>
      <c r="J68" t="s">
        <v>121</v>
      </c>
      <c r="K68" t="s">
        <v>100</v>
      </c>
      <c r="L68" s="78">
        <v>4.4999999999999998E-2</v>
      </c>
      <c r="M68" s="78">
        <v>1.3100000000000001E-2</v>
      </c>
      <c r="N68" s="77">
        <v>12534449.15</v>
      </c>
      <c r="O68" s="77">
        <v>124.96</v>
      </c>
      <c r="P68" s="77">
        <v>15663.047657839999</v>
      </c>
      <c r="Q68" s="78">
        <v>5.4000000000000003E-3</v>
      </c>
      <c r="R68" s="78">
        <v>6.9999999999999999E-4</v>
      </c>
    </row>
    <row r="69" spans="2:18">
      <c r="B69" s="98" t="s">
        <v>7166</v>
      </c>
      <c r="C69" t="s">
        <v>7093</v>
      </c>
      <c r="D69" t="s">
        <v>7169</v>
      </c>
      <c r="E69"/>
      <c r="F69" t="s">
        <v>506</v>
      </c>
      <c r="G69" t="s">
        <v>7170</v>
      </c>
      <c r="H69" t="s">
        <v>210</v>
      </c>
      <c r="I69" s="77">
        <v>5.17</v>
      </c>
      <c r="J69" t="s">
        <v>805</v>
      </c>
      <c r="K69" t="s">
        <v>100</v>
      </c>
      <c r="L69" s="78">
        <v>4.2000000000000003E-2</v>
      </c>
      <c r="M69" s="78">
        <v>2.7E-2</v>
      </c>
      <c r="N69" s="77">
        <v>1213159.99</v>
      </c>
      <c r="O69" s="77">
        <v>117.73</v>
      </c>
      <c r="P69" s="77">
        <v>1428.2532562270001</v>
      </c>
      <c r="Q69" s="78">
        <v>5.0000000000000001E-4</v>
      </c>
      <c r="R69" s="78">
        <v>1E-4</v>
      </c>
    </row>
    <row r="70" spans="2:18">
      <c r="B70" s="98" t="s">
        <v>7171</v>
      </c>
      <c r="C70" t="s">
        <v>7093</v>
      </c>
      <c r="D70" t="s">
        <v>7172</v>
      </c>
      <c r="E70"/>
      <c r="F70" t="s">
        <v>583</v>
      </c>
      <c r="G70" t="s">
        <v>7173</v>
      </c>
      <c r="H70" t="s">
        <v>148</v>
      </c>
      <c r="I70" s="77">
        <v>4.45</v>
      </c>
      <c r="J70" t="s">
        <v>931</v>
      </c>
      <c r="K70" t="s">
        <v>100</v>
      </c>
      <c r="L70" s="78">
        <v>2.5600000000000001E-2</v>
      </c>
      <c r="M70" s="78">
        <v>3.0099999999999998E-2</v>
      </c>
      <c r="N70" s="77">
        <v>33677685.210000001</v>
      </c>
      <c r="O70" s="77">
        <v>113.46</v>
      </c>
      <c r="P70" s="77">
        <v>38210.701639266001</v>
      </c>
      <c r="Q70" s="78">
        <v>1.3299999999999999E-2</v>
      </c>
      <c r="R70" s="78">
        <v>1.6000000000000001E-3</v>
      </c>
    </row>
    <row r="71" spans="2:18">
      <c r="B71" s="98" t="s">
        <v>7161</v>
      </c>
      <c r="C71" t="s">
        <v>7093</v>
      </c>
      <c r="D71" t="s">
        <v>7174</v>
      </c>
      <c r="E71"/>
      <c r="F71" t="s">
        <v>506</v>
      </c>
      <c r="G71" t="s">
        <v>512</v>
      </c>
      <c r="H71" t="s">
        <v>210</v>
      </c>
      <c r="I71" s="77">
        <v>2.17</v>
      </c>
      <c r="J71" t="s">
        <v>110</v>
      </c>
      <c r="K71" t="s">
        <v>100</v>
      </c>
      <c r="L71" s="78">
        <v>3.85E-2</v>
      </c>
      <c r="M71" s="78">
        <v>8.3999999999999995E-3</v>
      </c>
      <c r="N71" s="77">
        <v>282727.33</v>
      </c>
      <c r="O71" s="77">
        <v>134.74</v>
      </c>
      <c r="P71" s="77">
        <v>380.94680444199997</v>
      </c>
      <c r="Q71" s="78">
        <v>1E-4</v>
      </c>
      <c r="R71" s="78">
        <v>0</v>
      </c>
    </row>
    <row r="72" spans="2:18">
      <c r="B72" s="98" t="s">
        <v>7175</v>
      </c>
      <c r="C72" t="s">
        <v>7093</v>
      </c>
      <c r="D72" t="s">
        <v>7176</v>
      </c>
      <c r="E72"/>
      <c r="F72" t="s">
        <v>663</v>
      </c>
      <c r="G72" t="s">
        <v>589</v>
      </c>
      <c r="H72" t="s">
        <v>148</v>
      </c>
      <c r="I72" s="77">
        <v>2.0499999999999998</v>
      </c>
      <c r="J72" t="s">
        <v>805</v>
      </c>
      <c r="K72" t="s">
        <v>100</v>
      </c>
      <c r="L72" s="78">
        <v>5.7000000000000002E-2</v>
      </c>
      <c r="M72" s="78">
        <v>5.8200000000000002E-2</v>
      </c>
      <c r="N72" s="77">
        <v>2393323.0699999998</v>
      </c>
      <c r="O72" s="77">
        <v>125.59</v>
      </c>
      <c r="P72" s="77">
        <v>3005.7744436130001</v>
      </c>
      <c r="Q72" s="78">
        <v>1E-3</v>
      </c>
      <c r="R72" s="78">
        <v>1E-4</v>
      </c>
    </row>
    <row r="73" spans="2:18">
      <c r="B73" s="98" t="s">
        <v>7175</v>
      </c>
      <c r="C73" t="s">
        <v>7093</v>
      </c>
      <c r="D73" t="s">
        <v>7177</v>
      </c>
      <c r="E73"/>
      <c r="F73" t="s">
        <v>663</v>
      </c>
      <c r="G73" t="s">
        <v>278</v>
      </c>
      <c r="H73" t="s">
        <v>148</v>
      </c>
      <c r="I73" s="77">
        <v>13.42</v>
      </c>
      <c r="J73" t="s">
        <v>805</v>
      </c>
      <c r="K73" t="s">
        <v>100</v>
      </c>
      <c r="L73" s="78">
        <v>2.1499999999999998E-2</v>
      </c>
      <c r="M73" s="78">
        <v>2.18E-2</v>
      </c>
      <c r="N73" s="77">
        <v>15172215.779999999</v>
      </c>
      <c r="O73" s="77">
        <v>91.59</v>
      </c>
      <c r="P73" s="77">
        <v>13896.232432901999</v>
      </c>
      <c r="Q73" s="78">
        <v>4.7999999999999996E-3</v>
      </c>
      <c r="R73" s="78">
        <v>5.9999999999999995E-4</v>
      </c>
    </row>
    <row r="74" spans="2:18">
      <c r="B74" t="s">
        <v>7178</v>
      </c>
      <c r="C74" t="s">
        <v>7093</v>
      </c>
      <c r="D74" t="s">
        <v>7179</v>
      </c>
      <c r="E74"/>
      <c r="F74" t="s">
        <v>648</v>
      </c>
      <c r="G74" t="s">
        <v>7180</v>
      </c>
      <c r="H74" t="s">
        <v>210</v>
      </c>
      <c r="I74" s="77">
        <v>8.3000000000000007</v>
      </c>
      <c r="J74" t="s">
        <v>989</v>
      </c>
      <c r="K74" t="s">
        <v>100</v>
      </c>
      <c r="L74" s="78">
        <v>3.5200000000000002E-2</v>
      </c>
      <c r="M74" s="78">
        <v>3.1600000000000003E-2</v>
      </c>
      <c r="N74" s="77">
        <v>4757890.4800000004</v>
      </c>
      <c r="O74" s="77">
        <v>111.47</v>
      </c>
      <c r="P74" s="77">
        <v>5303.620518056</v>
      </c>
      <c r="Q74" s="78">
        <v>1.8E-3</v>
      </c>
      <c r="R74" s="78">
        <v>2.0000000000000001E-4</v>
      </c>
    </row>
    <row r="75" spans="2:18">
      <c r="B75" t="s">
        <v>7178</v>
      </c>
      <c r="C75" t="s">
        <v>7093</v>
      </c>
      <c r="D75" t="s">
        <v>7181</v>
      </c>
      <c r="E75"/>
      <c r="F75" t="s">
        <v>648</v>
      </c>
      <c r="G75" t="s">
        <v>1426</v>
      </c>
      <c r="H75" t="s">
        <v>210</v>
      </c>
      <c r="I75" s="77">
        <v>8.2799999999999994</v>
      </c>
      <c r="J75" t="s">
        <v>989</v>
      </c>
      <c r="K75" t="s">
        <v>100</v>
      </c>
      <c r="L75" s="78">
        <v>3.6200000000000003E-2</v>
      </c>
      <c r="M75" s="78">
        <v>3.2000000000000001E-2</v>
      </c>
      <c r="N75" s="77">
        <v>995651.87</v>
      </c>
      <c r="O75" s="77">
        <v>110.89</v>
      </c>
      <c r="P75" s="77">
        <v>1104.078358643</v>
      </c>
      <c r="Q75" s="78">
        <v>4.0000000000000002E-4</v>
      </c>
      <c r="R75" s="78">
        <v>0</v>
      </c>
    </row>
    <row r="76" spans="2:18">
      <c r="B76" t="s">
        <v>7178</v>
      </c>
      <c r="C76" t="s">
        <v>7093</v>
      </c>
      <c r="D76" t="s">
        <v>7182</v>
      </c>
      <c r="E76"/>
      <c r="F76" t="s">
        <v>648</v>
      </c>
      <c r="G76" t="s">
        <v>5644</v>
      </c>
      <c r="H76" t="s">
        <v>210</v>
      </c>
      <c r="I76" s="77">
        <v>8.11</v>
      </c>
      <c r="J76" t="s">
        <v>989</v>
      </c>
      <c r="K76" t="s">
        <v>100</v>
      </c>
      <c r="L76" s="78">
        <v>4.0000000000000002E-4</v>
      </c>
      <c r="M76" s="78">
        <v>3.5900000000000001E-2</v>
      </c>
      <c r="N76" s="77">
        <v>999320.38</v>
      </c>
      <c r="O76" s="77">
        <v>114.55</v>
      </c>
      <c r="P76" s="77">
        <v>1144.7214952899999</v>
      </c>
      <c r="Q76" s="78">
        <v>4.0000000000000002E-4</v>
      </c>
      <c r="R76" s="78">
        <v>0</v>
      </c>
    </row>
    <row r="77" spans="2:18">
      <c r="B77" t="s">
        <v>7178</v>
      </c>
      <c r="C77" t="s">
        <v>7093</v>
      </c>
      <c r="D77" t="s">
        <v>7183</v>
      </c>
      <c r="E77"/>
      <c r="F77" t="s">
        <v>648</v>
      </c>
      <c r="G77" t="s">
        <v>7184</v>
      </c>
      <c r="H77" t="s">
        <v>210</v>
      </c>
      <c r="I77" s="77">
        <v>8.1999999999999993</v>
      </c>
      <c r="J77" t="s">
        <v>989</v>
      </c>
      <c r="K77" t="s">
        <v>100</v>
      </c>
      <c r="L77" s="78">
        <v>3.7499999999999999E-2</v>
      </c>
      <c r="M77" s="78">
        <v>3.3799999999999997E-2</v>
      </c>
      <c r="N77" s="77">
        <v>1875729.84</v>
      </c>
      <c r="O77" s="77">
        <v>114.92</v>
      </c>
      <c r="P77" s="77">
        <v>2155.5887321280002</v>
      </c>
      <c r="Q77" s="78">
        <v>6.9999999999999999E-4</v>
      </c>
      <c r="R77" s="78">
        <v>1E-4</v>
      </c>
    </row>
    <row r="78" spans="2:18">
      <c r="B78" t="s">
        <v>7178</v>
      </c>
      <c r="C78" t="s">
        <v>7093</v>
      </c>
      <c r="D78" t="s">
        <v>7185</v>
      </c>
      <c r="E78"/>
      <c r="F78" t="s">
        <v>648</v>
      </c>
      <c r="G78" t="s">
        <v>7186</v>
      </c>
      <c r="H78" t="s">
        <v>210</v>
      </c>
      <c r="I78" s="77">
        <v>8.3800000000000008</v>
      </c>
      <c r="J78" t="s">
        <v>989</v>
      </c>
      <c r="K78" t="s">
        <v>100</v>
      </c>
      <c r="L78" s="78">
        <v>2.9999999999999997E-4</v>
      </c>
      <c r="M78" s="78">
        <v>2.9899999999999999E-2</v>
      </c>
      <c r="N78" s="77">
        <v>1891534.47</v>
      </c>
      <c r="O78" s="77">
        <v>111.34</v>
      </c>
      <c r="P78" s="77">
        <v>2106.0344788980001</v>
      </c>
      <c r="Q78" s="78">
        <v>6.9999999999999999E-4</v>
      </c>
      <c r="R78" s="78">
        <v>1E-4</v>
      </c>
    </row>
    <row r="79" spans="2:18">
      <c r="B79" t="s">
        <v>7178</v>
      </c>
      <c r="C79" t="s">
        <v>7093</v>
      </c>
      <c r="D79" t="s">
        <v>7187</v>
      </c>
      <c r="E79"/>
      <c r="F79" t="s">
        <v>648</v>
      </c>
      <c r="G79" t="s">
        <v>7188</v>
      </c>
      <c r="H79" t="s">
        <v>210</v>
      </c>
      <c r="I79" s="77">
        <v>8.44</v>
      </c>
      <c r="J79" t="s">
        <v>989</v>
      </c>
      <c r="K79" t="s">
        <v>100</v>
      </c>
      <c r="L79" s="78">
        <v>3.2000000000000001E-2</v>
      </c>
      <c r="M79" s="78">
        <v>2.8400000000000002E-2</v>
      </c>
      <c r="N79" s="77">
        <v>1755918.04</v>
      </c>
      <c r="O79" s="77">
        <v>106.16</v>
      </c>
      <c r="P79" s="77">
        <v>1864.082591264</v>
      </c>
      <c r="Q79" s="78">
        <v>5.9999999999999995E-4</v>
      </c>
      <c r="R79" s="78">
        <v>1E-4</v>
      </c>
    </row>
    <row r="80" spans="2:18">
      <c r="B80" t="s">
        <v>7178</v>
      </c>
      <c r="C80" t="s">
        <v>7093</v>
      </c>
      <c r="D80" t="s">
        <v>7189</v>
      </c>
      <c r="E80"/>
      <c r="F80" t="s">
        <v>648</v>
      </c>
      <c r="G80" t="s">
        <v>596</v>
      </c>
      <c r="H80" t="s">
        <v>210</v>
      </c>
      <c r="I80" s="77">
        <v>8.68</v>
      </c>
      <c r="J80" t="s">
        <v>989</v>
      </c>
      <c r="K80" t="s">
        <v>100</v>
      </c>
      <c r="L80" s="78">
        <v>2.6800000000000001E-2</v>
      </c>
      <c r="M80" s="78">
        <v>2.3300000000000001E-2</v>
      </c>
      <c r="N80" s="77">
        <v>124689.74</v>
      </c>
      <c r="O80" s="77">
        <v>103.03</v>
      </c>
      <c r="P80" s="77">
        <v>128.46783912199999</v>
      </c>
      <c r="Q80" s="78">
        <v>0</v>
      </c>
      <c r="R80" s="78">
        <v>0</v>
      </c>
    </row>
    <row r="81" spans="2:18">
      <c r="B81" t="s">
        <v>7178</v>
      </c>
      <c r="C81" t="s">
        <v>7093</v>
      </c>
      <c r="D81" t="s">
        <v>7190</v>
      </c>
      <c r="E81"/>
      <c r="F81" t="s">
        <v>648</v>
      </c>
      <c r="G81" t="s">
        <v>7191</v>
      </c>
      <c r="H81" t="s">
        <v>210</v>
      </c>
      <c r="I81" s="77">
        <v>8.65</v>
      </c>
      <c r="J81" t="s">
        <v>989</v>
      </c>
      <c r="K81" t="s">
        <v>100</v>
      </c>
      <c r="L81" s="78">
        <v>2.7300000000000001E-2</v>
      </c>
      <c r="M81" s="78">
        <v>2.3800000000000002E-2</v>
      </c>
      <c r="N81" s="77">
        <v>1842671.53</v>
      </c>
      <c r="O81" s="77">
        <v>100.11</v>
      </c>
      <c r="P81" s="77">
        <v>1844.6984686830001</v>
      </c>
      <c r="Q81" s="78">
        <v>5.9999999999999995E-4</v>
      </c>
      <c r="R81" s="78">
        <v>1E-4</v>
      </c>
    </row>
    <row r="82" spans="2:18">
      <c r="B82" t="s">
        <v>7178</v>
      </c>
      <c r="C82" t="s">
        <v>7093</v>
      </c>
      <c r="D82" t="s">
        <v>7192</v>
      </c>
      <c r="E82"/>
      <c r="F82" t="s">
        <v>648</v>
      </c>
      <c r="G82" t="s">
        <v>7193</v>
      </c>
      <c r="H82" t="s">
        <v>210</v>
      </c>
      <c r="I82" s="77">
        <v>8.68</v>
      </c>
      <c r="J82" t="s">
        <v>989</v>
      </c>
      <c r="K82" t="s">
        <v>100</v>
      </c>
      <c r="L82" s="78">
        <v>2.6800000000000001E-2</v>
      </c>
      <c r="M82" s="78">
        <v>2.3300000000000001E-2</v>
      </c>
      <c r="N82" s="77">
        <v>1912505.1</v>
      </c>
      <c r="O82" s="77">
        <v>98.69</v>
      </c>
      <c r="P82" s="77">
        <v>1887.4512831899999</v>
      </c>
      <c r="Q82" s="78">
        <v>6.9999999999999999E-4</v>
      </c>
      <c r="R82" s="78">
        <v>1E-4</v>
      </c>
    </row>
    <row r="83" spans="2:18">
      <c r="B83" t="s">
        <v>7178</v>
      </c>
      <c r="C83" t="s">
        <v>7093</v>
      </c>
      <c r="D83" t="s">
        <v>7194</v>
      </c>
      <c r="E83"/>
      <c r="F83" t="s">
        <v>648</v>
      </c>
      <c r="G83" t="s">
        <v>7195</v>
      </c>
      <c r="H83" t="s">
        <v>210</v>
      </c>
      <c r="I83" s="77">
        <v>8.52</v>
      </c>
      <c r="J83" t="s">
        <v>989</v>
      </c>
      <c r="K83" t="s">
        <v>100</v>
      </c>
      <c r="L83" s="78">
        <v>3.0700000000000002E-2</v>
      </c>
      <c r="M83" s="78">
        <v>2.58E-2</v>
      </c>
      <c r="N83" s="77">
        <v>1144747.03</v>
      </c>
      <c r="O83" s="77">
        <v>108.89</v>
      </c>
      <c r="P83" s="77">
        <v>1246.515040967</v>
      </c>
      <c r="Q83" s="78">
        <v>4.0000000000000002E-4</v>
      </c>
      <c r="R83" s="78">
        <v>1E-4</v>
      </c>
    </row>
    <row r="84" spans="2:18">
      <c r="B84" t="s">
        <v>7178</v>
      </c>
      <c r="C84" t="s">
        <v>7093</v>
      </c>
      <c r="D84" t="s">
        <v>7196</v>
      </c>
      <c r="E84"/>
      <c r="F84" t="s">
        <v>648</v>
      </c>
      <c r="G84" t="s">
        <v>7197</v>
      </c>
      <c r="H84" t="s">
        <v>210</v>
      </c>
      <c r="I84" s="77">
        <v>8.7100000000000009</v>
      </c>
      <c r="J84" t="s">
        <v>989</v>
      </c>
      <c r="K84" t="s">
        <v>100</v>
      </c>
      <c r="L84" s="78">
        <v>2.5999999999999999E-2</v>
      </c>
      <c r="M84" s="78">
        <v>2.2499999999999999E-2</v>
      </c>
      <c r="N84" s="77">
        <v>480214.91</v>
      </c>
      <c r="O84" s="77">
        <v>100.62</v>
      </c>
      <c r="P84" s="77">
        <v>483.19224244200001</v>
      </c>
      <c r="Q84" s="78">
        <v>2.0000000000000001E-4</v>
      </c>
      <c r="R84" s="78">
        <v>0</v>
      </c>
    </row>
    <row r="85" spans="2:18">
      <c r="B85" t="s">
        <v>7178</v>
      </c>
      <c r="C85" t="s">
        <v>7093</v>
      </c>
      <c r="D85" t="s">
        <v>7198</v>
      </c>
      <c r="E85"/>
      <c r="F85" t="s">
        <v>648</v>
      </c>
      <c r="G85" t="s">
        <v>7199</v>
      </c>
      <c r="H85" t="s">
        <v>210</v>
      </c>
      <c r="I85" s="77">
        <v>8.76</v>
      </c>
      <c r="J85" t="s">
        <v>989</v>
      </c>
      <c r="K85" t="s">
        <v>100</v>
      </c>
      <c r="L85" s="78">
        <v>2.5000000000000001E-2</v>
      </c>
      <c r="M85" s="78">
        <v>2.1499999999999998E-2</v>
      </c>
      <c r="N85" s="77">
        <v>752974.37</v>
      </c>
      <c r="O85" s="77">
        <v>102.39</v>
      </c>
      <c r="P85" s="77">
        <v>770.97045744299999</v>
      </c>
      <c r="Q85" s="78">
        <v>2.9999999999999997E-4</v>
      </c>
      <c r="R85" s="78">
        <v>0</v>
      </c>
    </row>
    <row r="86" spans="2:18">
      <c r="B86" t="s">
        <v>7178</v>
      </c>
      <c r="C86" t="s">
        <v>7093</v>
      </c>
      <c r="D86" t="s">
        <v>7200</v>
      </c>
      <c r="E86"/>
      <c r="F86" t="s">
        <v>648</v>
      </c>
      <c r="G86" t="s">
        <v>558</v>
      </c>
      <c r="H86" t="s">
        <v>210</v>
      </c>
      <c r="I86" s="77">
        <v>8.68</v>
      </c>
      <c r="J86" t="s">
        <v>989</v>
      </c>
      <c r="K86" t="s">
        <v>100</v>
      </c>
      <c r="L86" s="78">
        <v>2.6800000000000001E-2</v>
      </c>
      <c r="M86" s="78">
        <v>2.3300000000000001E-2</v>
      </c>
      <c r="N86" s="77">
        <v>979157.81</v>
      </c>
      <c r="O86" s="77">
        <v>101.57</v>
      </c>
      <c r="P86" s="77">
        <v>994.53058761700004</v>
      </c>
      <c r="Q86" s="78">
        <v>2.9999999999999997E-4</v>
      </c>
      <c r="R86" s="78">
        <v>0</v>
      </c>
    </row>
    <row r="87" spans="2:18">
      <c r="B87" t="s">
        <v>7178</v>
      </c>
      <c r="C87" t="s">
        <v>7093</v>
      </c>
      <c r="D87" t="s">
        <v>7201</v>
      </c>
      <c r="E87"/>
      <c r="F87" t="s">
        <v>648</v>
      </c>
      <c r="G87" t="s">
        <v>7202</v>
      </c>
      <c r="H87" t="s">
        <v>210</v>
      </c>
      <c r="I87" s="77">
        <v>8.69</v>
      </c>
      <c r="J87" t="s">
        <v>989</v>
      </c>
      <c r="K87" t="s">
        <v>100</v>
      </c>
      <c r="L87" s="78">
        <v>2.6599999999999999E-2</v>
      </c>
      <c r="M87" s="78">
        <v>2.3099999999999999E-2</v>
      </c>
      <c r="N87" s="77">
        <v>2907237.39</v>
      </c>
      <c r="O87" s="77">
        <v>96.83</v>
      </c>
      <c r="P87" s="77">
        <v>2815.077964737</v>
      </c>
      <c r="Q87" s="78">
        <v>1E-3</v>
      </c>
      <c r="R87" s="78">
        <v>1E-4</v>
      </c>
    </row>
    <row r="88" spans="2:18">
      <c r="B88" t="s">
        <v>7178</v>
      </c>
      <c r="C88" t="s">
        <v>7093</v>
      </c>
      <c r="D88" t="s">
        <v>7203</v>
      </c>
      <c r="E88"/>
      <c r="F88" t="s">
        <v>648</v>
      </c>
      <c r="G88" t="s">
        <v>5443</v>
      </c>
      <c r="H88" t="s">
        <v>210</v>
      </c>
      <c r="I88" s="77">
        <v>8.6999999999999993</v>
      </c>
      <c r="J88" t="s">
        <v>989</v>
      </c>
      <c r="K88" t="s">
        <v>100</v>
      </c>
      <c r="L88" s="78">
        <v>2.6200000000000001E-2</v>
      </c>
      <c r="M88" s="78">
        <v>2.2700000000000001E-2</v>
      </c>
      <c r="N88" s="77">
        <v>2091722.11</v>
      </c>
      <c r="O88" s="77">
        <v>94.64</v>
      </c>
      <c r="P88" s="77">
        <v>1979.605804904</v>
      </c>
      <c r="Q88" s="78">
        <v>6.9999999999999999E-4</v>
      </c>
      <c r="R88" s="78">
        <v>1E-4</v>
      </c>
    </row>
    <row r="89" spans="2:18">
      <c r="B89" t="s">
        <v>7178</v>
      </c>
      <c r="C89" t="s">
        <v>7093</v>
      </c>
      <c r="D89" t="s">
        <v>7204</v>
      </c>
      <c r="E89"/>
      <c r="F89" t="s">
        <v>648</v>
      </c>
      <c r="G89" t="s">
        <v>5654</v>
      </c>
      <c r="H89" t="s">
        <v>210</v>
      </c>
      <c r="I89" s="77">
        <v>8.81</v>
      </c>
      <c r="J89" t="s">
        <v>989</v>
      </c>
      <c r="K89" t="s">
        <v>100</v>
      </c>
      <c r="L89" s="78">
        <v>2.6200000000000001E-2</v>
      </c>
      <c r="M89" s="78">
        <v>2.0400000000000001E-2</v>
      </c>
      <c r="N89" s="77">
        <v>2996772.27</v>
      </c>
      <c r="O89" s="77">
        <v>86.4</v>
      </c>
      <c r="P89" s="77">
        <v>2589.2112412800002</v>
      </c>
      <c r="Q89" s="78">
        <v>8.9999999999999998E-4</v>
      </c>
      <c r="R89" s="78">
        <v>1E-4</v>
      </c>
    </row>
    <row r="90" spans="2:18">
      <c r="B90" t="s">
        <v>7205</v>
      </c>
      <c r="C90" t="s">
        <v>7093</v>
      </c>
      <c r="D90" t="s">
        <v>7206</v>
      </c>
      <c r="E90"/>
      <c r="F90" t="s">
        <v>663</v>
      </c>
      <c r="G90" t="s">
        <v>7207</v>
      </c>
      <c r="H90" t="s">
        <v>148</v>
      </c>
      <c r="I90" s="77">
        <v>8.2100000000000009</v>
      </c>
      <c r="J90" t="s">
        <v>805</v>
      </c>
      <c r="K90" t="s">
        <v>100</v>
      </c>
      <c r="L90" s="78">
        <v>4.8800000000000003E-2</v>
      </c>
      <c r="M90" s="78">
        <v>1.6299999999999999E-2</v>
      </c>
      <c r="N90" s="77">
        <v>7374852.8099999996</v>
      </c>
      <c r="O90" s="77">
        <v>100.05</v>
      </c>
      <c r="P90" s="77">
        <v>7378.5402364049996</v>
      </c>
      <c r="Q90" s="78">
        <v>2.5999999999999999E-3</v>
      </c>
      <c r="R90" s="78">
        <v>2.9999999999999997E-4</v>
      </c>
    </row>
    <row r="91" spans="2:18">
      <c r="B91" t="s">
        <v>7205</v>
      </c>
      <c r="C91" t="s">
        <v>7093</v>
      </c>
      <c r="D91" t="s">
        <v>7208</v>
      </c>
      <c r="E91"/>
      <c r="F91" t="s">
        <v>663</v>
      </c>
      <c r="G91" t="s">
        <v>278</v>
      </c>
      <c r="H91" t="s">
        <v>148</v>
      </c>
      <c r="I91" s="77">
        <v>8.27</v>
      </c>
      <c r="J91" t="s">
        <v>805</v>
      </c>
      <c r="K91" t="s">
        <v>100</v>
      </c>
      <c r="L91" s="78">
        <v>4.7500000000000001E-2</v>
      </c>
      <c r="M91" s="78">
        <v>1.5100000000000001E-2</v>
      </c>
      <c r="N91" s="77">
        <v>3466771.81</v>
      </c>
      <c r="O91" s="77">
        <v>97.98</v>
      </c>
      <c r="P91" s="77">
        <v>3396.7430194379999</v>
      </c>
      <c r="Q91" s="78">
        <v>1.1999999999999999E-3</v>
      </c>
      <c r="R91" s="78">
        <v>1E-4</v>
      </c>
    </row>
    <row r="92" spans="2:18">
      <c r="B92" t="s">
        <v>7209</v>
      </c>
      <c r="C92" t="s">
        <v>7093</v>
      </c>
      <c r="D92" t="s">
        <v>7210</v>
      </c>
      <c r="E92"/>
      <c r="F92" t="s">
        <v>679</v>
      </c>
      <c r="G92" t="s">
        <v>619</v>
      </c>
      <c r="H92" t="s">
        <v>5031</v>
      </c>
      <c r="I92" s="77">
        <v>8.3000000000000007</v>
      </c>
      <c r="J92" t="s">
        <v>443</v>
      </c>
      <c r="K92" t="s">
        <v>100</v>
      </c>
      <c r="L92" s="78">
        <v>1.7999999999999999E-2</v>
      </c>
      <c r="M92" s="78">
        <v>1.8100000000000002E-2</v>
      </c>
      <c r="N92" s="77">
        <v>37002455.490000002</v>
      </c>
      <c r="O92" s="77">
        <v>92.01</v>
      </c>
      <c r="P92" s="77">
        <v>34045.959296348999</v>
      </c>
      <c r="Q92" s="78">
        <v>1.18E-2</v>
      </c>
      <c r="R92" s="78">
        <v>1.4E-3</v>
      </c>
    </row>
    <row r="93" spans="2:18">
      <c r="B93" t="s">
        <v>7209</v>
      </c>
      <c r="C93" t="s">
        <v>7093</v>
      </c>
      <c r="D93" t="s">
        <v>7211</v>
      </c>
      <c r="E93"/>
      <c r="F93" t="s">
        <v>679</v>
      </c>
      <c r="G93" t="s">
        <v>619</v>
      </c>
      <c r="H93" t="s">
        <v>5031</v>
      </c>
      <c r="I93" s="77">
        <v>7.89</v>
      </c>
      <c r="J93" t="s">
        <v>443</v>
      </c>
      <c r="K93" t="s">
        <v>100</v>
      </c>
      <c r="L93" s="78">
        <v>1.8800000000000001E-2</v>
      </c>
      <c r="M93" s="78">
        <v>1.89E-2</v>
      </c>
      <c r="N93" s="77">
        <v>22858341.84</v>
      </c>
      <c r="O93" s="77">
        <v>91.67</v>
      </c>
      <c r="P93" s="77">
        <v>20954.241964728</v>
      </c>
      <c r="Q93" s="78">
        <v>7.3000000000000001E-3</v>
      </c>
      <c r="R93" s="78">
        <v>8.9999999999999998E-4</v>
      </c>
    </row>
    <row r="94" spans="2:18">
      <c r="B94" t="s">
        <v>7209</v>
      </c>
      <c r="C94" t="s">
        <v>7093</v>
      </c>
      <c r="D94" t="s">
        <v>7212</v>
      </c>
      <c r="E94"/>
      <c r="F94" t="s">
        <v>679</v>
      </c>
      <c r="G94" t="s">
        <v>309</v>
      </c>
      <c r="H94" t="s">
        <v>5031</v>
      </c>
      <c r="I94" s="77">
        <v>8.09</v>
      </c>
      <c r="J94" t="s">
        <v>443</v>
      </c>
      <c r="K94" t="s">
        <v>100</v>
      </c>
      <c r="L94" s="78">
        <v>2.3699999999999999E-2</v>
      </c>
      <c r="M94" s="78">
        <v>2.4299999999999999E-2</v>
      </c>
      <c r="N94" s="77">
        <v>15102354.42</v>
      </c>
      <c r="O94" s="77">
        <v>106.24</v>
      </c>
      <c r="P94" s="77">
        <v>16044.741335807999</v>
      </c>
      <c r="Q94" s="78">
        <v>5.5999999999999999E-3</v>
      </c>
      <c r="R94" s="78">
        <v>6.9999999999999999E-4</v>
      </c>
    </row>
    <row r="95" spans="2:18">
      <c r="B95" t="s">
        <v>7209</v>
      </c>
      <c r="C95" t="s">
        <v>7093</v>
      </c>
      <c r="D95" t="s">
        <v>7213</v>
      </c>
      <c r="E95"/>
      <c r="F95" t="s">
        <v>679</v>
      </c>
      <c r="G95" t="s">
        <v>309</v>
      </c>
      <c r="H95" t="s">
        <v>5031</v>
      </c>
      <c r="I95" s="77">
        <v>7.73</v>
      </c>
      <c r="J95" t="s">
        <v>443</v>
      </c>
      <c r="K95" t="s">
        <v>100</v>
      </c>
      <c r="L95" s="78">
        <v>2.3199999999999998E-2</v>
      </c>
      <c r="M95" s="78">
        <v>2.3900000000000001E-2</v>
      </c>
      <c r="N95" s="77">
        <v>10742335.880000001</v>
      </c>
      <c r="O95" s="77">
        <v>104.14</v>
      </c>
      <c r="P95" s="77">
        <v>11187.068585432</v>
      </c>
      <c r="Q95" s="78">
        <v>3.8999999999999998E-3</v>
      </c>
      <c r="R95" s="78">
        <v>5.0000000000000001E-4</v>
      </c>
    </row>
    <row r="96" spans="2:18">
      <c r="B96" t="s">
        <v>7214</v>
      </c>
      <c r="C96" t="s">
        <v>7093</v>
      </c>
      <c r="D96" t="s">
        <v>7215</v>
      </c>
      <c r="E96"/>
      <c r="F96" t="s">
        <v>679</v>
      </c>
      <c r="G96" t="s">
        <v>704</v>
      </c>
      <c r="H96" t="s">
        <v>5031</v>
      </c>
      <c r="I96" s="77">
        <v>5.7</v>
      </c>
      <c r="J96" t="s">
        <v>443</v>
      </c>
      <c r="K96" t="s">
        <v>100</v>
      </c>
      <c r="L96" s="78">
        <v>1.7899999999999999E-2</v>
      </c>
      <c r="M96" s="78">
        <v>1.83E-2</v>
      </c>
      <c r="N96" s="77">
        <v>9321927.1600000001</v>
      </c>
      <c r="O96" s="77">
        <v>103.88</v>
      </c>
      <c r="P96" s="77">
        <v>9683.6179338080001</v>
      </c>
      <c r="Q96" s="78">
        <v>3.3999999999999998E-3</v>
      </c>
      <c r="R96" s="78">
        <v>4.0000000000000002E-4</v>
      </c>
    </row>
    <row r="97" spans="2:18">
      <c r="B97" t="s">
        <v>7214</v>
      </c>
      <c r="C97" t="s">
        <v>7093</v>
      </c>
      <c r="D97" t="s">
        <v>7216</v>
      </c>
      <c r="E97"/>
      <c r="F97" t="s">
        <v>679</v>
      </c>
      <c r="G97" t="s">
        <v>704</v>
      </c>
      <c r="H97" t="s">
        <v>5031</v>
      </c>
      <c r="I97" s="77">
        <v>7.5</v>
      </c>
      <c r="J97" t="s">
        <v>443</v>
      </c>
      <c r="K97" t="s">
        <v>100</v>
      </c>
      <c r="L97" s="78">
        <v>6.0499999999999998E-2</v>
      </c>
      <c r="M97" s="78">
        <v>5.9799999999999999E-2</v>
      </c>
      <c r="N97" s="77">
        <v>1187270.73</v>
      </c>
      <c r="O97" s="77">
        <v>99.98</v>
      </c>
      <c r="P97" s="77">
        <v>1187.0332758540001</v>
      </c>
      <c r="Q97" s="78">
        <v>4.0000000000000002E-4</v>
      </c>
      <c r="R97" s="78">
        <v>1E-4</v>
      </c>
    </row>
    <row r="98" spans="2:18">
      <c r="B98" t="s">
        <v>7217</v>
      </c>
      <c r="C98" t="s">
        <v>7093</v>
      </c>
      <c r="D98" t="s">
        <v>7218</v>
      </c>
      <c r="E98"/>
      <c r="F98" t="s">
        <v>648</v>
      </c>
      <c r="G98" t="s">
        <v>7219</v>
      </c>
      <c r="H98" t="s">
        <v>210</v>
      </c>
      <c r="I98" s="77">
        <v>4.1100000000000003</v>
      </c>
      <c r="J98" t="s">
        <v>110</v>
      </c>
      <c r="K98" t="s">
        <v>100</v>
      </c>
      <c r="L98" s="78">
        <v>5.6599999999999998E-2</v>
      </c>
      <c r="M98" s="78">
        <v>2.92E-2</v>
      </c>
      <c r="N98" s="77">
        <v>362886.33</v>
      </c>
      <c r="O98" s="77">
        <v>122.82</v>
      </c>
      <c r="P98" s="77">
        <v>445.69699050600002</v>
      </c>
      <c r="Q98" s="78">
        <v>2.0000000000000001E-4</v>
      </c>
      <c r="R98" s="78">
        <v>0</v>
      </c>
    </row>
    <row r="99" spans="2:18">
      <c r="B99" t="s">
        <v>7217</v>
      </c>
      <c r="C99" t="s">
        <v>7093</v>
      </c>
      <c r="D99" t="s">
        <v>7220</v>
      </c>
      <c r="E99"/>
      <c r="F99" t="s">
        <v>648</v>
      </c>
      <c r="G99" t="s">
        <v>7219</v>
      </c>
      <c r="H99" t="s">
        <v>210</v>
      </c>
      <c r="I99" s="77">
        <v>4.17</v>
      </c>
      <c r="J99" t="s">
        <v>110</v>
      </c>
      <c r="K99" t="s">
        <v>100</v>
      </c>
      <c r="L99" s="78">
        <v>5.5300000000000002E-2</v>
      </c>
      <c r="M99" s="78">
        <v>2.12E-2</v>
      </c>
      <c r="N99" s="77">
        <v>1338163.1399999999</v>
      </c>
      <c r="O99" s="77">
        <v>126.21</v>
      </c>
      <c r="P99" s="77">
        <v>1688.895698994</v>
      </c>
      <c r="Q99" s="78">
        <v>5.9999999999999995E-4</v>
      </c>
      <c r="R99" s="78">
        <v>1E-4</v>
      </c>
    </row>
    <row r="100" spans="2:18">
      <c r="B100" t="s">
        <v>7217</v>
      </c>
      <c r="C100" t="s">
        <v>7093</v>
      </c>
      <c r="D100" t="s">
        <v>7221</v>
      </c>
      <c r="E100"/>
      <c r="F100" t="s">
        <v>648</v>
      </c>
      <c r="G100" t="s">
        <v>7219</v>
      </c>
      <c r="H100" t="s">
        <v>210</v>
      </c>
      <c r="I100" s="77">
        <v>4.17</v>
      </c>
      <c r="J100" t="s">
        <v>110</v>
      </c>
      <c r="K100" t="s">
        <v>100</v>
      </c>
      <c r="L100" s="78">
        <v>5.5300000000000002E-2</v>
      </c>
      <c r="M100" s="78">
        <v>2.12E-2</v>
      </c>
      <c r="N100" s="77">
        <v>778776.17</v>
      </c>
      <c r="O100" s="77">
        <v>126.28</v>
      </c>
      <c r="P100" s="77">
        <v>983.43854747600005</v>
      </c>
      <c r="Q100" s="78">
        <v>2.9999999999999997E-4</v>
      </c>
      <c r="R100" s="78">
        <v>0</v>
      </c>
    </row>
    <row r="101" spans="2:18">
      <c r="B101" t="s">
        <v>7217</v>
      </c>
      <c r="C101" t="s">
        <v>7093</v>
      </c>
      <c r="D101" t="s">
        <v>7222</v>
      </c>
      <c r="E101"/>
      <c r="F101" t="s">
        <v>648</v>
      </c>
      <c r="G101" t="s">
        <v>7219</v>
      </c>
      <c r="H101" t="s">
        <v>210</v>
      </c>
      <c r="I101" s="77">
        <v>4.17</v>
      </c>
      <c r="J101" t="s">
        <v>110</v>
      </c>
      <c r="K101" t="s">
        <v>100</v>
      </c>
      <c r="L101" s="78">
        <v>5.5E-2</v>
      </c>
      <c r="M101" s="78">
        <v>2.12E-2</v>
      </c>
      <c r="N101" s="77">
        <v>548551.64</v>
      </c>
      <c r="O101" s="77">
        <v>124.48</v>
      </c>
      <c r="P101" s="77">
        <v>682.83708147200002</v>
      </c>
      <c r="Q101" s="78">
        <v>2.0000000000000001E-4</v>
      </c>
      <c r="R101" s="78">
        <v>0</v>
      </c>
    </row>
    <row r="102" spans="2:18">
      <c r="B102" t="s">
        <v>7217</v>
      </c>
      <c r="C102" t="s">
        <v>7093</v>
      </c>
      <c r="D102" t="s">
        <v>7223</v>
      </c>
      <c r="E102"/>
      <c r="F102" t="s">
        <v>648</v>
      </c>
      <c r="G102" t="s">
        <v>7219</v>
      </c>
      <c r="H102" t="s">
        <v>210</v>
      </c>
      <c r="I102" s="77">
        <v>4.1900000000000004</v>
      </c>
      <c r="J102" t="s">
        <v>110</v>
      </c>
      <c r="K102" t="s">
        <v>100</v>
      </c>
      <c r="L102" s="78">
        <v>5.5E-2</v>
      </c>
      <c r="M102" s="78">
        <v>1.8200000000000001E-2</v>
      </c>
      <c r="N102" s="77">
        <v>309841.95</v>
      </c>
      <c r="O102" s="77">
        <v>125.79</v>
      </c>
      <c r="P102" s="77">
        <v>389.75018890500002</v>
      </c>
      <c r="Q102" s="78">
        <v>1E-4</v>
      </c>
      <c r="R102" s="78">
        <v>0</v>
      </c>
    </row>
    <row r="103" spans="2:18">
      <c r="B103" t="s">
        <v>7217</v>
      </c>
      <c r="C103" t="s">
        <v>7093</v>
      </c>
      <c r="D103" t="s">
        <v>7224</v>
      </c>
      <c r="E103"/>
      <c r="F103" t="s">
        <v>648</v>
      </c>
      <c r="G103" t="s">
        <v>7219</v>
      </c>
      <c r="H103" t="s">
        <v>210</v>
      </c>
      <c r="I103" s="77">
        <v>4.17</v>
      </c>
      <c r="J103" t="s">
        <v>110</v>
      </c>
      <c r="K103" t="s">
        <v>100</v>
      </c>
      <c r="L103" s="78">
        <v>5.5E-2</v>
      </c>
      <c r="M103" s="78">
        <v>2.12E-2</v>
      </c>
      <c r="N103" s="77">
        <v>626961.64</v>
      </c>
      <c r="O103" s="77">
        <v>124</v>
      </c>
      <c r="P103" s="77">
        <v>777.43243359999997</v>
      </c>
      <c r="Q103" s="78">
        <v>2.9999999999999997E-4</v>
      </c>
      <c r="R103" s="78">
        <v>0</v>
      </c>
    </row>
    <row r="104" spans="2:18">
      <c r="B104" t="s">
        <v>7217</v>
      </c>
      <c r="C104" t="s">
        <v>7093</v>
      </c>
      <c r="D104" t="s">
        <v>7225</v>
      </c>
      <c r="E104"/>
      <c r="F104" t="s">
        <v>648</v>
      </c>
      <c r="G104" t="s">
        <v>7226</v>
      </c>
      <c r="H104" t="s">
        <v>210</v>
      </c>
      <c r="I104" s="77">
        <v>4.17</v>
      </c>
      <c r="J104" t="s">
        <v>110</v>
      </c>
      <c r="K104" t="s">
        <v>100</v>
      </c>
      <c r="L104" s="78">
        <v>5.5E-2</v>
      </c>
      <c r="M104" s="78">
        <v>2.12E-2</v>
      </c>
      <c r="N104" s="77">
        <v>971897.45</v>
      </c>
      <c r="O104" s="77">
        <v>124.23</v>
      </c>
      <c r="P104" s="77">
        <v>1207.388202135</v>
      </c>
      <c r="Q104" s="78">
        <v>4.0000000000000002E-4</v>
      </c>
      <c r="R104" s="78">
        <v>1E-4</v>
      </c>
    </row>
    <row r="105" spans="2:18">
      <c r="B105" t="s">
        <v>7217</v>
      </c>
      <c r="C105" t="s">
        <v>7093</v>
      </c>
      <c r="D105" t="s">
        <v>7227</v>
      </c>
      <c r="E105"/>
      <c r="F105" t="s">
        <v>648</v>
      </c>
      <c r="G105" t="s">
        <v>7228</v>
      </c>
      <c r="H105" t="s">
        <v>210</v>
      </c>
      <c r="I105" s="77">
        <v>3.99</v>
      </c>
      <c r="J105" t="s">
        <v>110</v>
      </c>
      <c r="K105" t="s">
        <v>100</v>
      </c>
      <c r="L105" s="78">
        <v>5.5E-2</v>
      </c>
      <c r="M105" s="78">
        <v>5.1400000000000001E-2</v>
      </c>
      <c r="N105" s="77">
        <v>425414.11</v>
      </c>
      <c r="O105" s="77">
        <v>125.53</v>
      </c>
      <c r="P105" s="77">
        <v>534.02233228299997</v>
      </c>
      <c r="Q105" s="78">
        <v>2.0000000000000001E-4</v>
      </c>
      <c r="R105" s="78">
        <v>0</v>
      </c>
    </row>
    <row r="106" spans="2:18">
      <c r="B106" t="s">
        <v>7217</v>
      </c>
      <c r="C106" t="s">
        <v>7093</v>
      </c>
      <c r="D106" t="s">
        <v>7229</v>
      </c>
      <c r="E106"/>
      <c r="F106" t="s">
        <v>648</v>
      </c>
      <c r="G106" t="s">
        <v>7219</v>
      </c>
      <c r="H106" t="s">
        <v>210</v>
      </c>
      <c r="I106" s="77">
        <v>4.17</v>
      </c>
      <c r="J106" t="s">
        <v>110</v>
      </c>
      <c r="K106" t="s">
        <v>100</v>
      </c>
      <c r="L106" s="78">
        <v>5.5E-2</v>
      </c>
      <c r="M106" s="78">
        <v>2.12E-2</v>
      </c>
      <c r="N106" s="77">
        <v>1009373.02</v>
      </c>
      <c r="O106" s="77">
        <v>124.48</v>
      </c>
      <c r="P106" s="77">
        <v>1256.4675352960001</v>
      </c>
      <c r="Q106" s="78">
        <v>4.0000000000000002E-4</v>
      </c>
      <c r="R106" s="78">
        <v>1E-4</v>
      </c>
    </row>
    <row r="107" spans="2:18">
      <c r="B107" t="s">
        <v>7217</v>
      </c>
      <c r="C107" t="s">
        <v>7093</v>
      </c>
      <c r="D107" t="s">
        <v>7230</v>
      </c>
      <c r="E107"/>
      <c r="F107" t="s">
        <v>648</v>
      </c>
      <c r="G107" t="s">
        <v>7219</v>
      </c>
      <c r="H107" t="s">
        <v>210</v>
      </c>
      <c r="I107" s="77">
        <v>4.17</v>
      </c>
      <c r="J107" t="s">
        <v>110</v>
      </c>
      <c r="K107" t="s">
        <v>100</v>
      </c>
      <c r="L107" s="78">
        <v>5.5E-2</v>
      </c>
      <c r="M107" s="78">
        <v>2.1499999999999998E-2</v>
      </c>
      <c r="N107" s="77">
        <v>447606.79</v>
      </c>
      <c r="O107" s="77">
        <v>124.67</v>
      </c>
      <c r="P107" s="77">
        <v>558.03138509300004</v>
      </c>
      <c r="Q107" s="78">
        <v>2.0000000000000001E-4</v>
      </c>
      <c r="R107" s="78">
        <v>0</v>
      </c>
    </row>
    <row r="108" spans="2:18">
      <c r="B108" t="s">
        <v>7217</v>
      </c>
      <c r="C108" t="s">
        <v>7093</v>
      </c>
      <c r="D108" t="s">
        <v>7231</v>
      </c>
      <c r="E108"/>
      <c r="F108" t="s">
        <v>648</v>
      </c>
      <c r="G108" t="s">
        <v>7219</v>
      </c>
      <c r="H108" t="s">
        <v>210</v>
      </c>
      <c r="I108" s="77">
        <v>4.17</v>
      </c>
      <c r="J108" t="s">
        <v>110</v>
      </c>
      <c r="K108" t="s">
        <v>100</v>
      </c>
      <c r="L108" s="78">
        <v>5.5E-2</v>
      </c>
      <c r="M108" s="78">
        <v>2.12E-2</v>
      </c>
      <c r="N108" s="77">
        <v>564432.21</v>
      </c>
      <c r="O108" s="77">
        <v>123.43</v>
      </c>
      <c r="P108" s="77">
        <v>696.67867680300003</v>
      </c>
      <c r="Q108" s="78">
        <v>2.0000000000000001E-4</v>
      </c>
      <c r="R108" s="78">
        <v>0</v>
      </c>
    </row>
    <row r="109" spans="2:18">
      <c r="B109" t="s">
        <v>7217</v>
      </c>
      <c r="C109" t="s">
        <v>7093</v>
      </c>
      <c r="D109" t="s">
        <v>7232</v>
      </c>
      <c r="E109"/>
      <c r="F109" t="s">
        <v>648</v>
      </c>
      <c r="G109" t="s">
        <v>7219</v>
      </c>
      <c r="H109" t="s">
        <v>210</v>
      </c>
      <c r="I109" s="77">
        <v>4.1900000000000004</v>
      </c>
      <c r="J109" t="s">
        <v>110</v>
      </c>
      <c r="K109" t="s">
        <v>100</v>
      </c>
      <c r="L109" s="78">
        <v>5.5E-2</v>
      </c>
      <c r="M109" s="78">
        <v>1.8200000000000001E-2</v>
      </c>
      <c r="N109" s="77">
        <v>129049.4</v>
      </c>
      <c r="O109" s="77">
        <v>124.98</v>
      </c>
      <c r="P109" s="77">
        <v>161.28594011999999</v>
      </c>
      <c r="Q109" s="78">
        <v>1E-4</v>
      </c>
      <c r="R109" s="78">
        <v>0</v>
      </c>
    </row>
    <row r="110" spans="2:18">
      <c r="B110" t="s">
        <v>7217</v>
      </c>
      <c r="C110" t="s">
        <v>7093</v>
      </c>
      <c r="D110" t="s">
        <v>7233</v>
      </c>
      <c r="E110"/>
      <c r="F110" t="s">
        <v>648</v>
      </c>
      <c r="G110" t="s">
        <v>7219</v>
      </c>
      <c r="H110" t="s">
        <v>210</v>
      </c>
      <c r="I110" s="77">
        <v>4.17</v>
      </c>
      <c r="J110" t="s">
        <v>110</v>
      </c>
      <c r="K110" t="s">
        <v>100</v>
      </c>
      <c r="L110" s="78">
        <v>5.5E-2</v>
      </c>
      <c r="M110" s="78">
        <v>2.12E-2</v>
      </c>
      <c r="N110" s="77">
        <v>1138057.04</v>
      </c>
      <c r="O110" s="77">
        <v>123.67</v>
      </c>
      <c r="P110" s="77">
        <v>1407.4351413679999</v>
      </c>
      <c r="Q110" s="78">
        <v>5.0000000000000001E-4</v>
      </c>
      <c r="R110" s="78">
        <v>1E-4</v>
      </c>
    </row>
    <row r="111" spans="2:18">
      <c r="B111" t="s">
        <v>7217</v>
      </c>
      <c r="C111" t="s">
        <v>7093</v>
      </c>
      <c r="D111" t="s">
        <v>7234</v>
      </c>
      <c r="E111"/>
      <c r="F111" t="s">
        <v>648</v>
      </c>
      <c r="G111" t="s">
        <v>7235</v>
      </c>
      <c r="H111" t="s">
        <v>210</v>
      </c>
      <c r="I111" s="77">
        <v>4.1900000000000004</v>
      </c>
      <c r="J111" t="s">
        <v>110</v>
      </c>
      <c r="K111" t="s">
        <v>100</v>
      </c>
      <c r="L111" s="78">
        <v>5.5E-2</v>
      </c>
      <c r="M111" s="78">
        <v>1.83E-2</v>
      </c>
      <c r="N111" s="77">
        <v>256684.79999999999</v>
      </c>
      <c r="O111" s="77">
        <v>124.86</v>
      </c>
      <c r="P111" s="77">
        <v>320.49664128000001</v>
      </c>
      <c r="Q111" s="78">
        <v>1E-4</v>
      </c>
      <c r="R111" s="78">
        <v>0</v>
      </c>
    </row>
    <row r="112" spans="2:18">
      <c r="B112" t="s">
        <v>7217</v>
      </c>
      <c r="C112" t="s">
        <v>7093</v>
      </c>
      <c r="D112" t="s">
        <v>7236</v>
      </c>
      <c r="E112"/>
      <c r="F112" t="s">
        <v>648</v>
      </c>
      <c r="G112" t="s">
        <v>7237</v>
      </c>
      <c r="H112" t="s">
        <v>210</v>
      </c>
      <c r="I112" s="77">
        <v>4.18</v>
      </c>
      <c r="J112" t="s">
        <v>110</v>
      </c>
      <c r="K112" t="s">
        <v>100</v>
      </c>
      <c r="L112" s="78">
        <v>5.5E-2</v>
      </c>
      <c r="M112" s="78">
        <v>1.8700000000000001E-2</v>
      </c>
      <c r="N112" s="77">
        <v>225419.79</v>
      </c>
      <c r="O112" s="77">
        <v>123.67</v>
      </c>
      <c r="P112" s="77">
        <v>278.77665429299998</v>
      </c>
      <c r="Q112" s="78">
        <v>1E-4</v>
      </c>
      <c r="R112" s="78">
        <v>0</v>
      </c>
    </row>
    <row r="113" spans="2:18">
      <c r="B113" t="s">
        <v>7217</v>
      </c>
      <c r="C113" t="s">
        <v>7093</v>
      </c>
      <c r="D113" t="s">
        <v>7238</v>
      </c>
      <c r="E113"/>
      <c r="F113" t="s">
        <v>648</v>
      </c>
      <c r="G113" t="s">
        <v>7239</v>
      </c>
      <c r="H113" t="s">
        <v>210</v>
      </c>
      <c r="I113" s="77">
        <v>4.12</v>
      </c>
      <c r="J113" t="s">
        <v>110</v>
      </c>
      <c r="K113" t="s">
        <v>100</v>
      </c>
      <c r="L113" s="78">
        <v>5.5E-2</v>
      </c>
      <c r="M113" s="78">
        <v>2.9399999999999999E-2</v>
      </c>
      <c r="N113" s="77">
        <v>702787.08</v>
      </c>
      <c r="O113" s="77">
        <v>118.06</v>
      </c>
      <c r="P113" s="77">
        <v>829.71042664799995</v>
      </c>
      <c r="Q113" s="78">
        <v>2.9999999999999997E-4</v>
      </c>
      <c r="R113" s="78">
        <v>0</v>
      </c>
    </row>
    <row r="114" spans="2:18">
      <c r="B114" t="s">
        <v>7217</v>
      </c>
      <c r="C114" t="s">
        <v>7093</v>
      </c>
      <c r="D114" t="s">
        <v>7240</v>
      </c>
      <c r="E114"/>
      <c r="F114" t="s">
        <v>648</v>
      </c>
      <c r="G114" t="s">
        <v>7241</v>
      </c>
      <c r="H114" t="s">
        <v>210</v>
      </c>
      <c r="I114" s="77">
        <v>4.12</v>
      </c>
      <c r="J114" t="s">
        <v>110</v>
      </c>
      <c r="K114" t="s">
        <v>100</v>
      </c>
      <c r="L114" s="78">
        <v>5.5E-2</v>
      </c>
      <c r="M114" s="78">
        <v>2.9399999999999999E-2</v>
      </c>
      <c r="N114" s="77">
        <v>514235.47</v>
      </c>
      <c r="O114" s="77">
        <v>117.83</v>
      </c>
      <c r="P114" s="77">
        <v>605.92365430100006</v>
      </c>
      <c r="Q114" s="78">
        <v>2.0000000000000001E-4</v>
      </c>
      <c r="R114" s="78">
        <v>0</v>
      </c>
    </row>
    <row r="115" spans="2:18">
      <c r="B115" t="s">
        <v>7217</v>
      </c>
      <c r="C115" t="s">
        <v>7093</v>
      </c>
      <c r="D115" t="s">
        <v>7242</v>
      </c>
      <c r="E115"/>
      <c r="F115" t="s">
        <v>648</v>
      </c>
      <c r="G115" t="s">
        <v>7243</v>
      </c>
      <c r="H115" t="s">
        <v>210</v>
      </c>
      <c r="I115" s="77">
        <v>4.18</v>
      </c>
      <c r="J115" t="s">
        <v>110</v>
      </c>
      <c r="K115" t="s">
        <v>100</v>
      </c>
      <c r="L115" s="78">
        <v>5.5E-2</v>
      </c>
      <c r="M115" s="78">
        <v>1.9099999999999999E-2</v>
      </c>
      <c r="N115" s="77">
        <v>250738.77</v>
      </c>
      <c r="O115" s="77">
        <v>122.84</v>
      </c>
      <c r="P115" s="77">
        <v>308.007505068</v>
      </c>
      <c r="Q115" s="78">
        <v>1E-4</v>
      </c>
      <c r="R115" s="78">
        <v>0</v>
      </c>
    </row>
    <row r="116" spans="2:18">
      <c r="B116" t="s">
        <v>7217</v>
      </c>
      <c r="C116" t="s">
        <v>7093</v>
      </c>
      <c r="D116" t="s">
        <v>7244</v>
      </c>
      <c r="E116"/>
      <c r="F116" t="s">
        <v>648</v>
      </c>
      <c r="G116" t="s">
        <v>7245</v>
      </c>
      <c r="H116" t="s">
        <v>210</v>
      </c>
      <c r="I116" s="77">
        <v>4.18</v>
      </c>
      <c r="J116" t="s">
        <v>110</v>
      </c>
      <c r="K116" t="s">
        <v>100</v>
      </c>
      <c r="L116" s="78">
        <v>5.5E-2</v>
      </c>
      <c r="M116" s="78">
        <v>1.9300000000000001E-2</v>
      </c>
      <c r="N116" s="77">
        <v>64755.66</v>
      </c>
      <c r="O116" s="77">
        <v>122.39</v>
      </c>
      <c r="P116" s="77">
        <v>79.254452274000002</v>
      </c>
      <c r="Q116" s="78">
        <v>0</v>
      </c>
      <c r="R116" s="78">
        <v>0</v>
      </c>
    </row>
    <row r="117" spans="2:18">
      <c r="B117" t="s">
        <v>7217</v>
      </c>
      <c r="C117" t="s">
        <v>7093</v>
      </c>
      <c r="D117" t="s">
        <v>7246</v>
      </c>
      <c r="E117"/>
      <c r="F117" t="s">
        <v>648</v>
      </c>
      <c r="G117" t="s">
        <v>7247</v>
      </c>
      <c r="H117" t="s">
        <v>210</v>
      </c>
      <c r="I117" s="77">
        <v>4.17</v>
      </c>
      <c r="J117" t="s">
        <v>110</v>
      </c>
      <c r="K117" t="s">
        <v>100</v>
      </c>
      <c r="L117" s="78">
        <v>5.5E-2</v>
      </c>
      <c r="M117" s="78">
        <v>2.12E-2</v>
      </c>
      <c r="N117" s="77">
        <v>736710.51</v>
      </c>
      <c r="O117" s="77">
        <v>121.91</v>
      </c>
      <c r="P117" s="77">
        <v>898.12378274100001</v>
      </c>
      <c r="Q117" s="78">
        <v>2.9999999999999997E-4</v>
      </c>
      <c r="R117" s="78">
        <v>0</v>
      </c>
    </row>
    <row r="118" spans="2:18">
      <c r="B118" t="s">
        <v>7217</v>
      </c>
      <c r="C118" t="s">
        <v>7093</v>
      </c>
      <c r="D118" t="s">
        <v>7248</v>
      </c>
      <c r="E118"/>
      <c r="F118" t="s">
        <v>648</v>
      </c>
      <c r="G118" t="s">
        <v>7249</v>
      </c>
      <c r="H118" t="s">
        <v>210</v>
      </c>
      <c r="I118" s="77">
        <v>4.17</v>
      </c>
      <c r="J118" t="s">
        <v>110</v>
      </c>
      <c r="K118" t="s">
        <v>100</v>
      </c>
      <c r="L118" s="78">
        <v>5.5E-2</v>
      </c>
      <c r="M118" s="78">
        <v>2.12E-2</v>
      </c>
      <c r="N118" s="77">
        <v>142494.38</v>
      </c>
      <c r="O118" s="77">
        <v>121.81</v>
      </c>
      <c r="P118" s="77">
        <v>173.57240427799999</v>
      </c>
      <c r="Q118" s="78">
        <v>1E-4</v>
      </c>
      <c r="R118" s="78">
        <v>0</v>
      </c>
    </row>
    <row r="119" spans="2:18">
      <c r="B119" t="s">
        <v>7217</v>
      </c>
      <c r="C119" t="s">
        <v>7093</v>
      </c>
      <c r="D119" t="s">
        <v>7250</v>
      </c>
      <c r="E119"/>
      <c r="F119" t="s">
        <v>648</v>
      </c>
      <c r="G119" t="s">
        <v>7251</v>
      </c>
      <c r="H119" t="s">
        <v>210</v>
      </c>
      <c r="I119" s="77">
        <v>4.17</v>
      </c>
      <c r="J119" t="s">
        <v>110</v>
      </c>
      <c r="K119" t="s">
        <v>100</v>
      </c>
      <c r="L119" s="78">
        <v>5.5E-2</v>
      </c>
      <c r="M119" s="78">
        <v>2.12E-2</v>
      </c>
      <c r="N119" s="77">
        <v>137150.79999999999</v>
      </c>
      <c r="O119" s="77">
        <v>122.53</v>
      </c>
      <c r="P119" s="77">
        <v>168.05087524000001</v>
      </c>
      <c r="Q119" s="78">
        <v>1E-4</v>
      </c>
      <c r="R119" s="78">
        <v>0</v>
      </c>
    </row>
    <row r="120" spans="2:18">
      <c r="B120" t="s">
        <v>7217</v>
      </c>
      <c r="C120" t="s">
        <v>7093</v>
      </c>
      <c r="D120" t="s">
        <v>7252</v>
      </c>
      <c r="E120"/>
      <c r="F120" t="s">
        <v>648</v>
      </c>
      <c r="G120" t="s">
        <v>7253</v>
      </c>
      <c r="H120" t="s">
        <v>210</v>
      </c>
      <c r="I120" s="77">
        <v>4.17</v>
      </c>
      <c r="J120" t="s">
        <v>110</v>
      </c>
      <c r="K120" t="s">
        <v>100</v>
      </c>
      <c r="L120" s="78">
        <v>5.5E-2</v>
      </c>
      <c r="M120" s="78">
        <v>2.12E-2</v>
      </c>
      <c r="N120" s="77">
        <v>273139.99</v>
      </c>
      <c r="O120" s="77">
        <v>122.77</v>
      </c>
      <c r="P120" s="77">
        <v>335.33396572300001</v>
      </c>
      <c r="Q120" s="78">
        <v>1E-4</v>
      </c>
      <c r="R120" s="78">
        <v>0</v>
      </c>
    </row>
    <row r="121" spans="2:18">
      <c r="B121" t="s">
        <v>7217</v>
      </c>
      <c r="C121" t="s">
        <v>7093</v>
      </c>
      <c r="D121" t="s">
        <v>7254</v>
      </c>
      <c r="E121"/>
      <c r="F121" t="s">
        <v>648</v>
      </c>
      <c r="G121" t="s">
        <v>7255</v>
      </c>
      <c r="H121" t="s">
        <v>210</v>
      </c>
      <c r="I121" s="77">
        <v>4.17</v>
      </c>
      <c r="J121" t="s">
        <v>110</v>
      </c>
      <c r="K121" t="s">
        <v>100</v>
      </c>
      <c r="L121" s="78">
        <v>5.5E-2</v>
      </c>
      <c r="M121" s="78">
        <v>2.12E-2</v>
      </c>
      <c r="N121" s="77">
        <v>171959.93</v>
      </c>
      <c r="O121" s="77">
        <v>122.29</v>
      </c>
      <c r="P121" s="77">
        <v>210.289798397</v>
      </c>
      <c r="Q121" s="78">
        <v>1E-4</v>
      </c>
      <c r="R121" s="78">
        <v>0</v>
      </c>
    </row>
    <row r="122" spans="2:18">
      <c r="B122" t="s">
        <v>7217</v>
      </c>
      <c r="C122" t="s">
        <v>7093</v>
      </c>
      <c r="D122" t="s">
        <v>7256</v>
      </c>
      <c r="E122"/>
      <c r="F122" t="s">
        <v>648</v>
      </c>
      <c r="G122" t="s">
        <v>7257</v>
      </c>
      <c r="H122" t="s">
        <v>210</v>
      </c>
      <c r="I122" s="77">
        <v>4.17</v>
      </c>
      <c r="J122" t="s">
        <v>110</v>
      </c>
      <c r="K122" t="s">
        <v>100</v>
      </c>
      <c r="L122" s="78">
        <v>5.5E-2</v>
      </c>
      <c r="M122" s="78">
        <v>2.12E-2</v>
      </c>
      <c r="N122" s="77">
        <v>96685.119999999995</v>
      </c>
      <c r="O122" s="77">
        <v>122.18</v>
      </c>
      <c r="P122" s="77">
        <v>118.129879616</v>
      </c>
      <c r="Q122" s="78">
        <v>0</v>
      </c>
      <c r="R122" s="78">
        <v>0</v>
      </c>
    </row>
    <row r="123" spans="2:18">
      <c r="B123" t="s">
        <v>7217</v>
      </c>
      <c r="C123" t="s">
        <v>7093</v>
      </c>
      <c r="D123" t="s">
        <v>7258</v>
      </c>
      <c r="E123"/>
      <c r="F123" t="s">
        <v>648</v>
      </c>
      <c r="G123" t="s">
        <v>7259</v>
      </c>
      <c r="H123" t="s">
        <v>210</v>
      </c>
      <c r="I123" s="77">
        <v>4.17</v>
      </c>
      <c r="J123" t="s">
        <v>110</v>
      </c>
      <c r="K123" t="s">
        <v>100</v>
      </c>
      <c r="L123" s="78">
        <v>5.5E-2</v>
      </c>
      <c r="M123" s="78">
        <v>2.12E-2</v>
      </c>
      <c r="N123" s="77">
        <v>287433.59999999998</v>
      </c>
      <c r="O123" s="77">
        <v>121.82</v>
      </c>
      <c r="P123" s="77">
        <v>350.15161152000002</v>
      </c>
      <c r="Q123" s="78">
        <v>1E-4</v>
      </c>
      <c r="R123" s="78">
        <v>0</v>
      </c>
    </row>
    <row r="124" spans="2:18">
      <c r="B124" t="s">
        <v>7217</v>
      </c>
      <c r="C124" t="s">
        <v>7093</v>
      </c>
      <c r="D124" t="s">
        <v>7260</v>
      </c>
      <c r="E124"/>
      <c r="F124" t="s">
        <v>648</v>
      </c>
      <c r="G124" t="s">
        <v>7261</v>
      </c>
      <c r="H124" t="s">
        <v>210</v>
      </c>
      <c r="I124" s="77">
        <v>4.17</v>
      </c>
      <c r="J124" t="s">
        <v>110</v>
      </c>
      <c r="K124" t="s">
        <v>100</v>
      </c>
      <c r="L124" s="78">
        <v>5.5E-2</v>
      </c>
      <c r="M124" s="78">
        <v>2.12E-2</v>
      </c>
      <c r="N124" s="77">
        <v>112817.28</v>
      </c>
      <c r="O124" s="77">
        <v>121.82</v>
      </c>
      <c r="P124" s="77">
        <v>137.43401049600001</v>
      </c>
      <c r="Q124" s="78">
        <v>0</v>
      </c>
      <c r="R124" s="78">
        <v>0</v>
      </c>
    </row>
    <row r="125" spans="2:18">
      <c r="B125" t="s">
        <v>7217</v>
      </c>
      <c r="C125" t="s">
        <v>7093</v>
      </c>
      <c r="D125" t="s">
        <v>7262</v>
      </c>
      <c r="E125"/>
      <c r="F125" t="s">
        <v>648</v>
      </c>
      <c r="G125" t="s">
        <v>5309</v>
      </c>
      <c r="H125" t="s">
        <v>210</v>
      </c>
      <c r="I125" s="77">
        <v>4.17</v>
      </c>
      <c r="J125" t="s">
        <v>110</v>
      </c>
      <c r="K125" t="s">
        <v>100</v>
      </c>
      <c r="L125" s="78">
        <v>5.5E-2</v>
      </c>
      <c r="M125" s="78">
        <v>2.12E-2</v>
      </c>
      <c r="N125" s="77">
        <v>750966.92</v>
      </c>
      <c r="O125" s="77">
        <v>122.06</v>
      </c>
      <c r="P125" s="77">
        <v>916.63022255199996</v>
      </c>
      <c r="Q125" s="78">
        <v>2.9999999999999997E-4</v>
      </c>
      <c r="R125" s="78">
        <v>0</v>
      </c>
    </row>
    <row r="126" spans="2:18">
      <c r="B126" t="s">
        <v>7217</v>
      </c>
      <c r="C126" t="s">
        <v>7093</v>
      </c>
      <c r="D126" t="s">
        <v>7263</v>
      </c>
      <c r="E126"/>
      <c r="F126" t="s">
        <v>648</v>
      </c>
      <c r="G126" t="s">
        <v>7264</v>
      </c>
      <c r="H126" t="s">
        <v>210</v>
      </c>
      <c r="I126" s="77">
        <v>4.17</v>
      </c>
      <c r="J126" t="s">
        <v>110</v>
      </c>
      <c r="K126" t="s">
        <v>100</v>
      </c>
      <c r="L126" s="78">
        <v>5.5E-2</v>
      </c>
      <c r="M126" s="78">
        <v>2.12E-2</v>
      </c>
      <c r="N126" s="77">
        <v>1466946.79</v>
      </c>
      <c r="O126" s="77">
        <v>123.14</v>
      </c>
      <c r="P126" s="77">
        <v>1806.3982772060001</v>
      </c>
      <c r="Q126" s="78">
        <v>5.9999999999999995E-4</v>
      </c>
      <c r="R126" s="78">
        <v>1E-4</v>
      </c>
    </row>
    <row r="127" spans="2:18">
      <c r="B127" t="s">
        <v>7217</v>
      </c>
      <c r="C127" t="s">
        <v>7093</v>
      </c>
      <c r="D127" t="s">
        <v>7265</v>
      </c>
      <c r="E127"/>
      <c r="F127" t="s">
        <v>648</v>
      </c>
      <c r="G127" t="s">
        <v>7266</v>
      </c>
      <c r="H127" t="s">
        <v>210</v>
      </c>
      <c r="I127" s="77">
        <v>4.18</v>
      </c>
      <c r="J127" t="s">
        <v>110</v>
      </c>
      <c r="K127" t="s">
        <v>100</v>
      </c>
      <c r="L127" s="78">
        <v>5.5E-2</v>
      </c>
      <c r="M127" s="78">
        <v>1.83E-2</v>
      </c>
      <c r="N127" s="77">
        <v>155809.88</v>
      </c>
      <c r="O127" s="77">
        <v>124.99</v>
      </c>
      <c r="P127" s="77">
        <v>194.74676901199999</v>
      </c>
      <c r="Q127" s="78">
        <v>1E-4</v>
      </c>
      <c r="R127" s="78">
        <v>0</v>
      </c>
    </row>
    <row r="128" spans="2:18">
      <c r="B128" t="s">
        <v>7217</v>
      </c>
      <c r="C128" t="s">
        <v>7093</v>
      </c>
      <c r="D128" t="s">
        <v>7267</v>
      </c>
      <c r="E128"/>
      <c r="F128" t="s">
        <v>648</v>
      </c>
      <c r="G128" t="s">
        <v>7268</v>
      </c>
      <c r="H128" t="s">
        <v>210</v>
      </c>
      <c r="I128" s="77">
        <v>3.99</v>
      </c>
      <c r="J128" t="s">
        <v>110</v>
      </c>
      <c r="K128" t="s">
        <v>100</v>
      </c>
      <c r="L128" s="78">
        <v>5.5E-2</v>
      </c>
      <c r="M128" s="78">
        <v>5.1400000000000001E-2</v>
      </c>
      <c r="N128" s="77">
        <v>1790539.03</v>
      </c>
      <c r="O128" s="77">
        <v>123.64</v>
      </c>
      <c r="P128" s="77">
        <v>2213.8224566919998</v>
      </c>
      <c r="Q128" s="78">
        <v>8.0000000000000004E-4</v>
      </c>
      <c r="R128" s="78">
        <v>1E-4</v>
      </c>
    </row>
    <row r="129" spans="2:18">
      <c r="B129" t="s">
        <v>7217</v>
      </c>
      <c r="C129" t="s">
        <v>7093</v>
      </c>
      <c r="D129" t="s">
        <v>7269</v>
      </c>
      <c r="E129"/>
      <c r="F129" t="s">
        <v>648</v>
      </c>
      <c r="G129" t="s">
        <v>7219</v>
      </c>
      <c r="H129" t="s">
        <v>210</v>
      </c>
      <c r="I129" s="77">
        <v>3.98</v>
      </c>
      <c r="J129" t="s">
        <v>110</v>
      </c>
      <c r="K129" t="s">
        <v>100</v>
      </c>
      <c r="L129" s="78">
        <v>5.5899999999999998E-2</v>
      </c>
      <c r="M129" s="78">
        <v>5.2299999999999999E-2</v>
      </c>
      <c r="N129" s="77">
        <v>353685.45</v>
      </c>
      <c r="O129" s="77">
        <v>126.37</v>
      </c>
      <c r="P129" s="77">
        <v>446.95230316499999</v>
      </c>
      <c r="Q129" s="78">
        <v>2.0000000000000001E-4</v>
      </c>
      <c r="R129" s="78">
        <v>0</v>
      </c>
    </row>
    <row r="130" spans="2:18">
      <c r="B130" t="s">
        <v>7217</v>
      </c>
      <c r="C130" t="s">
        <v>7093</v>
      </c>
      <c r="D130" t="s">
        <v>7270</v>
      </c>
      <c r="E130"/>
      <c r="F130" t="s">
        <v>648</v>
      </c>
      <c r="G130" t="s">
        <v>7219</v>
      </c>
      <c r="H130" t="s">
        <v>210</v>
      </c>
      <c r="I130" s="77">
        <v>3.98</v>
      </c>
      <c r="J130" t="s">
        <v>110</v>
      </c>
      <c r="K130" t="s">
        <v>100</v>
      </c>
      <c r="L130" s="78">
        <v>5.5E-2</v>
      </c>
      <c r="M130" s="78">
        <v>5.1999999999999998E-2</v>
      </c>
      <c r="N130" s="77">
        <v>9078827.0500000007</v>
      </c>
      <c r="O130" s="77">
        <v>130.37</v>
      </c>
      <c r="P130" s="77">
        <v>11836.066825084999</v>
      </c>
      <c r="Q130" s="78">
        <v>4.1000000000000003E-3</v>
      </c>
      <c r="R130" s="78">
        <v>5.0000000000000001E-4</v>
      </c>
    </row>
    <row r="131" spans="2:18">
      <c r="B131" t="s">
        <v>7271</v>
      </c>
      <c r="C131" t="s">
        <v>7093</v>
      </c>
      <c r="D131" t="s">
        <v>7272</v>
      </c>
      <c r="E131"/>
      <c r="F131" t="s">
        <v>663</v>
      </c>
      <c r="G131" t="s">
        <v>298</v>
      </c>
      <c r="H131" t="s">
        <v>148</v>
      </c>
      <c r="I131" s="77">
        <v>5.86</v>
      </c>
      <c r="J131" t="s">
        <v>110</v>
      </c>
      <c r="K131" t="s">
        <v>100</v>
      </c>
      <c r="L131" s="78">
        <v>3.49E-2</v>
      </c>
      <c r="M131" s="78">
        <v>3.5499999999999997E-2</v>
      </c>
      <c r="N131" s="77">
        <v>773823.49</v>
      </c>
      <c r="O131" s="77">
        <v>98.2</v>
      </c>
      <c r="P131" s="77">
        <v>759.89466718000006</v>
      </c>
      <c r="Q131" s="78">
        <v>2.9999999999999997E-4</v>
      </c>
      <c r="R131" s="78">
        <v>0</v>
      </c>
    </row>
    <row r="132" spans="2:18">
      <c r="B132" t="s">
        <v>7271</v>
      </c>
      <c r="C132" t="s">
        <v>7093</v>
      </c>
      <c r="D132" t="s">
        <v>7273</v>
      </c>
      <c r="E132"/>
      <c r="F132" t="s">
        <v>663</v>
      </c>
      <c r="G132" t="s">
        <v>298</v>
      </c>
      <c r="H132" t="s">
        <v>148</v>
      </c>
      <c r="I132" s="77">
        <v>5.85</v>
      </c>
      <c r="J132" t="s">
        <v>110</v>
      </c>
      <c r="K132" t="s">
        <v>100</v>
      </c>
      <c r="L132" s="78">
        <v>3.49E-2</v>
      </c>
      <c r="M132" s="78">
        <v>4.07E-2</v>
      </c>
      <c r="N132" s="77">
        <v>940275.24</v>
      </c>
      <c r="O132" s="77">
        <v>98.18</v>
      </c>
      <c r="P132" s="77">
        <v>923.16223063200005</v>
      </c>
      <c r="Q132" s="78">
        <v>2.9999999999999997E-4</v>
      </c>
      <c r="R132" s="78">
        <v>0</v>
      </c>
    </row>
    <row r="133" spans="2:18">
      <c r="B133" t="s">
        <v>7271</v>
      </c>
      <c r="C133" t="s">
        <v>7093</v>
      </c>
      <c r="D133" t="s">
        <v>7274</v>
      </c>
      <c r="E133"/>
      <c r="F133" t="s">
        <v>663</v>
      </c>
      <c r="G133" t="s">
        <v>298</v>
      </c>
      <c r="H133" t="s">
        <v>148</v>
      </c>
      <c r="I133" s="77">
        <v>6.05</v>
      </c>
      <c r="J133" t="s">
        <v>110</v>
      </c>
      <c r="K133" t="s">
        <v>100</v>
      </c>
      <c r="L133" s="78">
        <v>3.49E-2</v>
      </c>
      <c r="M133" s="78">
        <v>4.0599999999999997E-2</v>
      </c>
      <c r="N133" s="77">
        <v>554248.87</v>
      </c>
      <c r="O133" s="77">
        <v>98.14</v>
      </c>
      <c r="P133" s="77">
        <v>543.93984101800004</v>
      </c>
      <c r="Q133" s="78">
        <v>2.0000000000000001E-4</v>
      </c>
      <c r="R133" s="78">
        <v>0</v>
      </c>
    </row>
    <row r="134" spans="2:18">
      <c r="B134" t="s">
        <v>7271</v>
      </c>
      <c r="C134" t="s">
        <v>7093</v>
      </c>
      <c r="D134" t="s">
        <v>7275</v>
      </c>
      <c r="E134"/>
      <c r="F134" t="s">
        <v>663</v>
      </c>
      <c r="G134" t="s">
        <v>298</v>
      </c>
      <c r="H134" t="s">
        <v>148</v>
      </c>
      <c r="I134" s="77">
        <v>5.89</v>
      </c>
      <c r="J134" t="s">
        <v>110</v>
      </c>
      <c r="K134" t="s">
        <v>100</v>
      </c>
      <c r="L134" s="78">
        <v>3.49E-2</v>
      </c>
      <c r="M134" s="78">
        <v>4.07E-2</v>
      </c>
      <c r="N134" s="77">
        <v>745491.27</v>
      </c>
      <c r="O134" s="77">
        <v>98.17</v>
      </c>
      <c r="P134" s="77">
        <v>731.84877975899997</v>
      </c>
      <c r="Q134" s="78">
        <v>2.9999999999999997E-4</v>
      </c>
      <c r="R134" s="78">
        <v>0</v>
      </c>
    </row>
    <row r="135" spans="2:18">
      <c r="B135" t="s">
        <v>7271</v>
      </c>
      <c r="C135" t="s">
        <v>7093</v>
      </c>
      <c r="D135" t="s">
        <v>7276</v>
      </c>
      <c r="E135"/>
      <c r="F135" t="s">
        <v>663</v>
      </c>
      <c r="G135" t="s">
        <v>298</v>
      </c>
      <c r="H135" t="s">
        <v>148</v>
      </c>
      <c r="I135" s="77">
        <v>6.01</v>
      </c>
      <c r="J135" t="s">
        <v>110</v>
      </c>
      <c r="K135" t="s">
        <v>100</v>
      </c>
      <c r="L135" s="78">
        <v>3.49E-2</v>
      </c>
      <c r="M135" s="78">
        <v>3.5499999999999997E-2</v>
      </c>
      <c r="N135" s="77">
        <v>614454.81999999995</v>
      </c>
      <c r="O135" s="77">
        <v>98.16</v>
      </c>
      <c r="P135" s="77">
        <v>603.14885131200003</v>
      </c>
      <c r="Q135" s="78">
        <v>2.0000000000000001E-4</v>
      </c>
      <c r="R135" s="78">
        <v>0</v>
      </c>
    </row>
    <row r="136" spans="2:18">
      <c r="B136" t="s">
        <v>7271</v>
      </c>
      <c r="C136" t="s">
        <v>7093</v>
      </c>
      <c r="D136" t="s">
        <v>7277</v>
      </c>
      <c r="E136"/>
      <c r="F136" t="s">
        <v>663</v>
      </c>
      <c r="G136" t="s">
        <v>352</v>
      </c>
      <c r="H136" t="s">
        <v>148</v>
      </c>
      <c r="I136" s="77">
        <v>5.37</v>
      </c>
      <c r="J136" t="s">
        <v>110</v>
      </c>
      <c r="K136" t="s">
        <v>100</v>
      </c>
      <c r="L136" s="78">
        <v>5.3499999999999999E-2</v>
      </c>
      <c r="M136" s="78">
        <v>2.4799999999999999E-2</v>
      </c>
      <c r="N136" s="77">
        <v>202658.69</v>
      </c>
      <c r="O136" s="77">
        <v>127.24</v>
      </c>
      <c r="P136" s="77">
        <v>257.86291715599998</v>
      </c>
      <c r="Q136" s="78">
        <v>1E-4</v>
      </c>
      <c r="R136" s="78">
        <v>0</v>
      </c>
    </row>
    <row r="137" spans="2:18">
      <c r="B137" t="s">
        <v>7271</v>
      </c>
      <c r="C137" t="s">
        <v>7093</v>
      </c>
      <c r="D137" t="s">
        <v>7278</v>
      </c>
      <c r="E137"/>
      <c r="F137" t="s">
        <v>663</v>
      </c>
      <c r="G137" t="s">
        <v>352</v>
      </c>
      <c r="H137" t="s">
        <v>148</v>
      </c>
      <c r="I137" s="77">
        <v>4.7300000000000004</v>
      </c>
      <c r="J137" t="s">
        <v>110</v>
      </c>
      <c r="K137" t="s">
        <v>100</v>
      </c>
      <c r="L137" s="78">
        <v>5.3499999999999999E-2</v>
      </c>
      <c r="M137" s="78">
        <v>2.07E-2</v>
      </c>
      <c r="N137" s="77">
        <v>258952.74</v>
      </c>
      <c r="O137" s="77">
        <v>127.24</v>
      </c>
      <c r="P137" s="77">
        <v>329.49146637600001</v>
      </c>
      <c r="Q137" s="78">
        <v>1E-4</v>
      </c>
      <c r="R137" s="78">
        <v>0</v>
      </c>
    </row>
    <row r="138" spans="2:18">
      <c r="B138" t="s">
        <v>7271</v>
      </c>
      <c r="C138" t="s">
        <v>7093</v>
      </c>
      <c r="D138" t="s">
        <v>7279</v>
      </c>
      <c r="E138"/>
      <c r="F138" t="s">
        <v>663</v>
      </c>
      <c r="G138" t="s">
        <v>7280</v>
      </c>
      <c r="H138" t="s">
        <v>148</v>
      </c>
      <c r="I138" s="77">
        <v>4.78</v>
      </c>
      <c r="J138" t="s">
        <v>110</v>
      </c>
      <c r="K138" t="s">
        <v>100</v>
      </c>
      <c r="L138" s="78">
        <v>5.3499999999999999E-2</v>
      </c>
      <c r="M138" s="78">
        <v>1.5100000000000001E-2</v>
      </c>
      <c r="N138" s="77">
        <v>1721574.51</v>
      </c>
      <c r="O138" s="77">
        <v>132.6</v>
      </c>
      <c r="P138" s="77">
        <v>2282.80780026</v>
      </c>
      <c r="Q138" s="78">
        <v>8.0000000000000004E-4</v>
      </c>
      <c r="R138" s="78">
        <v>1E-4</v>
      </c>
    </row>
    <row r="139" spans="2:18">
      <c r="B139" t="s">
        <v>7271</v>
      </c>
      <c r="C139" t="s">
        <v>7093</v>
      </c>
      <c r="D139" t="s">
        <v>7281</v>
      </c>
      <c r="E139"/>
      <c r="F139" t="s">
        <v>663</v>
      </c>
      <c r="G139" t="s">
        <v>352</v>
      </c>
      <c r="H139" t="s">
        <v>148</v>
      </c>
      <c r="I139" s="77">
        <v>4.7300000000000004</v>
      </c>
      <c r="J139" t="s">
        <v>110</v>
      </c>
      <c r="K139" t="s">
        <v>100</v>
      </c>
      <c r="L139" s="78">
        <v>5.3499999999999999E-2</v>
      </c>
      <c r="M139" s="78">
        <v>2.07E-2</v>
      </c>
      <c r="N139" s="77">
        <v>303987.98</v>
      </c>
      <c r="O139" s="77">
        <v>127.24</v>
      </c>
      <c r="P139" s="77">
        <v>386.79430575200001</v>
      </c>
      <c r="Q139" s="78">
        <v>1E-4</v>
      </c>
      <c r="R139" s="78">
        <v>0</v>
      </c>
    </row>
    <row r="140" spans="2:18">
      <c r="B140" t="s">
        <v>7271</v>
      </c>
      <c r="C140" t="s">
        <v>7093</v>
      </c>
      <c r="D140" t="s">
        <v>7282</v>
      </c>
      <c r="E140"/>
      <c r="F140" t="s">
        <v>663</v>
      </c>
      <c r="G140" t="s">
        <v>7280</v>
      </c>
      <c r="H140" t="s">
        <v>148</v>
      </c>
      <c r="I140" s="77">
        <v>4.78</v>
      </c>
      <c r="J140" t="s">
        <v>110</v>
      </c>
      <c r="K140" t="s">
        <v>100</v>
      </c>
      <c r="L140" s="78">
        <v>5.3499999999999999E-2</v>
      </c>
      <c r="M140" s="78">
        <v>1.5100000000000001E-2</v>
      </c>
      <c r="N140" s="77">
        <v>1240117.24</v>
      </c>
      <c r="O140" s="77">
        <v>132.6</v>
      </c>
      <c r="P140" s="77">
        <v>1644.3954602399999</v>
      </c>
      <c r="Q140" s="78">
        <v>5.9999999999999995E-4</v>
      </c>
      <c r="R140" s="78">
        <v>1E-4</v>
      </c>
    </row>
    <row r="141" spans="2:18">
      <c r="B141" t="s">
        <v>7271</v>
      </c>
      <c r="C141" t="s">
        <v>7093</v>
      </c>
      <c r="D141" t="s">
        <v>7283</v>
      </c>
      <c r="E141"/>
      <c r="F141" t="s">
        <v>663</v>
      </c>
      <c r="G141" t="s">
        <v>352</v>
      </c>
      <c r="H141" t="s">
        <v>148</v>
      </c>
      <c r="I141" s="77">
        <v>4.7300000000000004</v>
      </c>
      <c r="J141" t="s">
        <v>110</v>
      </c>
      <c r="K141" t="s">
        <v>100</v>
      </c>
      <c r="L141" s="78">
        <v>5.3499999999999999E-2</v>
      </c>
      <c r="M141" s="78">
        <v>2.07E-2</v>
      </c>
      <c r="N141" s="77">
        <v>247637.17</v>
      </c>
      <c r="O141" s="77">
        <v>127.24</v>
      </c>
      <c r="P141" s="77">
        <v>315.09353510800003</v>
      </c>
      <c r="Q141" s="78">
        <v>1E-4</v>
      </c>
      <c r="R141" s="78">
        <v>0</v>
      </c>
    </row>
    <row r="142" spans="2:18">
      <c r="B142" t="s">
        <v>7271</v>
      </c>
      <c r="C142" t="s">
        <v>7093</v>
      </c>
      <c r="D142" t="s">
        <v>7284</v>
      </c>
      <c r="E142"/>
      <c r="F142" t="s">
        <v>663</v>
      </c>
      <c r="G142" t="s">
        <v>7280</v>
      </c>
      <c r="H142" t="s">
        <v>148</v>
      </c>
      <c r="I142" s="77">
        <v>4.78</v>
      </c>
      <c r="J142" t="s">
        <v>110</v>
      </c>
      <c r="K142" t="s">
        <v>100</v>
      </c>
      <c r="L142" s="78">
        <v>5.3499999999999999E-2</v>
      </c>
      <c r="M142" s="78">
        <v>1.5100000000000001E-2</v>
      </c>
      <c r="N142" s="77">
        <v>1489356.51</v>
      </c>
      <c r="O142" s="77">
        <v>132.6</v>
      </c>
      <c r="P142" s="77">
        <v>1974.8867322599999</v>
      </c>
      <c r="Q142" s="78">
        <v>6.9999999999999999E-4</v>
      </c>
      <c r="R142" s="78">
        <v>1E-4</v>
      </c>
    </row>
    <row r="143" spans="2:18">
      <c r="B143" t="s">
        <v>7271</v>
      </c>
      <c r="C143" t="s">
        <v>7093</v>
      </c>
      <c r="D143" t="s">
        <v>7285</v>
      </c>
      <c r="E143"/>
      <c r="F143" t="s">
        <v>663</v>
      </c>
      <c r="G143" t="s">
        <v>352</v>
      </c>
      <c r="H143" t="s">
        <v>148</v>
      </c>
      <c r="I143" s="77">
        <v>4.7300000000000004</v>
      </c>
      <c r="J143" t="s">
        <v>110</v>
      </c>
      <c r="K143" t="s">
        <v>100</v>
      </c>
      <c r="L143" s="78">
        <v>5.3499999999999999E-2</v>
      </c>
      <c r="M143" s="78">
        <v>2.07E-2</v>
      </c>
      <c r="N143" s="77">
        <v>258952.75</v>
      </c>
      <c r="O143" s="77">
        <v>127.24</v>
      </c>
      <c r="P143" s="77">
        <v>329.49147909999999</v>
      </c>
      <c r="Q143" s="78">
        <v>1E-4</v>
      </c>
      <c r="R143" s="78">
        <v>0</v>
      </c>
    </row>
    <row r="144" spans="2:18">
      <c r="B144" t="s">
        <v>7271</v>
      </c>
      <c r="C144" t="s">
        <v>7093</v>
      </c>
      <c r="D144" t="s">
        <v>7286</v>
      </c>
      <c r="E144"/>
      <c r="F144" t="s">
        <v>663</v>
      </c>
      <c r="G144" t="s">
        <v>7287</v>
      </c>
      <c r="H144" t="s">
        <v>148</v>
      </c>
      <c r="I144" s="77">
        <v>4.78</v>
      </c>
      <c r="J144" t="s">
        <v>110</v>
      </c>
      <c r="K144" t="s">
        <v>100</v>
      </c>
      <c r="L144" s="78">
        <v>5.3499999999999999E-2</v>
      </c>
      <c r="M144" s="78">
        <v>1.4999999999999999E-2</v>
      </c>
      <c r="N144" s="77">
        <v>1366485.41</v>
      </c>
      <c r="O144" s="77">
        <v>132.65</v>
      </c>
      <c r="P144" s="77">
        <v>1812.6428963650001</v>
      </c>
      <c r="Q144" s="78">
        <v>5.9999999999999995E-4</v>
      </c>
      <c r="R144" s="78">
        <v>1E-4</v>
      </c>
    </row>
    <row r="145" spans="2:18">
      <c r="B145" t="s">
        <v>7271</v>
      </c>
      <c r="C145" t="s">
        <v>7093</v>
      </c>
      <c r="D145" t="s">
        <v>7288</v>
      </c>
      <c r="E145"/>
      <c r="F145" t="s">
        <v>663</v>
      </c>
      <c r="G145" t="s">
        <v>7287</v>
      </c>
      <c r="H145" t="s">
        <v>148</v>
      </c>
      <c r="I145" s="77">
        <v>4.78</v>
      </c>
      <c r="J145" t="s">
        <v>110</v>
      </c>
      <c r="K145" t="s">
        <v>100</v>
      </c>
      <c r="L145" s="78">
        <v>5.3499999999999999E-2</v>
      </c>
      <c r="M145" s="78">
        <v>1.4999999999999999E-2</v>
      </c>
      <c r="N145" s="77">
        <v>1286103.97</v>
      </c>
      <c r="O145" s="77">
        <v>132.65</v>
      </c>
      <c r="P145" s="77">
        <v>1706.0169162049999</v>
      </c>
      <c r="Q145" s="78">
        <v>5.9999999999999995E-4</v>
      </c>
      <c r="R145" s="78">
        <v>1E-4</v>
      </c>
    </row>
    <row r="146" spans="2:18">
      <c r="B146" t="s">
        <v>7289</v>
      </c>
      <c r="C146" t="s">
        <v>7093</v>
      </c>
      <c r="D146" t="s">
        <v>7290</v>
      </c>
      <c r="E146"/>
      <c r="F146" t="s">
        <v>663</v>
      </c>
      <c r="G146" t="s">
        <v>7291</v>
      </c>
      <c r="H146" t="s">
        <v>148</v>
      </c>
      <c r="I146" s="77">
        <v>4.38</v>
      </c>
      <c r="J146" t="s">
        <v>110</v>
      </c>
      <c r="K146" t="s">
        <v>100</v>
      </c>
      <c r="L146" s="78">
        <v>2.98E-2</v>
      </c>
      <c r="M146" s="78">
        <v>2.69E-2</v>
      </c>
      <c r="N146" s="77">
        <v>3800007.84</v>
      </c>
      <c r="O146" s="77">
        <v>111.03</v>
      </c>
      <c r="P146" s="77">
        <v>4219.1487047520004</v>
      </c>
      <c r="Q146" s="78">
        <v>1.5E-3</v>
      </c>
      <c r="R146" s="78">
        <v>2.0000000000000001E-4</v>
      </c>
    </row>
    <row r="147" spans="2:18">
      <c r="B147" t="s">
        <v>7289</v>
      </c>
      <c r="C147" t="s">
        <v>7093</v>
      </c>
      <c r="D147" t="s">
        <v>7292</v>
      </c>
      <c r="E147"/>
      <c r="F147" t="s">
        <v>663</v>
      </c>
      <c r="G147" t="s">
        <v>7293</v>
      </c>
      <c r="H147" t="s">
        <v>148</v>
      </c>
      <c r="I147" s="77">
        <v>4.38</v>
      </c>
      <c r="J147" t="s">
        <v>110</v>
      </c>
      <c r="K147" t="s">
        <v>100</v>
      </c>
      <c r="L147" s="78">
        <v>2.98E-2</v>
      </c>
      <c r="M147" s="78">
        <v>2.69E-2</v>
      </c>
      <c r="N147" s="77">
        <v>107466.3</v>
      </c>
      <c r="O147" s="77">
        <v>111.39</v>
      </c>
      <c r="P147" s="77">
        <v>119.70671157</v>
      </c>
      <c r="Q147" s="78">
        <v>0</v>
      </c>
      <c r="R147" s="78">
        <v>0</v>
      </c>
    </row>
    <row r="148" spans="2:18">
      <c r="B148" t="s">
        <v>7294</v>
      </c>
      <c r="C148" t="s">
        <v>7093</v>
      </c>
      <c r="D148" t="s">
        <v>7295</v>
      </c>
      <c r="E148"/>
      <c r="F148" t="s">
        <v>663</v>
      </c>
      <c r="G148" t="s">
        <v>7291</v>
      </c>
      <c r="H148" t="s">
        <v>148</v>
      </c>
      <c r="I148" s="77">
        <v>4.3600000000000003</v>
      </c>
      <c r="J148" t="s">
        <v>110</v>
      </c>
      <c r="K148" t="s">
        <v>100</v>
      </c>
      <c r="L148" s="78">
        <v>2.98E-2</v>
      </c>
      <c r="M148" s="78">
        <v>1.6299999999999999E-2</v>
      </c>
      <c r="N148" s="77">
        <v>5276241.9000000004</v>
      </c>
      <c r="O148" s="77">
        <v>116.07</v>
      </c>
      <c r="P148" s="77">
        <v>6124.1339733300001</v>
      </c>
      <c r="Q148" s="78">
        <v>2.0999999999999999E-3</v>
      </c>
      <c r="R148" s="78">
        <v>2.9999999999999997E-4</v>
      </c>
    </row>
    <row r="149" spans="2:18">
      <c r="B149" t="s">
        <v>7296</v>
      </c>
      <c r="C149" t="s">
        <v>7093</v>
      </c>
      <c r="D149" t="s">
        <v>7297</v>
      </c>
      <c r="E149"/>
      <c r="F149" t="s">
        <v>663</v>
      </c>
      <c r="G149" t="s">
        <v>7291</v>
      </c>
      <c r="H149" t="s">
        <v>148</v>
      </c>
      <c r="I149" s="77">
        <v>4.42</v>
      </c>
      <c r="J149" t="s">
        <v>110</v>
      </c>
      <c r="K149" t="s">
        <v>100</v>
      </c>
      <c r="L149" s="78">
        <v>2.98E-2</v>
      </c>
      <c r="M149" s="78">
        <v>1.61E-2</v>
      </c>
      <c r="N149" s="77">
        <v>4330997.1399999997</v>
      </c>
      <c r="O149" s="77">
        <v>116.29</v>
      </c>
      <c r="P149" s="77">
        <v>5036.516574106</v>
      </c>
      <c r="Q149" s="78">
        <v>1.6999999999999999E-3</v>
      </c>
      <c r="R149" s="78">
        <v>2.0000000000000001E-4</v>
      </c>
    </row>
    <row r="150" spans="2:18">
      <c r="B150" t="s">
        <v>7298</v>
      </c>
      <c r="C150" t="s">
        <v>7093</v>
      </c>
      <c r="D150" t="s">
        <v>7299</v>
      </c>
      <c r="E150"/>
      <c r="F150" t="s">
        <v>648</v>
      </c>
      <c r="G150" t="s">
        <v>7300</v>
      </c>
      <c r="H150" t="s">
        <v>210</v>
      </c>
      <c r="I150" s="77">
        <v>0.91</v>
      </c>
      <c r="J150" t="s">
        <v>110</v>
      </c>
      <c r="K150" t="s">
        <v>100</v>
      </c>
      <c r="L150" s="78">
        <v>0.04</v>
      </c>
      <c r="M150" s="78">
        <v>4.9099999999999998E-2</v>
      </c>
      <c r="N150" s="77">
        <v>7397021.8499999996</v>
      </c>
      <c r="O150" s="77">
        <v>99.42</v>
      </c>
      <c r="P150" s="77">
        <v>7354.1191232700003</v>
      </c>
      <c r="Q150" s="78">
        <v>2.5999999999999999E-3</v>
      </c>
      <c r="R150" s="78">
        <v>2.9999999999999997E-4</v>
      </c>
    </row>
    <row r="151" spans="2:18">
      <c r="B151" s="98" t="s">
        <v>7301</v>
      </c>
      <c r="C151" t="s">
        <v>7093</v>
      </c>
      <c r="D151" t="s">
        <v>7302</v>
      </c>
      <c r="E151"/>
      <c r="F151" t="s">
        <v>7303</v>
      </c>
      <c r="G151" t="s">
        <v>5228</v>
      </c>
      <c r="H151" t="s">
        <v>5031</v>
      </c>
      <c r="I151" s="77">
        <v>3.17</v>
      </c>
      <c r="J151" t="s">
        <v>125</v>
      </c>
      <c r="K151" t="s">
        <v>100</v>
      </c>
      <c r="L151" s="78">
        <v>2.3900000000000001E-2</v>
      </c>
      <c r="M151" s="78">
        <v>4.7600000000000003E-2</v>
      </c>
      <c r="N151" s="77">
        <v>4425686.4800000004</v>
      </c>
      <c r="O151" s="77">
        <v>94.03</v>
      </c>
      <c r="P151" s="77">
        <v>4161.4729971440001</v>
      </c>
      <c r="Q151" s="78">
        <v>1.4E-3</v>
      </c>
      <c r="R151" s="78">
        <v>2.0000000000000001E-4</v>
      </c>
    </row>
    <row r="152" spans="2:18">
      <c r="B152" s="98" t="s">
        <v>7301</v>
      </c>
      <c r="C152" t="s">
        <v>7093</v>
      </c>
      <c r="D152" t="s">
        <v>7304</v>
      </c>
      <c r="E152"/>
      <c r="F152" t="s">
        <v>7303</v>
      </c>
      <c r="G152" t="s">
        <v>5228</v>
      </c>
      <c r="H152" t="s">
        <v>5031</v>
      </c>
      <c r="I152" s="77">
        <v>3.36</v>
      </c>
      <c r="J152" t="s">
        <v>125</v>
      </c>
      <c r="K152" t="s">
        <v>100</v>
      </c>
      <c r="L152" s="78">
        <v>1.2999999999999999E-2</v>
      </c>
      <c r="M152" s="78">
        <v>1.77E-2</v>
      </c>
      <c r="N152" s="77">
        <v>9040271.2899999991</v>
      </c>
      <c r="O152" s="77">
        <v>106.62</v>
      </c>
      <c r="P152" s="77">
        <v>9638.7372493980001</v>
      </c>
      <c r="Q152" s="78">
        <v>3.3E-3</v>
      </c>
      <c r="R152" s="78">
        <v>4.0000000000000002E-4</v>
      </c>
    </row>
    <row r="153" spans="2:18">
      <c r="B153" s="98" t="s">
        <v>7175</v>
      </c>
      <c r="C153" t="s">
        <v>7093</v>
      </c>
      <c r="D153" t="s">
        <v>7305</v>
      </c>
      <c r="E153"/>
      <c r="F153" t="s">
        <v>747</v>
      </c>
      <c r="G153" t="s">
        <v>7306</v>
      </c>
      <c r="H153" t="s">
        <v>210</v>
      </c>
      <c r="I153" s="77">
        <v>3.31</v>
      </c>
      <c r="J153" t="s">
        <v>805</v>
      </c>
      <c r="K153" t="s">
        <v>100</v>
      </c>
      <c r="L153" s="78">
        <v>0.05</v>
      </c>
      <c r="M153" s="78">
        <v>1.24E-2</v>
      </c>
      <c r="N153" s="77">
        <v>3388545.88</v>
      </c>
      <c r="O153" s="77">
        <v>122.99</v>
      </c>
      <c r="P153" s="77">
        <v>4167.5725778120004</v>
      </c>
      <c r="Q153" s="78">
        <v>1.4E-3</v>
      </c>
      <c r="R153" s="78">
        <v>2.0000000000000001E-4</v>
      </c>
    </row>
    <row r="154" spans="2:18">
      <c r="B154" s="98" t="s">
        <v>7175</v>
      </c>
      <c r="C154" t="s">
        <v>7093</v>
      </c>
      <c r="D154" t="s">
        <v>7307</v>
      </c>
      <c r="E154"/>
      <c r="F154" t="s">
        <v>747</v>
      </c>
      <c r="G154" t="s">
        <v>7306</v>
      </c>
      <c r="H154" t="s">
        <v>210</v>
      </c>
      <c r="I154" s="77">
        <v>3.31</v>
      </c>
      <c r="J154" t="s">
        <v>805</v>
      </c>
      <c r="K154" t="s">
        <v>100</v>
      </c>
      <c r="L154" s="78">
        <v>0.05</v>
      </c>
      <c r="M154" s="78">
        <v>1.24E-2</v>
      </c>
      <c r="N154" s="77">
        <v>1089823.71</v>
      </c>
      <c r="O154" s="77">
        <v>122.99</v>
      </c>
      <c r="P154" s="77">
        <v>1340.374180929</v>
      </c>
      <c r="Q154" s="78">
        <v>5.0000000000000001E-4</v>
      </c>
      <c r="R154" s="78">
        <v>1E-4</v>
      </c>
    </row>
    <row r="155" spans="2:18">
      <c r="B155" s="98" t="s">
        <v>7175</v>
      </c>
      <c r="C155" t="s">
        <v>7093</v>
      </c>
      <c r="D155" t="s">
        <v>7308</v>
      </c>
      <c r="E155"/>
      <c r="F155" t="s">
        <v>747</v>
      </c>
      <c r="G155" t="s">
        <v>565</v>
      </c>
      <c r="H155" t="s">
        <v>210</v>
      </c>
      <c r="I155" s="77">
        <v>7.33</v>
      </c>
      <c r="J155" t="s">
        <v>805</v>
      </c>
      <c r="K155" t="s">
        <v>100</v>
      </c>
      <c r="L155" s="78">
        <v>4.1000000000000002E-2</v>
      </c>
      <c r="M155" s="78">
        <v>2.2700000000000001E-2</v>
      </c>
      <c r="N155" s="77">
        <v>3400137</v>
      </c>
      <c r="O155" s="77">
        <v>123.86</v>
      </c>
      <c r="P155" s="77">
        <v>4211.4096882000003</v>
      </c>
      <c r="Q155" s="78">
        <v>1.5E-3</v>
      </c>
      <c r="R155" s="78">
        <v>2.0000000000000001E-4</v>
      </c>
    </row>
    <row r="156" spans="2:18">
      <c r="B156" s="98" t="s">
        <v>7175</v>
      </c>
      <c r="C156" t="s">
        <v>7093</v>
      </c>
      <c r="D156" t="s">
        <v>7309</v>
      </c>
      <c r="E156"/>
      <c r="F156" t="s">
        <v>747</v>
      </c>
      <c r="G156" t="s">
        <v>7310</v>
      </c>
      <c r="H156" t="s">
        <v>210</v>
      </c>
      <c r="I156" s="77">
        <v>5.23</v>
      </c>
      <c r="J156" t="s">
        <v>805</v>
      </c>
      <c r="K156" t="s">
        <v>100</v>
      </c>
      <c r="L156" s="78">
        <v>0.05</v>
      </c>
      <c r="M156" s="78">
        <v>5.0599999999999999E-2</v>
      </c>
      <c r="N156" s="77">
        <v>3880332.21</v>
      </c>
      <c r="O156" s="77">
        <v>128.16</v>
      </c>
      <c r="P156" s="77">
        <v>4973.0337603360003</v>
      </c>
      <c r="Q156" s="78">
        <v>1.6999999999999999E-3</v>
      </c>
      <c r="R156" s="78">
        <v>2.0000000000000001E-4</v>
      </c>
    </row>
    <row r="157" spans="2:18">
      <c r="B157" s="98" t="s">
        <v>7175</v>
      </c>
      <c r="C157" t="s">
        <v>7093</v>
      </c>
      <c r="D157" t="s">
        <v>7311</v>
      </c>
      <c r="E157"/>
      <c r="F157" t="s">
        <v>747</v>
      </c>
      <c r="G157" t="s">
        <v>7312</v>
      </c>
      <c r="H157" t="s">
        <v>210</v>
      </c>
      <c r="I157" s="77">
        <v>7</v>
      </c>
      <c r="J157" t="s">
        <v>805</v>
      </c>
      <c r="K157" t="s">
        <v>100</v>
      </c>
      <c r="L157" s="78">
        <v>4.1000000000000002E-2</v>
      </c>
      <c r="M157" s="78">
        <v>4.1399999999999999E-2</v>
      </c>
      <c r="N157" s="77">
        <v>11457888.550000001</v>
      </c>
      <c r="O157" s="77">
        <v>125.97</v>
      </c>
      <c r="P157" s="77">
        <v>14433.502206435</v>
      </c>
      <c r="Q157" s="78">
        <v>5.0000000000000001E-3</v>
      </c>
      <c r="R157" s="78">
        <v>5.9999999999999995E-4</v>
      </c>
    </row>
    <row r="158" spans="2:18">
      <c r="B158" s="86" t="s">
        <v>7383</v>
      </c>
      <c r="C158" t="s">
        <v>7093</v>
      </c>
      <c r="D158" t="s">
        <v>7313</v>
      </c>
      <c r="E158"/>
      <c r="F158" t="s">
        <v>775</v>
      </c>
      <c r="G158" t="s">
        <v>315</v>
      </c>
      <c r="H158" t="s">
        <v>148</v>
      </c>
      <c r="I158" s="77">
        <v>12.68</v>
      </c>
      <c r="J158" t="s">
        <v>465</v>
      </c>
      <c r="K158" t="s">
        <v>100</v>
      </c>
      <c r="L158" s="78">
        <v>2.7400000000000001E-2</v>
      </c>
      <c r="M158" s="78">
        <v>2.2200000000000001E-2</v>
      </c>
      <c r="N158" s="77">
        <v>1846855.19</v>
      </c>
      <c r="O158" s="77">
        <v>86.57</v>
      </c>
      <c r="P158" s="77">
        <v>1598.8225379830001</v>
      </c>
      <c r="Q158" s="78">
        <v>5.9999999999999995E-4</v>
      </c>
      <c r="R158" s="78">
        <v>1E-4</v>
      </c>
    </row>
    <row r="159" spans="2:18">
      <c r="B159" t="s">
        <v>7315</v>
      </c>
      <c r="C159" t="s">
        <v>7093</v>
      </c>
      <c r="D159" t="s">
        <v>7316</v>
      </c>
      <c r="E159"/>
      <c r="F159" t="s">
        <v>775</v>
      </c>
      <c r="G159" t="s">
        <v>5660</v>
      </c>
      <c r="H159" t="s">
        <v>148</v>
      </c>
      <c r="I159" s="77">
        <v>7.42</v>
      </c>
      <c r="J159" t="s">
        <v>465</v>
      </c>
      <c r="K159" t="s">
        <v>100</v>
      </c>
      <c r="L159" s="78">
        <v>2.6200000000000001E-2</v>
      </c>
      <c r="M159" s="78">
        <v>2.7199999999999998E-2</v>
      </c>
      <c r="N159" s="77">
        <v>3127273.66</v>
      </c>
      <c r="O159" s="77">
        <v>105.1</v>
      </c>
      <c r="P159" s="77">
        <v>3286.7646166599998</v>
      </c>
      <c r="Q159" s="78">
        <v>1.1000000000000001E-3</v>
      </c>
      <c r="R159" s="78">
        <v>1E-4</v>
      </c>
    </row>
    <row r="160" spans="2:18">
      <c r="B160" t="s">
        <v>7315</v>
      </c>
      <c r="C160" t="s">
        <v>7093</v>
      </c>
      <c r="D160" t="s">
        <v>7317</v>
      </c>
      <c r="E160"/>
      <c r="F160" t="s">
        <v>775</v>
      </c>
      <c r="G160" t="s">
        <v>7318</v>
      </c>
      <c r="H160" t="s">
        <v>148</v>
      </c>
      <c r="I160" s="77">
        <v>7.36</v>
      </c>
      <c r="J160" t="s">
        <v>465</v>
      </c>
      <c r="K160" t="s">
        <v>100</v>
      </c>
      <c r="L160" s="78">
        <v>2.98E-2</v>
      </c>
      <c r="M160" s="78">
        <v>2.87E-2</v>
      </c>
      <c r="N160" s="77">
        <v>498755.68</v>
      </c>
      <c r="O160" s="77">
        <v>110.04</v>
      </c>
      <c r="P160" s="77">
        <v>548.83075027200005</v>
      </c>
      <c r="Q160" s="78">
        <v>2.0000000000000001E-4</v>
      </c>
      <c r="R160" s="78">
        <v>0</v>
      </c>
    </row>
    <row r="161" spans="2:18">
      <c r="B161" t="s">
        <v>7315</v>
      </c>
      <c r="C161" t="s">
        <v>7093</v>
      </c>
      <c r="D161" t="s">
        <v>7319</v>
      </c>
      <c r="E161"/>
      <c r="F161" t="s">
        <v>775</v>
      </c>
      <c r="G161" t="s">
        <v>7164</v>
      </c>
      <c r="H161" t="s">
        <v>148</v>
      </c>
      <c r="I161" s="77">
        <v>7.36</v>
      </c>
      <c r="J161" t="s">
        <v>465</v>
      </c>
      <c r="K161" t="s">
        <v>100</v>
      </c>
      <c r="L161" s="78">
        <v>2.5000000000000001E-2</v>
      </c>
      <c r="M161" s="78">
        <v>2.87E-2</v>
      </c>
      <c r="N161" s="77">
        <v>583310.16</v>
      </c>
      <c r="O161" s="77">
        <v>109.9</v>
      </c>
      <c r="P161" s="77">
        <v>641.05786583999998</v>
      </c>
      <c r="Q161" s="78">
        <v>2.0000000000000001E-4</v>
      </c>
      <c r="R161" s="78">
        <v>0</v>
      </c>
    </row>
    <row r="162" spans="2:18">
      <c r="B162" t="s">
        <v>7315</v>
      </c>
      <c r="C162" t="s">
        <v>7093</v>
      </c>
      <c r="D162" t="s">
        <v>7320</v>
      </c>
      <c r="E162"/>
      <c r="F162" t="s">
        <v>775</v>
      </c>
      <c r="G162" t="s">
        <v>7321</v>
      </c>
      <c r="H162" t="s">
        <v>148</v>
      </c>
      <c r="I162" s="77">
        <v>7.25</v>
      </c>
      <c r="J162" t="s">
        <v>465</v>
      </c>
      <c r="K162" t="s">
        <v>100</v>
      </c>
      <c r="L162" s="78">
        <v>2.5000000000000001E-2</v>
      </c>
      <c r="M162" s="78">
        <v>3.1699999999999999E-2</v>
      </c>
      <c r="N162" s="77">
        <v>3720333.19</v>
      </c>
      <c r="O162" s="77">
        <v>111.48</v>
      </c>
      <c r="P162" s="77">
        <v>4147.427440212</v>
      </c>
      <c r="Q162" s="78">
        <v>1.4E-3</v>
      </c>
      <c r="R162" s="78">
        <v>2.0000000000000001E-4</v>
      </c>
    </row>
    <row r="163" spans="2:18">
      <c r="B163" t="s">
        <v>7315</v>
      </c>
      <c r="C163" t="s">
        <v>7093</v>
      </c>
      <c r="D163" t="s">
        <v>7322</v>
      </c>
      <c r="E163"/>
      <c r="F163" t="s">
        <v>775</v>
      </c>
      <c r="G163" t="s">
        <v>7323</v>
      </c>
      <c r="H163" t="s">
        <v>148</v>
      </c>
      <c r="I163" s="77">
        <v>7.33</v>
      </c>
      <c r="J163" t="s">
        <v>465</v>
      </c>
      <c r="K163" t="s">
        <v>100</v>
      </c>
      <c r="L163" s="78">
        <v>3.0499999999999999E-2</v>
      </c>
      <c r="M163" s="78">
        <v>2.9399999999999999E-2</v>
      </c>
      <c r="N163" s="77">
        <v>3267619.63</v>
      </c>
      <c r="O163" s="77">
        <v>110.78</v>
      </c>
      <c r="P163" s="77">
        <v>3619.869026114</v>
      </c>
      <c r="Q163" s="78">
        <v>1.2999999999999999E-3</v>
      </c>
      <c r="R163" s="78">
        <v>2.0000000000000001E-4</v>
      </c>
    </row>
    <row r="164" spans="2:18">
      <c r="B164" t="s">
        <v>7315</v>
      </c>
      <c r="C164" t="s">
        <v>7093</v>
      </c>
      <c r="D164" t="s">
        <v>7324</v>
      </c>
      <c r="E164"/>
      <c r="F164" t="s">
        <v>775</v>
      </c>
      <c r="G164" t="s">
        <v>7325</v>
      </c>
      <c r="H164" t="s">
        <v>148</v>
      </c>
      <c r="I164" s="77">
        <v>7.27</v>
      </c>
      <c r="J164" t="s">
        <v>465</v>
      </c>
      <c r="K164" t="s">
        <v>100</v>
      </c>
      <c r="L164" s="78">
        <v>2.5000000000000001E-2</v>
      </c>
      <c r="M164" s="78">
        <v>3.1099999999999999E-2</v>
      </c>
      <c r="N164" s="77">
        <v>4701379.29</v>
      </c>
      <c r="O164" s="77">
        <v>112.83</v>
      </c>
      <c r="P164" s="77">
        <v>5304.5662529069996</v>
      </c>
      <c r="Q164" s="78">
        <v>1.8E-3</v>
      </c>
      <c r="R164" s="78">
        <v>2.0000000000000001E-4</v>
      </c>
    </row>
    <row r="165" spans="2:18">
      <c r="B165" t="s">
        <v>7315</v>
      </c>
      <c r="C165" t="s">
        <v>7093</v>
      </c>
      <c r="D165" t="s">
        <v>7326</v>
      </c>
      <c r="E165"/>
      <c r="F165" t="s">
        <v>775</v>
      </c>
      <c r="G165" t="s">
        <v>7327</v>
      </c>
      <c r="H165" t="s">
        <v>148</v>
      </c>
      <c r="I165" s="77">
        <v>7.38</v>
      </c>
      <c r="J165" t="s">
        <v>465</v>
      </c>
      <c r="K165" t="s">
        <v>100</v>
      </c>
      <c r="L165" s="78">
        <v>2.5000000000000001E-2</v>
      </c>
      <c r="M165" s="78">
        <v>2.81E-2</v>
      </c>
      <c r="N165" s="77">
        <v>403729.62</v>
      </c>
      <c r="O165" s="77">
        <v>109.41</v>
      </c>
      <c r="P165" s="77">
        <v>441.72057724199999</v>
      </c>
      <c r="Q165" s="78">
        <v>2.0000000000000001E-4</v>
      </c>
      <c r="R165" s="78">
        <v>0</v>
      </c>
    </row>
    <row r="166" spans="2:18">
      <c r="B166" t="s">
        <v>7315</v>
      </c>
      <c r="C166" t="s">
        <v>7093</v>
      </c>
      <c r="D166" t="s">
        <v>7328</v>
      </c>
      <c r="E166"/>
      <c r="F166" t="s">
        <v>775</v>
      </c>
      <c r="G166" t="s">
        <v>5484</v>
      </c>
      <c r="H166" t="s">
        <v>148</v>
      </c>
      <c r="I166" s="77">
        <v>7.46</v>
      </c>
      <c r="J166" t="s">
        <v>465</v>
      </c>
      <c r="K166" t="s">
        <v>100</v>
      </c>
      <c r="L166" s="78">
        <v>2.52E-2</v>
      </c>
      <c r="M166" s="78">
        <v>2.5999999999999999E-2</v>
      </c>
      <c r="N166" s="77">
        <v>1240856.56</v>
      </c>
      <c r="O166" s="77">
        <v>106.01</v>
      </c>
      <c r="P166" s="77">
        <v>1315.4320392560001</v>
      </c>
      <c r="Q166" s="78">
        <v>5.0000000000000001E-4</v>
      </c>
      <c r="R166" s="78">
        <v>1E-4</v>
      </c>
    </row>
    <row r="167" spans="2:18">
      <c r="B167" t="s">
        <v>7315</v>
      </c>
      <c r="C167" t="s">
        <v>7093</v>
      </c>
      <c r="D167" t="s">
        <v>7329</v>
      </c>
      <c r="E167"/>
      <c r="F167" t="s">
        <v>775</v>
      </c>
      <c r="G167" t="s">
        <v>7330</v>
      </c>
      <c r="H167" t="s">
        <v>148</v>
      </c>
      <c r="I167" s="77">
        <v>7.46</v>
      </c>
      <c r="J167" t="s">
        <v>465</v>
      </c>
      <c r="K167" t="s">
        <v>100</v>
      </c>
      <c r="L167" s="78">
        <v>2.52E-2</v>
      </c>
      <c r="M167" s="78">
        <v>2.5999999999999999E-2</v>
      </c>
      <c r="N167" s="77">
        <v>1224235.06</v>
      </c>
      <c r="O167" s="77">
        <v>101.89</v>
      </c>
      <c r="P167" s="77">
        <v>1247.3731026339999</v>
      </c>
      <c r="Q167" s="78">
        <v>4.0000000000000002E-4</v>
      </c>
      <c r="R167" s="78">
        <v>1E-4</v>
      </c>
    </row>
    <row r="168" spans="2:18">
      <c r="B168" t="s">
        <v>7315</v>
      </c>
      <c r="C168" t="s">
        <v>7093</v>
      </c>
      <c r="D168" t="s">
        <v>7331</v>
      </c>
      <c r="E168"/>
      <c r="F168" t="s">
        <v>775</v>
      </c>
      <c r="G168" t="s">
        <v>7332</v>
      </c>
      <c r="H168" t="s">
        <v>148</v>
      </c>
      <c r="I168" s="77">
        <v>7.46</v>
      </c>
      <c r="J168" t="s">
        <v>465</v>
      </c>
      <c r="K168" t="s">
        <v>100</v>
      </c>
      <c r="L168" s="78">
        <v>2.53E-2</v>
      </c>
      <c r="M168" s="78">
        <v>2.5899999999999999E-2</v>
      </c>
      <c r="N168" s="77">
        <v>1516339.79</v>
      </c>
      <c r="O168" s="77">
        <v>103.22</v>
      </c>
      <c r="P168" s="77">
        <v>1565.165931238</v>
      </c>
      <c r="Q168" s="78">
        <v>5.0000000000000001E-4</v>
      </c>
      <c r="R168" s="78">
        <v>1E-4</v>
      </c>
    </row>
    <row r="169" spans="2:18">
      <c r="B169" t="s">
        <v>7315</v>
      </c>
      <c r="C169" t="s">
        <v>7093</v>
      </c>
      <c r="D169" t="s">
        <v>7333</v>
      </c>
      <c r="E169"/>
      <c r="F169" t="s">
        <v>775</v>
      </c>
      <c r="G169" t="s">
        <v>7334</v>
      </c>
      <c r="H169" t="s">
        <v>148</v>
      </c>
      <c r="I169" s="77">
        <v>7.46</v>
      </c>
      <c r="J169" t="s">
        <v>465</v>
      </c>
      <c r="K169" t="s">
        <v>100</v>
      </c>
      <c r="L169" s="78">
        <v>2.52E-2</v>
      </c>
      <c r="M169" s="78">
        <v>2.5899999999999999E-2</v>
      </c>
      <c r="N169" s="77">
        <v>844387.82</v>
      </c>
      <c r="O169" s="77">
        <v>102.84</v>
      </c>
      <c r="P169" s="77">
        <v>868.36843408799996</v>
      </c>
      <c r="Q169" s="78">
        <v>2.9999999999999997E-4</v>
      </c>
      <c r="R169" s="78">
        <v>0</v>
      </c>
    </row>
    <row r="170" spans="2:18">
      <c r="B170" t="s">
        <v>7315</v>
      </c>
      <c r="C170" t="s">
        <v>7093</v>
      </c>
      <c r="D170" t="s">
        <v>7335</v>
      </c>
      <c r="E170"/>
      <c r="F170" t="s">
        <v>775</v>
      </c>
      <c r="G170" t="s">
        <v>7336</v>
      </c>
      <c r="H170" t="s">
        <v>148</v>
      </c>
      <c r="I170" s="77">
        <v>7.02</v>
      </c>
      <c r="J170" t="s">
        <v>465</v>
      </c>
      <c r="K170" t="s">
        <v>100</v>
      </c>
      <c r="L170" s="78">
        <v>2.52E-2</v>
      </c>
      <c r="M170" s="78">
        <v>2.5399999999999999E-2</v>
      </c>
      <c r="N170" s="77">
        <v>4860761.28</v>
      </c>
      <c r="O170" s="77">
        <v>106.96</v>
      </c>
      <c r="P170" s="77">
        <v>5199.0702650880003</v>
      </c>
      <c r="Q170" s="78">
        <v>1.8E-3</v>
      </c>
      <c r="R170" s="78">
        <v>2.0000000000000001E-4</v>
      </c>
    </row>
    <row r="171" spans="2:18">
      <c r="B171" t="s">
        <v>7315</v>
      </c>
      <c r="C171" t="s">
        <v>7093</v>
      </c>
      <c r="D171" t="s">
        <v>7337</v>
      </c>
      <c r="E171"/>
      <c r="F171" t="s">
        <v>775</v>
      </c>
      <c r="G171" t="s">
        <v>748</v>
      </c>
      <c r="H171" t="s">
        <v>148</v>
      </c>
      <c r="I171" s="77">
        <v>9.76</v>
      </c>
      <c r="J171" t="s">
        <v>465</v>
      </c>
      <c r="K171" t="s">
        <v>100</v>
      </c>
      <c r="L171" s="78">
        <v>2.63E-2</v>
      </c>
      <c r="M171" s="78">
        <v>2.5999999999999999E-2</v>
      </c>
      <c r="N171" s="77">
        <v>2104454.63</v>
      </c>
      <c r="O171" s="77">
        <v>103.23</v>
      </c>
      <c r="P171" s="77">
        <v>2172.4285145489998</v>
      </c>
      <c r="Q171" s="78">
        <v>8.0000000000000004E-4</v>
      </c>
      <c r="R171" s="78">
        <v>1E-4</v>
      </c>
    </row>
    <row r="172" spans="2:18">
      <c r="B172" t="s">
        <v>7315</v>
      </c>
      <c r="C172" t="s">
        <v>7093</v>
      </c>
      <c r="D172" t="s">
        <v>7338</v>
      </c>
      <c r="E172"/>
      <c r="F172" t="s">
        <v>775</v>
      </c>
      <c r="G172" t="s">
        <v>303</v>
      </c>
      <c r="H172" t="s">
        <v>148</v>
      </c>
      <c r="I172" s="77">
        <v>9.48</v>
      </c>
      <c r="J172" t="s">
        <v>465</v>
      </c>
      <c r="K172" t="s">
        <v>100</v>
      </c>
      <c r="L172" s="78">
        <v>3.0800000000000001E-2</v>
      </c>
      <c r="M172" s="78">
        <v>3.1899999999999998E-2</v>
      </c>
      <c r="N172" s="77">
        <v>684882</v>
      </c>
      <c r="O172" s="77">
        <v>99.31</v>
      </c>
      <c r="P172" s="77">
        <v>680.1563142</v>
      </c>
      <c r="Q172" s="78">
        <v>2.0000000000000001E-4</v>
      </c>
      <c r="R172" s="78">
        <v>0</v>
      </c>
    </row>
    <row r="173" spans="2:18">
      <c r="B173" t="s">
        <v>7339</v>
      </c>
      <c r="C173" t="s">
        <v>7093</v>
      </c>
      <c r="D173" t="s">
        <v>7340</v>
      </c>
      <c r="E173"/>
      <c r="F173" t="s">
        <v>775</v>
      </c>
      <c r="G173" t="s">
        <v>7341</v>
      </c>
      <c r="H173" t="s">
        <v>148</v>
      </c>
      <c r="I173" s="77">
        <v>7.96</v>
      </c>
      <c r="J173" t="s">
        <v>121</v>
      </c>
      <c r="K173" t="s">
        <v>100</v>
      </c>
      <c r="L173" s="78">
        <v>4.8000000000000001E-2</v>
      </c>
      <c r="M173" s="78">
        <v>3.9699999999999999E-2</v>
      </c>
      <c r="N173" s="77">
        <v>4585528.8600000003</v>
      </c>
      <c r="O173" s="77">
        <v>115.26</v>
      </c>
      <c r="P173" s="77">
        <v>5285.2805640360002</v>
      </c>
      <c r="Q173" s="78">
        <v>1.8E-3</v>
      </c>
      <c r="R173" s="78">
        <v>2.0000000000000001E-4</v>
      </c>
    </row>
    <row r="174" spans="2:18">
      <c r="B174" t="s">
        <v>7339</v>
      </c>
      <c r="C174" t="s">
        <v>7093</v>
      </c>
      <c r="D174" t="s">
        <v>7342</v>
      </c>
      <c r="E174"/>
      <c r="F174" t="s">
        <v>775</v>
      </c>
      <c r="G174" t="s">
        <v>7343</v>
      </c>
      <c r="H174" t="s">
        <v>148</v>
      </c>
      <c r="I174" s="77">
        <v>8.07</v>
      </c>
      <c r="J174" t="s">
        <v>121</v>
      </c>
      <c r="K174" t="s">
        <v>100</v>
      </c>
      <c r="L174" s="78">
        <v>4.8000000000000001E-2</v>
      </c>
      <c r="M174" s="78">
        <v>3.6900000000000002E-2</v>
      </c>
      <c r="N174" s="77">
        <v>978970.94</v>
      </c>
      <c r="O174" s="77">
        <v>113.2</v>
      </c>
      <c r="P174" s="77">
        <v>1108.19510408</v>
      </c>
      <c r="Q174" s="78">
        <v>4.0000000000000002E-4</v>
      </c>
      <c r="R174" s="78">
        <v>0</v>
      </c>
    </row>
    <row r="175" spans="2:18">
      <c r="B175" t="s">
        <v>7339</v>
      </c>
      <c r="C175" t="s">
        <v>7093</v>
      </c>
      <c r="D175" t="s">
        <v>7344</v>
      </c>
      <c r="E175"/>
      <c r="F175" t="s">
        <v>775</v>
      </c>
      <c r="G175" t="s">
        <v>7345</v>
      </c>
      <c r="H175" t="s">
        <v>148</v>
      </c>
      <c r="I175" s="77">
        <v>8.08</v>
      </c>
      <c r="J175" t="s">
        <v>121</v>
      </c>
      <c r="K175" t="s">
        <v>100</v>
      </c>
      <c r="L175" s="78">
        <v>4.8000000000000001E-2</v>
      </c>
      <c r="M175" s="78">
        <v>3.6799999999999999E-2</v>
      </c>
      <c r="N175" s="77">
        <v>1739525.04</v>
      </c>
      <c r="O175" s="77">
        <v>104.82</v>
      </c>
      <c r="P175" s="77">
        <v>1823.3701469279999</v>
      </c>
      <c r="Q175" s="78">
        <v>5.9999999999999995E-4</v>
      </c>
      <c r="R175" s="78">
        <v>1E-4</v>
      </c>
    </row>
    <row r="176" spans="2:18">
      <c r="B176" t="s">
        <v>7339</v>
      </c>
      <c r="C176" t="s">
        <v>7093</v>
      </c>
      <c r="D176" t="s">
        <v>7346</v>
      </c>
      <c r="E176"/>
      <c r="F176" t="s">
        <v>775</v>
      </c>
      <c r="G176" t="s">
        <v>7347</v>
      </c>
      <c r="H176" t="s">
        <v>148</v>
      </c>
      <c r="I176" s="77">
        <v>8.1</v>
      </c>
      <c r="J176" t="s">
        <v>121</v>
      </c>
      <c r="K176" t="s">
        <v>100</v>
      </c>
      <c r="L176" s="78">
        <v>3.7900000000000003E-2</v>
      </c>
      <c r="M176" s="78">
        <v>3.6499999999999998E-2</v>
      </c>
      <c r="N176" s="77">
        <v>1122337.17</v>
      </c>
      <c r="O176" s="77">
        <v>111.66</v>
      </c>
      <c r="P176" s="77">
        <v>1253.2016840220001</v>
      </c>
      <c r="Q176" s="78">
        <v>4.0000000000000002E-4</v>
      </c>
      <c r="R176" s="78">
        <v>1E-4</v>
      </c>
    </row>
    <row r="177" spans="2:18">
      <c r="B177" t="s">
        <v>7339</v>
      </c>
      <c r="C177" t="s">
        <v>7093</v>
      </c>
      <c r="D177" t="s">
        <v>7348</v>
      </c>
      <c r="E177"/>
      <c r="F177" t="s">
        <v>775</v>
      </c>
      <c r="G177" t="s">
        <v>7349</v>
      </c>
      <c r="H177" t="s">
        <v>148</v>
      </c>
      <c r="I177" s="77">
        <v>8.01</v>
      </c>
      <c r="J177" t="s">
        <v>121</v>
      </c>
      <c r="K177" t="s">
        <v>100</v>
      </c>
      <c r="L177" s="78">
        <v>3.7900000000000003E-2</v>
      </c>
      <c r="M177" s="78">
        <v>3.8699999999999998E-2</v>
      </c>
      <c r="N177" s="77">
        <v>1497273.85</v>
      </c>
      <c r="O177" s="77">
        <v>112.16</v>
      </c>
      <c r="P177" s="77">
        <v>1679.34235016</v>
      </c>
      <c r="Q177" s="78">
        <v>5.9999999999999995E-4</v>
      </c>
      <c r="R177" s="78">
        <v>1E-4</v>
      </c>
    </row>
    <row r="178" spans="2:18">
      <c r="B178" t="s">
        <v>7339</v>
      </c>
      <c r="C178" t="s">
        <v>7093</v>
      </c>
      <c r="D178" t="s">
        <v>7350</v>
      </c>
      <c r="E178"/>
      <c r="F178" t="s">
        <v>775</v>
      </c>
      <c r="G178" t="s">
        <v>7351</v>
      </c>
      <c r="H178" t="s">
        <v>148</v>
      </c>
      <c r="I178" s="77">
        <v>8.01</v>
      </c>
      <c r="J178" t="s">
        <v>121</v>
      </c>
      <c r="K178" t="s">
        <v>100</v>
      </c>
      <c r="L178" s="78">
        <v>3.9699999999999999E-2</v>
      </c>
      <c r="M178" s="78">
        <v>3.8199999999999998E-2</v>
      </c>
      <c r="N178" s="77">
        <v>2993534.25</v>
      </c>
      <c r="O178" s="77">
        <v>109.41</v>
      </c>
      <c r="P178" s="77">
        <v>3275.2258229250001</v>
      </c>
      <c r="Q178" s="78">
        <v>1.1000000000000001E-3</v>
      </c>
      <c r="R178" s="78">
        <v>1E-4</v>
      </c>
    </row>
    <row r="179" spans="2:18">
      <c r="B179" t="s">
        <v>7339</v>
      </c>
      <c r="C179" t="s">
        <v>7093</v>
      </c>
      <c r="D179" t="s">
        <v>7314</v>
      </c>
      <c r="E179"/>
      <c r="F179" t="s">
        <v>775</v>
      </c>
      <c r="G179" t="s">
        <v>7352</v>
      </c>
      <c r="H179" t="s">
        <v>148</v>
      </c>
      <c r="I179" s="77">
        <v>7.93</v>
      </c>
      <c r="J179" t="s">
        <v>121</v>
      </c>
      <c r="K179" t="s">
        <v>100</v>
      </c>
      <c r="L179" s="78">
        <v>4.0000000000000002E-4</v>
      </c>
      <c r="M179" s="78">
        <v>4.0300000000000002E-2</v>
      </c>
      <c r="N179" s="77">
        <v>2114651.64</v>
      </c>
      <c r="O179" s="77">
        <v>116.38</v>
      </c>
      <c r="P179" s="77">
        <v>2461.0315786320002</v>
      </c>
      <c r="Q179" s="78">
        <v>8.9999999999999998E-4</v>
      </c>
      <c r="R179" s="78">
        <v>1E-4</v>
      </c>
    </row>
    <row r="180" spans="2:18">
      <c r="B180" t="s">
        <v>7339</v>
      </c>
      <c r="C180" t="s">
        <v>7093</v>
      </c>
      <c r="D180" t="s">
        <v>7353</v>
      </c>
      <c r="E180"/>
      <c r="F180" t="s">
        <v>775</v>
      </c>
      <c r="G180" t="s">
        <v>7354</v>
      </c>
      <c r="H180" t="s">
        <v>148</v>
      </c>
      <c r="I180" s="77">
        <v>8.23</v>
      </c>
      <c r="J180" t="s">
        <v>121</v>
      </c>
      <c r="K180" t="s">
        <v>100</v>
      </c>
      <c r="L180" s="78">
        <v>4.0000000000000002E-4</v>
      </c>
      <c r="M180" s="78">
        <v>3.1600000000000003E-2</v>
      </c>
      <c r="N180" s="77">
        <v>5021269.62</v>
      </c>
      <c r="O180" s="77">
        <v>110.4</v>
      </c>
      <c r="P180" s="77">
        <v>5543.4816604799998</v>
      </c>
      <c r="Q180" s="78">
        <v>1.9E-3</v>
      </c>
      <c r="R180" s="78">
        <v>2.0000000000000001E-4</v>
      </c>
    </row>
    <row r="181" spans="2:18">
      <c r="B181" t="s">
        <v>7339</v>
      </c>
      <c r="C181" t="s">
        <v>7093</v>
      </c>
      <c r="D181" t="s">
        <v>7355</v>
      </c>
      <c r="E181"/>
      <c r="F181" t="s">
        <v>775</v>
      </c>
      <c r="G181" t="s">
        <v>5601</v>
      </c>
      <c r="H181" t="s">
        <v>148</v>
      </c>
      <c r="I181" s="77">
        <v>8.44</v>
      </c>
      <c r="J181" t="s">
        <v>121</v>
      </c>
      <c r="K181" t="s">
        <v>100</v>
      </c>
      <c r="L181" s="78">
        <v>3.1E-2</v>
      </c>
      <c r="M181" s="78">
        <v>2.86E-2</v>
      </c>
      <c r="N181" s="77">
        <v>5845825.7300000004</v>
      </c>
      <c r="O181" s="77">
        <v>95.79</v>
      </c>
      <c r="P181" s="77">
        <v>5599.7164667670004</v>
      </c>
      <c r="Q181" s="78">
        <v>1.9E-3</v>
      </c>
      <c r="R181" s="78">
        <v>2.0000000000000001E-4</v>
      </c>
    </row>
    <row r="182" spans="2:18">
      <c r="B182" t="s">
        <v>7339</v>
      </c>
      <c r="C182" t="s">
        <v>7093</v>
      </c>
      <c r="D182" t="s">
        <v>7356</v>
      </c>
      <c r="E182"/>
      <c r="F182" t="s">
        <v>775</v>
      </c>
      <c r="G182" t="s">
        <v>7357</v>
      </c>
      <c r="H182" t="s">
        <v>148</v>
      </c>
      <c r="I182" s="77">
        <v>8.4</v>
      </c>
      <c r="J182" t="s">
        <v>121</v>
      </c>
      <c r="K182" t="s">
        <v>100</v>
      </c>
      <c r="L182" s="78">
        <v>3.1399999999999997E-2</v>
      </c>
      <c r="M182" s="78">
        <v>2.9399999999999999E-2</v>
      </c>
      <c r="N182" s="77">
        <v>1189351.05</v>
      </c>
      <c r="O182" s="77">
        <v>109.97</v>
      </c>
      <c r="P182" s="77">
        <v>1307.929349685</v>
      </c>
      <c r="Q182" s="78">
        <v>5.0000000000000001E-4</v>
      </c>
      <c r="R182" s="78">
        <v>1E-4</v>
      </c>
    </row>
    <row r="183" spans="2:18">
      <c r="B183" t="s">
        <v>7339</v>
      </c>
      <c r="C183" t="s">
        <v>7093</v>
      </c>
      <c r="D183" t="s">
        <v>7358</v>
      </c>
      <c r="E183"/>
      <c r="F183" t="s">
        <v>775</v>
      </c>
      <c r="G183" t="s">
        <v>7359</v>
      </c>
      <c r="H183" t="s">
        <v>148</v>
      </c>
      <c r="I183" s="77">
        <v>8.43</v>
      </c>
      <c r="J183" t="s">
        <v>121</v>
      </c>
      <c r="K183" t="s">
        <v>100</v>
      </c>
      <c r="L183" s="78">
        <v>3.1E-2</v>
      </c>
      <c r="M183" s="78">
        <v>2.9000000000000001E-2</v>
      </c>
      <c r="N183" s="77">
        <v>980478.26</v>
      </c>
      <c r="O183" s="77">
        <v>99.54</v>
      </c>
      <c r="P183" s="77">
        <v>975.96806000399999</v>
      </c>
      <c r="Q183" s="78">
        <v>2.9999999999999997E-4</v>
      </c>
      <c r="R183" s="78">
        <v>0</v>
      </c>
    </row>
    <row r="184" spans="2:18">
      <c r="B184" t="s">
        <v>7339</v>
      </c>
      <c r="C184" t="s">
        <v>7093</v>
      </c>
      <c r="D184" t="s">
        <v>7360</v>
      </c>
      <c r="E184"/>
      <c r="F184" t="s">
        <v>775</v>
      </c>
      <c r="G184" t="s">
        <v>5333</v>
      </c>
      <c r="H184" t="s">
        <v>148</v>
      </c>
      <c r="I184" s="77">
        <v>8.43</v>
      </c>
      <c r="J184" t="s">
        <v>121</v>
      </c>
      <c r="K184" t="s">
        <v>100</v>
      </c>
      <c r="L184" s="78">
        <v>3.1E-2</v>
      </c>
      <c r="M184" s="78">
        <v>2.8899999999999999E-2</v>
      </c>
      <c r="N184" s="77">
        <v>1590340.45</v>
      </c>
      <c r="O184" s="77">
        <v>96.69</v>
      </c>
      <c r="P184" s="77">
        <v>1537.700181105</v>
      </c>
      <c r="Q184" s="78">
        <v>5.0000000000000001E-4</v>
      </c>
      <c r="R184" s="78">
        <v>1E-4</v>
      </c>
    </row>
    <row r="185" spans="2:18">
      <c r="B185" t="s">
        <v>7361</v>
      </c>
      <c r="C185" t="s">
        <v>7093</v>
      </c>
      <c r="D185" t="s">
        <v>7362</v>
      </c>
      <c r="E185"/>
      <c r="F185" t="s">
        <v>7303</v>
      </c>
      <c r="G185" t="s">
        <v>596</v>
      </c>
      <c r="H185" t="s">
        <v>5031</v>
      </c>
      <c r="I185" s="77">
        <v>5.28</v>
      </c>
      <c r="J185" t="s">
        <v>121</v>
      </c>
      <c r="K185" t="s">
        <v>100</v>
      </c>
      <c r="L185" s="78">
        <v>3.1E-2</v>
      </c>
      <c r="M185" s="78">
        <v>2.3900000000000001E-2</v>
      </c>
      <c r="N185" s="77">
        <v>7723662.5199999996</v>
      </c>
      <c r="O185" s="77">
        <v>111.91</v>
      </c>
      <c r="P185" s="77">
        <v>8643.5507261319999</v>
      </c>
      <c r="Q185" s="78">
        <v>3.0000000000000001E-3</v>
      </c>
      <c r="R185" s="78">
        <v>4.0000000000000002E-4</v>
      </c>
    </row>
    <row r="186" spans="2:18">
      <c r="B186" t="s">
        <v>7361</v>
      </c>
      <c r="C186" t="s">
        <v>7093</v>
      </c>
      <c r="D186" t="s">
        <v>7363</v>
      </c>
      <c r="E186"/>
      <c r="F186" t="s">
        <v>747</v>
      </c>
      <c r="G186" t="s">
        <v>596</v>
      </c>
      <c r="H186" t="s">
        <v>210</v>
      </c>
      <c r="I186" s="77">
        <v>5.34</v>
      </c>
      <c r="J186" t="s">
        <v>121</v>
      </c>
      <c r="K186" t="s">
        <v>100</v>
      </c>
      <c r="L186" s="78">
        <v>2.4899999999999999E-2</v>
      </c>
      <c r="M186" s="78">
        <v>1.9300000000000001E-2</v>
      </c>
      <c r="N186" s="77">
        <v>3253326.62</v>
      </c>
      <c r="O186" s="77">
        <v>110.28</v>
      </c>
      <c r="P186" s="77">
        <v>3587.7685965360001</v>
      </c>
      <c r="Q186" s="78">
        <v>1.1999999999999999E-3</v>
      </c>
      <c r="R186" s="78">
        <v>2.0000000000000001E-4</v>
      </c>
    </row>
    <row r="187" spans="2:18">
      <c r="B187" t="s">
        <v>7361</v>
      </c>
      <c r="C187" t="s">
        <v>7093</v>
      </c>
      <c r="D187" t="s">
        <v>7364</v>
      </c>
      <c r="E187"/>
      <c r="F187" t="s">
        <v>747</v>
      </c>
      <c r="G187" t="s">
        <v>596</v>
      </c>
      <c r="H187" t="s">
        <v>210</v>
      </c>
      <c r="I187" s="77">
        <v>5.62</v>
      </c>
      <c r="J187" t="s">
        <v>121</v>
      </c>
      <c r="K187" t="s">
        <v>100</v>
      </c>
      <c r="L187" s="78">
        <v>3.5999999999999997E-2</v>
      </c>
      <c r="M187" s="78">
        <v>1.9300000000000001E-2</v>
      </c>
      <c r="N187" s="77">
        <v>2127316.0299999998</v>
      </c>
      <c r="O187" s="77">
        <v>115.2</v>
      </c>
      <c r="P187" s="77">
        <v>2450.6680665600002</v>
      </c>
      <c r="Q187" s="78">
        <v>8.9999999999999998E-4</v>
      </c>
      <c r="R187" s="78">
        <v>1E-4</v>
      </c>
    </row>
    <row r="188" spans="2:18">
      <c r="B188" t="s">
        <v>7365</v>
      </c>
      <c r="C188" t="s">
        <v>7093</v>
      </c>
      <c r="D188" t="s">
        <v>7366</v>
      </c>
      <c r="E188"/>
      <c r="F188" t="s">
        <v>747</v>
      </c>
      <c r="G188" t="s">
        <v>7367</v>
      </c>
      <c r="H188" t="s">
        <v>210</v>
      </c>
      <c r="I188" s="77">
        <v>4.93</v>
      </c>
      <c r="J188" t="s">
        <v>465</v>
      </c>
      <c r="K188" t="s">
        <v>108</v>
      </c>
      <c r="L188" s="78">
        <v>7.3800000000000004E-2</v>
      </c>
      <c r="M188" s="78">
        <v>5.8000000000000003E-2</v>
      </c>
      <c r="N188" s="77">
        <v>9749186.3800000008</v>
      </c>
      <c r="O188" s="77">
        <v>84.77</v>
      </c>
      <c r="P188" s="77">
        <v>31046.816235194601</v>
      </c>
      <c r="Q188" s="78">
        <v>1.0800000000000001E-2</v>
      </c>
      <c r="R188" s="78">
        <v>1.2999999999999999E-3</v>
      </c>
    </row>
    <row r="189" spans="2:18">
      <c r="B189" t="s">
        <v>7368</v>
      </c>
      <c r="C189" t="s">
        <v>7093</v>
      </c>
      <c r="D189" t="s">
        <v>7369</v>
      </c>
      <c r="E189"/>
      <c r="F189" t="s">
        <v>7303</v>
      </c>
      <c r="G189" t="s">
        <v>315</v>
      </c>
      <c r="H189" t="s">
        <v>5031</v>
      </c>
      <c r="I189" s="77">
        <v>5.58</v>
      </c>
      <c r="J189" t="s">
        <v>443</v>
      </c>
      <c r="K189" t="s">
        <v>100</v>
      </c>
      <c r="L189" s="78">
        <v>3.2000000000000001E-2</v>
      </c>
      <c r="M189" s="78">
        <v>6.5500000000000003E-2</v>
      </c>
      <c r="N189" s="77">
        <v>10016573.720000001</v>
      </c>
      <c r="O189" s="77">
        <v>99.66</v>
      </c>
      <c r="P189" s="77">
        <v>9982.5173693519992</v>
      </c>
      <c r="Q189" s="78">
        <v>3.5000000000000001E-3</v>
      </c>
      <c r="R189" s="78">
        <v>4.0000000000000002E-4</v>
      </c>
    </row>
    <row r="190" spans="2:18">
      <c r="B190" t="s">
        <v>7370</v>
      </c>
      <c r="C190" t="s">
        <v>7093</v>
      </c>
      <c r="D190" t="s">
        <v>7371</v>
      </c>
      <c r="E190"/>
      <c r="F190" t="s">
        <v>775</v>
      </c>
      <c r="G190" t="s">
        <v>848</v>
      </c>
      <c r="H190" t="s">
        <v>148</v>
      </c>
      <c r="I190" s="77">
        <v>9.33</v>
      </c>
      <c r="J190" t="s">
        <v>110</v>
      </c>
      <c r="K190" t="s">
        <v>100</v>
      </c>
      <c r="L190" s="78">
        <v>2.35E-2</v>
      </c>
      <c r="M190" s="78">
        <v>2.3699999999999999E-2</v>
      </c>
      <c r="N190" s="77">
        <v>8614437.5399999991</v>
      </c>
      <c r="O190" s="77">
        <v>97.57</v>
      </c>
      <c r="P190" s="77">
        <v>8405.1067077780008</v>
      </c>
      <c r="Q190" s="78">
        <v>2.8999999999999998E-3</v>
      </c>
      <c r="R190" s="78">
        <v>4.0000000000000002E-4</v>
      </c>
    </row>
    <row r="191" spans="2:18">
      <c r="B191" t="s">
        <v>7370</v>
      </c>
      <c r="C191" t="s">
        <v>7093</v>
      </c>
      <c r="D191" t="s">
        <v>7372</v>
      </c>
      <c r="E191"/>
      <c r="F191" t="s">
        <v>775</v>
      </c>
      <c r="G191" t="s">
        <v>7373</v>
      </c>
      <c r="H191" t="s">
        <v>148</v>
      </c>
      <c r="I191" s="77">
        <v>9.27</v>
      </c>
      <c r="J191" t="s">
        <v>110</v>
      </c>
      <c r="K191" t="s">
        <v>100</v>
      </c>
      <c r="L191" s="78">
        <v>2.47E-2</v>
      </c>
      <c r="M191" s="78">
        <v>2.4899999999999999E-2</v>
      </c>
      <c r="N191" s="77">
        <v>1076748.8</v>
      </c>
      <c r="O191" s="77">
        <v>96.06</v>
      </c>
      <c r="P191" s="77">
        <v>1034.32489728</v>
      </c>
      <c r="Q191" s="78">
        <v>4.0000000000000002E-4</v>
      </c>
      <c r="R191" s="78">
        <v>0</v>
      </c>
    </row>
    <row r="192" spans="2:18">
      <c r="B192" t="s">
        <v>7370</v>
      </c>
      <c r="C192" t="s">
        <v>7093</v>
      </c>
      <c r="D192" t="s">
        <v>7374</v>
      </c>
      <c r="E192"/>
      <c r="F192" t="s">
        <v>775</v>
      </c>
      <c r="G192" t="s">
        <v>1487</v>
      </c>
      <c r="H192" t="s">
        <v>148</v>
      </c>
      <c r="I192" s="77">
        <v>9.2200000000000006</v>
      </c>
      <c r="J192" t="s">
        <v>110</v>
      </c>
      <c r="K192" t="s">
        <v>100</v>
      </c>
      <c r="L192" s="78">
        <v>2.5600000000000001E-2</v>
      </c>
      <c r="M192" s="78">
        <v>2.58E-2</v>
      </c>
      <c r="N192" s="77">
        <v>4953379.78</v>
      </c>
      <c r="O192" s="77">
        <v>93.58</v>
      </c>
      <c r="P192" s="77">
        <v>4635.3727981239999</v>
      </c>
      <c r="Q192" s="78">
        <v>1.6000000000000001E-3</v>
      </c>
      <c r="R192" s="78">
        <v>2.0000000000000001E-4</v>
      </c>
    </row>
    <row r="193" spans="2:18">
      <c r="B193" t="s">
        <v>7370</v>
      </c>
      <c r="C193" t="s">
        <v>7093</v>
      </c>
      <c r="D193" t="s">
        <v>7375</v>
      </c>
      <c r="E193"/>
      <c r="F193" t="s">
        <v>775</v>
      </c>
      <c r="G193" t="s">
        <v>551</v>
      </c>
      <c r="H193" t="s">
        <v>148</v>
      </c>
      <c r="I193" s="77">
        <v>9.3800000000000008</v>
      </c>
      <c r="J193" t="s">
        <v>110</v>
      </c>
      <c r="K193" t="s">
        <v>100</v>
      </c>
      <c r="L193" s="78">
        <v>2.2700000000000001E-2</v>
      </c>
      <c r="M193" s="78">
        <v>2.29E-2</v>
      </c>
      <c r="N193" s="77">
        <v>4947101.29</v>
      </c>
      <c r="O193" s="77">
        <v>91.58</v>
      </c>
      <c r="P193" s="77">
        <v>4530.5553613820002</v>
      </c>
      <c r="Q193" s="78">
        <v>1.6000000000000001E-3</v>
      </c>
      <c r="R193" s="78">
        <v>2.0000000000000001E-4</v>
      </c>
    </row>
    <row r="194" spans="2:18">
      <c r="B194" t="s">
        <v>7370</v>
      </c>
      <c r="C194" t="s">
        <v>7093</v>
      </c>
      <c r="D194" t="s">
        <v>7376</v>
      </c>
      <c r="E194"/>
      <c r="F194" t="s">
        <v>775</v>
      </c>
      <c r="G194" t="s">
        <v>413</v>
      </c>
      <c r="H194" t="s">
        <v>148</v>
      </c>
      <c r="I194" s="77">
        <v>9.65</v>
      </c>
      <c r="J194" t="s">
        <v>110</v>
      </c>
      <c r="K194" t="s">
        <v>100</v>
      </c>
      <c r="L194" s="78">
        <v>1.7899999999999999E-2</v>
      </c>
      <c r="M194" s="78">
        <v>1.7999999999999999E-2</v>
      </c>
      <c r="N194" s="77">
        <v>4091109.06</v>
      </c>
      <c r="O194" s="77">
        <v>84.73</v>
      </c>
      <c r="P194" s="77">
        <v>3466.3967065380002</v>
      </c>
      <c r="Q194" s="78">
        <v>1.1999999999999999E-3</v>
      </c>
      <c r="R194" s="78">
        <v>1E-4</v>
      </c>
    </row>
    <row r="195" spans="2:18">
      <c r="B195" t="s">
        <v>7370</v>
      </c>
      <c r="C195" t="s">
        <v>7093</v>
      </c>
      <c r="D195" t="s">
        <v>7377</v>
      </c>
      <c r="E195"/>
      <c r="F195" t="s">
        <v>775</v>
      </c>
      <c r="G195" t="s">
        <v>340</v>
      </c>
      <c r="H195" t="s">
        <v>148</v>
      </c>
      <c r="I195" s="77">
        <v>9.33</v>
      </c>
      <c r="J195" t="s">
        <v>110</v>
      </c>
      <c r="K195" t="s">
        <v>100</v>
      </c>
      <c r="L195" s="78">
        <v>2.3599999999999999E-2</v>
      </c>
      <c r="M195" s="78">
        <v>2.3800000000000002E-2</v>
      </c>
      <c r="N195" s="77">
        <v>4777399.41</v>
      </c>
      <c r="O195" s="77">
        <v>87.64</v>
      </c>
      <c r="P195" s="77">
        <v>4186.912842924</v>
      </c>
      <c r="Q195" s="78">
        <v>1.5E-3</v>
      </c>
      <c r="R195" s="78">
        <v>2.0000000000000001E-4</v>
      </c>
    </row>
    <row r="196" spans="2:18">
      <c r="B196" t="s">
        <v>7370</v>
      </c>
      <c r="C196" t="s">
        <v>7093</v>
      </c>
      <c r="D196" t="s">
        <v>7378</v>
      </c>
      <c r="E196"/>
      <c r="F196" t="s">
        <v>775</v>
      </c>
      <c r="G196" t="s">
        <v>295</v>
      </c>
      <c r="H196" t="s">
        <v>148</v>
      </c>
      <c r="I196" s="77">
        <v>9.31</v>
      </c>
      <c r="J196" t="s">
        <v>110</v>
      </c>
      <c r="K196" t="s">
        <v>100</v>
      </c>
      <c r="L196" s="78">
        <v>2.4E-2</v>
      </c>
      <c r="M196" s="78">
        <v>2.4199999999999999E-2</v>
      </c>
      <c r="N196" s="77">
        <v>5439459.75</v>
      </c>
      <c r="O196" s="77">
        <v>89.33</v>
      </c>
      <c r="P196" s="77">
        <v>4859.0693946749998</v>
      </c>
      <c r="Q196" s="78">
        <v>1.6999999999999999E-3</v>
      </c>
      <c r="R196" s="78">
        <v>2.0000000000000001E-4</v>
      </c>
    </row>
    <row r="197" spans="2:18">
      <c r="B197" t="s">
        <v>7379</v>
      </c>
      <c r="C197" t="s">
        <v>7093</v>
      </c>
      <c r="D197" t="s">
        <v>7380</v>
      </c>
      <c r="E197"/>
      <c r="F197" t="s">
        <v>747</v>
      </c>
      <c r="G197" t="s">
        <v>275</v>
      </c>
      <c r="H197" t="s">
        <v>210</v>
      </c>
      <c r="I197" s="77">
        <v>5.38</v>
      </c>
      <c r="J197" t="s">
        <v>465</v>
      </c>
      <c r="K197" t="s">
        <v>100</v>
      </c>
      <c r="L197" s="78">
        <v>2.75E-2</v>
      </c>
      <c r="M197" s="78">
        <v>5.6500000000000002E-2</v>
      </c>
      <c r="N197" s="77">
        <v>34346389.880000003</v>
      </c>
      <c r="O197" s="77">
        <v>98.8</v>
      </c>
      <c r="P197" s="77">
        <v>33934.233201440002</v>
      </c>
      <c r="Q197" s="78">
        <v>1.18E-2</v>
      </c>
      <c r="R197" s="78">
        <v>1.4E-3</v>
      </c>
    </row>
    <row r="198" spans="2:18">
      <c r="B198" t="s">
        <v>7379</v>
      </c>
      <c r="C198" t="s">
        <v>7093</v>
      </c>
      <c r="D198" t="s">
        <v>7381</v>
      </c>
      <c r="E198"/>
      <c r="F198" t="s">
        <v>747</v>
      </c>
      <c r="G198" t="s">
        <v>551</v>
      </c>
      <c r="H198" t="s">
        <v>210</v>
      </c>
      <c r="I198" s="77">
        <v>5.38</v>
      </c>
      <c r="J198" t="s">
        <v>465</v>
      </c>
      <c r="K198" t="s">
        <v>100</v>
      </c>
      <c r="L198" s="78">
        <v>2.75E-2</v>
      </c>
      <c r="M198" s="78">
        <v>5.6399999999999999E-2</v>
      </c>
      <c r="N198" s="77">
        <v>5928468.8899999997</v>
      </c>
      <c r="O198" s="77">
        <v>98.86</v>
      </c>
      <c r="P198" s="77">
        <v>5860.8843446540004</v>
      </c>
      <c r="Q198" s="78">
        <v>2E-3</v>
      </c>
      <c r="R198" s="78">
        <v>2.0000000000000001E-4</v>
      </c>
    </row>
    <row r="199" spans="2:18">
      <c r="B199" t="s">
        <v>7379</v>
      </c>
      <c r="C199" t="s">
        <v>7093</v>
      </c>
      <c r="D199" t="s">
        <v>7382</v>
      </c>
      <c r="E199"/>
      <c r="F199" t="s">
        <v>747</v>
      </c>
      <c r="G199" t="s">
        <v>298</v>
      </c>
      <c r="H199" t="s">
        <v>210</v>
      </c>
      <c r="I199" s="77">
        <v>5.39</v>
      </c>
      <c r="J199" t="s">
        <v>465</v>
      </c>
      <c r="K199" t="s">
        <v>100</v>
      </c>
      <c r="L199" s="78">
        <v>2.75E-2</v>
      </c>
      <c r="M199" s="78">
        <v>5.2499999999999998E-2</v>
      </c>
      <c r="N199" s="77">
        <v>18186805.379999999</v>
      </c>
      <c r="O199" s="77">
        <v>100.86</v>
      </c>
      <c r="P199" s="77">
        <v>18343.211906267999</v>
      </c>
      <c r="Q199" s="78">
        <v>6.4000000000000003E-3</v>
      </c>
      <c r="R199" s="78">
        <v>8.0000000000000004E-4</v>
      </c>
    </row>
    <row r="200" spans="2:18">
      <c r="B200" t="s">
        <v>7383</v>
      </c>
      <c r="C200" t="s">
        <v>7093</v>
      </c>
      <c r="D200" t="s">
        <v>7384</v>
      </c>
      <c r="E200"/>
      <c r="F200" t="s">
        <v>775</v>
      </c>
      <c r="G200" t="s">
        <v>298</v>
      </c>
      <c r="H200" t="s">
        <v>148</v>
      </c>
      <c r="I200" s="77">
        <v>12.03</v>
      </c>
      <c r="J200" t="s">
        <v>121</v>
      </c>
      <c r="K200" t="s">
        <v>100</v>
      </c>
      <c r="L200" s="78">
        <v>2.7400000000000001E-2</v>
      </c>
      <c r="M200" s="78">
        <v>3.4500000000000003E-2</v>
      </c>
      <c r="N200" s="77">
        <v>1607626.56</v>
      </c>
      <c r="O200" s="77">
        <v>101.98</v>
      </c>
      <c r="P200" s="77">
        <v>1639.4575658880001</v>
      </c>
      <c r="Q200" s="78">
        <v>5.9999999999999995E-4</v>
      </c>
      <c r="R200" s="78">
        <v>1E-4</v>
      </c>
    </row>
    <row r="201" spans="2:18">
      <c r="B201" t="s">
        <v>7385</v>
      </c>
      <c r="C201" t="s">
        <v>7093</v>
      </c>
      <c r="D201" t="s">
        <v>7386</v>
      </c>
      <c r="E201"/>
      <c r="F201" t="s">
        <v>7303</v>
      </c>
      <c r="G201" t="s">
        <v>373</v>
      </c>
      <c r="H201" t="s">
        <v>5031</v>
      </c>
      <c r="I201" s="77">
        <v>2.65</v>
      </c>
      <c r="J201" t="s">
        <v>443</v>
      </c>
      <c r="K201" t="s">
        <v>100</v>
      </c>
      <c r="L201" s="78">
        <v>6.1800000000000001E-2</v>
      </c>
      <c r="M201" s="78">
        <v>6.6199999999999995E-2</v>
      </c>
      <c r="N201" s="77">
        <v>10815821.119999999</v>
      </c>
      <c r="O201" s="77">
        <v>99.51</v>
      </c>
      <c r="P201" s="77">
        <v>10762.823596512</v>
      </c>
      <c r="Q201" s="78">
        <v>3.7000000000000002E-3</v>
      </c>
      <c r="R201" s="78">
        <v>5.0000000000000001E-4</v>
      </c>
    </row>
    <row r="202" spans="2:18">
      <c r="B202" t="s">
        <v>7385</v>
      </c>
      <c r="C202" t="s">
        <v>7093</v>
      </c>
      <c r="D202" t="s">
        <v>7387</v>
      </c>
      <c r="E202"/>
      <c r="F202" t="s">
        <v>7303</v>
      </c>
      <c r="G202" t="s">
        <v>303</v>
      </c>
      <c r="H202" t="s">
        <v>5031</v>
      </c>
      <c r="I202" s="77">
        <v>2.65</v>
      </c>
      <c r="J202" t="s">
        <v>443</v>
      </c>
      <c r="K202" t="s">
        <v>100</v>
      </c>
      <c r="L202" s="78">
        <v>6.1800000000000001E-2</v>
      </c>
      <c r="M202" s="78">
        <v>6.4100000000000004E-2</v>
      </c>
      <c r="N202" s="77">
        <v>27955.23</v>
      </c>
      <c r="O202" s="77">
        <v>100.02</v>
      </c>
      <c r="P202" s="77">
        <v>27.960821046</v>
      </c>
      <c r="Q202" s="78">
        <v>0</v>
      </c>
      <c r="R202" s="78">
        <v>0</v>
      </c>
    </row>
    <row r="203" spans="2:18">
      <c r="B203" t="s">
        <v>7166</v>
      </c>
      <c r="C203" t="s">
        <v>7093</v>
      </c>
      <c r="D203" t="s">
        <v>7388</v>
      </c>
      <c r="E203"/>
      <c r="F203" t="s">
        <v>747</v>
      </c>
      <c r="G203" t="s">
        <v>7168</v>
      </c>
      <c r="H203" t="s">
        <v>210</v>
      </c>
      <c r="I203" s="77">
        <v>5.63</v>
      </c>
      <c r="J203" t="s">
        <v>121</v>
      </c>
      <c r="K203" t="s">
        <v>100</v>
      </c>
      <c r="L203" s="78">
        <v>0.06</v>
      </c>
      <c r="M203" s="78">
        <v>1.4800000000000001E-2</v>
      </c>
      <c r="N203" s="77">
        <v>16949594.870000001</v>
      </c>
      <c r="O203" s="77">
        <v>144.30000000000001</v>
      </c>
      <c r="P203" s="77">
        <v>24458.265397409999</v>
      </c>
      <c r="Q203" s="78">
        <v>8.5000000000000006E-3</v>
      </c>
      <c r="R203" s="78">
        <v>1E-3</v>
      </c>
    </row>
    <row r="204" spans="2:18">
      <c r="B204" t="s">
        <v>7389</v>
      </c>
      <c r="C204" t="s">
        <v>7093</v>
      </c>
      <c r="D204" t="s">
        <v>7390</v>
      </c>
      <c r="E204"/>
      <c r="F204" t="s">
        <v>747</v>
      </c>
      <c r="G204" t="s">
        <v>7391</v>
      </c>
      <c r="H204" t="s">
        <v>210</v>
      </c>
      <c r="I204" s="77">
        <v>0.79</v>
      </c>
      <c r="J204" t="s">
        <v>125</v>
      </c>
      <c r="K204" t="s">
        <v>100</v>
      </c>
      <c r="L204" s="78">
        <v>3.1800000000000002E-2</v>
      </c>
      <c r="M204" s="78">
        <v>3.1600000000000003E-2</v>
      </c>
      <c r="N204" s="77">
        <v>1338140.1200000001</v>
      </c>
      <c r="O204" s="77">
        <v>97.96</v>
      </c>
      <c r="P204" s="77">
        <v>1310.8420615519999</v>
      </c>
      <c r="Q204" s="78">
        <v>5.0000000000000001E-4</v>
      </c>
      <c r="R204" s="78">
        <v>1E-4</v>
      </c>
    </row>
    <row r="205" spans="2:18">
      <c r="B205" t="s">
        <v>7389</v>
      </c>
      <c r="C205" t="s">
        <v>7093</v>
      </c>
      <c r="D205" t="s">
        <v>7392</v>
      </c>
      <c r="E205"/>
      <c r="F205" t="s">
        <v>747</v>
      </c>
      <c r="G205" t="s">
        <v>7391</v>
      </c>
      <c r="H205" t="s">
        <v>210</v>
      </c>
      <c r="I205" s="77">
        <v>1.81</v>
      </c>
      <c r="J205" t="s">
        <v>125</v>
      </c>
      <c r="K205" t="s">
        <v>100</v>
      </c>
      <c r="L205" s="78">
        <v>3.3700000000000001E-2</v>
      </c>
      <c r="M205" s="78">
        <v>3.4299999999999997E-2</v>
      </c>
      <c r="N205" s="77">
        <v>552605.06000000006</v>
      </c>
      <c r="O205" s="77">
        <v>95.6</v>
      </c>
      <c r="P205" s="77">
        <v>528.29043736000006</v>
      </c>
      <c r="Q205" s="78">
        <v>2.0000000000000001E-4</v>
      </c>
      <c r="R205" s="78">
        <v>0</v>
      </c>
    </row>
    <row r="206" spans="2:18">
      <c r="B206" t="s">
        <v>7389</v>
      </c>
      <c r="C206" t="s">
        <v>7093</v>
      </c>
      <c r="D206" t="s">
        <v>7393</v>
      </c>
      <c r="E206"/>
      <c r="F206" t="s">
        <v>747</v>
      </c>
      <c r="G206" t="s">
        <v>7391</v>
      </c>
      <c r="H206" t="s">
        <v>210</v>
      </c>
      <c r="I206" s="77">
        <v>0.78</v>
      </c>
      <c r="J206" t="s">
        <v>125</v>
      </c>
      <c r="K206" t="s">
        <v>100</v>
      </c>
      <c r="L206" s="78">
        <v>5.3499999999999999E-2</v>
      </c>
      <c r="M206" s="78">
        <v>5.04E-2</v>
      </c>
      <c r="N206" s="77">
        <v>1299334.02</v>
      </c>
      <c r="O206" s="77">
        <v>100.56</v>
      </c>
      <c r="P206" s="77">
        <v>1306.6102905119999</v>
      </c>
      <c r="Q206" s="78">
        <v>5.0000000000000001E-4</v>
      </c>
      <c r="R206" s="78">
        <v>1E-4</v>
      </c>
    </row>
    <row r="207" spans="2:18">
      <c r="B207" t="s">
        <v>7389</v>
      </c>
      <c r="C207" t="s">
        <v>7093</v>
      </c>
      <c r="D207" t="s">
        <v>7394</v>
      </c>
      <c r="E207"/>
      <c r="F207" t="s">
        <v>747</v>
      </c>
      <c r="G207" t="s">
        <v>7391</v>
      </c>
      <c r="H207" t="s">
        <v>210</v>
      </c>
      <c r="I207" s="77">
        <v>1.82</v>
      </c>
      <c r="J207" t="s">
        <v>125</v>
      </c>
      <c r="K207" t="s">
        <v>100</v>
      </c>
      <c r="L207" s="78">
        <v>2.3E-2</v>
      </c>
      <c r="M207" s="78">
        <v>2.4799999999999999E-2</v>
      </c>
      <c r="N207" s="77">
        <v>1089479.45</v>
      </c>
      <c r="O207" s="77">
        <v>108.38</v>
      </c>
      <c r="P207" s="77">
        <v>1180.77782791</v>
      </c>
      <c r="Q207" s="78">
        <v>4.0000000000000002E-4</v>
      </c>
      <c r="R207" s="78">
        <v>1E-4</v>
      </c>
    </row>
    <row r="208" spans="2:18">
      <c r="B208" t="s">
        <v>7389</v>
      </c>
      <c r="C208" t="s">
        <v>7093</v>
      </c>
      <c r="D208" t="s">
        <v>7395</v>
      </c>
      <c r="E208"/>
      <c r="F208" t="s">
        <v>747</v>
      </c>
      <c r="G208" t="s">
        <v>7396</v>
      </c>
      <c r="H208" t="s">
        <v>210</v>
      </c>
      <c r="I208" s="77">
        <v>1.87</v>
      </c>
      <c r="J208" t="s">
        <v>125</v>
      </c>
      <c r="K208" t="s">
        <v>100</v>
      </c>
      <c r="L208" s="78">
        <v>3.8399999999999997E-2</v>
      </c>
      <c r="M208" s="78">
        <v>6.1100000000000002E-2</v>
      </c>
      <c r="N208" s="77">
        <v>372674.73</v>
      </c>
      <c r="O208" s="77">
        <v>96.27</v>
      </c>
      <c r="P208" s="77">
        <v>358.77396257100003</v>
      </c>
      <c r="Q208" s="78">
        <v>1E-4</v>
      </c>
      <c r="R208" s="78">
        <v>0</v>
      </c>
    </row>
    <row r="209" spans="2:18">
      <c r="B209" t="s">
        <v>7389</v>
      </c>
      <c r="C209" t="s">
        <v>7093</v>
      </c>
      <c r="D209" t="s">
        <v>7397</v>
      </c>
      <c r="E209"/>
      <c r="F209" t="s">
        <v>747</v>
      </c>
      <c r="G209" t="s">
        <v>7398</v>
      </c>
      <c r="H209" t="s">
        <v>210</v>
      </c>
      <c r="I209" s="77">
        <v>1.9</v>
      </c>
      <c r="J209" t="s">
        <v>125</v>
      </c>
      <c r="K209" t="s">
        <v>100</v>
      </c>
      <c r="L209" s="78">
        <v>3.85E-2</v>
      </c>
      <c r="M209" s="78">
        <v>4.0399999999999998E-2</v>
      </c>
      <c r="N209" s="77">
        <v>124651.91</v>
      </c>
      <c r="O209" s="77">
        <v>96.28</v>
      </c>
      <c r="P209" s="77">
        <v>120.014858948</v>
      </c>
      <c r="Q209" s="78">
        <v>0</v>
      </c>
      <c r="R209" s="78">
        <v>0</v>
      </c>
    </row>
    <row r="210" spans="2:18">
      <c r="B210" t="s">
        <v>7399</v>
      </c>
      <c r="C210" t="s">
        <v>7093</v>
      </c>
      <c r="D210" t="s">
        <v>7400</v>
      </c>
      <c r="E210"/>
      <c r="F210" t="s">
        <v>747</v>
      </c>
      <c r="G210" t="s">
        <v>7401</v>
      </c>
      <c r="H210" t="s">
        <v>210</v>
      </c>
      <c r="I210" s="77">
        <v>0.49</v>
      </c>
      <c r="J210" t="s">
        <v>125</v>
      </c>
      <c r="K210" t="s">
        <v>100</v>
      </c>
      <c r="L210" s="78">
        <v>3.6999999999999998E-2</v>
      </c>
      <c r="M210" s="78">
        <v>3.73E-2</v>
      </c>
      <c r="N210" s="77">
        <v>5526679.4299999997</v>
      </c>
      <c r="O210" s="77">
        <v>109.12</v>
      </c>
      <c r="P210" s="77">
        <v>6030.7125940160004</v>
      </c>
      <c r="Q210" s="78">
        <v>2.0999999999999999E-3</v>
      </c>
      <c r="R210" s="78">
        <v>2.9999999999999997E-4</v>
      </c>
    </row>
    <row r="211" spans="2:18">
      <c r="B211" t="s">
        <v>7399</v>
      </c>
      <c r="C211" t="s">
        <v>7093</v>
      </c>
      <c r="D211" t="s">
        <v>7402</v>
      </c>
      <c r="E211"/>
      <c r="F211" t="s">
        <v>747</v>
      </c>
      <c r="G211" t="s">
        <v>7403</v>
      </c>
      <c r="H211" t="s">
        <v>210</v>
      </c>
      <c r="I211" s="77">
        <v>0.95</v>
      </c>
      <c r="J211" t="s">
        <v>125</v>
      </c>
      <c r="K211" t="s">
        <v>100</v>
      </c>
      <c r="L211" s="78">
        <v>3.6999999999999998E-2</v>
      </c>
      <c r="M211" s="78">
        <v>0.08</v>
      </c>
      <c r="N211" s="77">
        <v>3070377.48</v>
      </c>
      <c r="O211" s="77">
        <v>105.62</v>
      </c>
      <c r="P211" s="77">
        <v>3242.9326943760002</v>
      </c>
      <c r="Q211" s="78">
        <v>1.1000000000000001E-3</v>
      </c>
      <c r="R211" s="78">
        <v>1E-4</v>
      </c>
    </row>
    <row r="212" spans="2:18">
      <c r="B212" t="s">
        <v>7399</v>
      </c>
      <c r="C212" t="s">
        <v>7093</v>
      </c>
      <c r="D212" t="s">
        <v>7404</v>
      </c>
      <c r="E212"/>
      <c r="F212" t="s">
        <v>747</v>
      </c>
      <c r="G212" t="s">
        <v>7405</v>
      </c>
      <c r="H212" t="s">
        <v>210</v>
      </c>
      <c r="I212" s="77">
        <v>1.94</v>
      </c>
      <c r="J212" t="s">
        <v>125</v>
      </c>
      <c r="K212" t="s">
        <v>100</v>
      </c>
      <c r="L212" s="78">
        <v>3.8800000000000001E-2</v>
      </c>
      <c r="M212" s="78">
        <v>3.9100000000000003E-2</v>
      </c>
      <c r="N212" s="77">
        <v>2925581.57</v>
      </c>
      <c r="O212" s="77">
        <v>99.59</v>
      </c>
      <c r="P212" s="77">
        <v>2913.5866855630002</v>
      </c>
      <c r="Q212" s="78">
        <v>1E-3</v>
      </c>
      <c r="R212" s="78">
        <v>1E-4</v>
      </c>
    </row>
    <row r="213" spans="2:18">
      <c r="B213" t="s">
        <v>7399</v>
      </c>
      <c r="C213" t="s">
        <v>7093</v>
      </c>
      <c r="D213" t="s">
        <v>7406</v>
      </c>
      <c r="E213"/>
      <c r="F213" t="s">
        <v>747</v>
      </c>
      <c r="G213" t="s">
        <v>7405</v>
      </c>
      <c r="H213" t="s">
        <v>210</v>
      </c>
      <c r="I213" s="77">
        <v>1.9</v>
      </c>
      <c r="J213" t="s">
        <v>125</v>
      </c>
      <c r="K213" t="s">
        <v>100</v>
      </c>
      <c r="L213" s="78">
        <v>2.3E-2</v>
      </c>
      <c r="M213" s="78">
        <v>5.28E-2</v>
      </c>
      <c r="N213" s="77">
        <v>2925581.57</v>
      </c>
      <c r="O213" s="77">
        <v>101.94</v>
      </c>
      <c r="P213" s="77">
        <v>2982.3378524579998</v>
      </c>
      <c r="Q213" s="78">
        <v>1E-3</v>
      </c>
      <c r="R213" s="78">
        <v>1E-4</v>
      </c>
    </row>
    <row r="214" spans="2:18">
      <c r="B214" t="s">
        <v>7407</v>
      </c>
      <c r="C214" t="s">
        <v>7093</v>
      </c>
      <c r="D214" t="s">
        <v>7408</v>
      </c>
      <c r="E214"/>
      <c r="F214" t="s">
        <v>775</v>
      </c>
      <c r="G214" t="s">
        <v>7409</v>
      </c>
      <c r="H214" t="s">
        <v>148</v>
      </c>
      <c r="I214" s="77">
        <v>5.52</v>
      </c>
      <c r="J214" t="s">
        <v>931</v>
      </c>
      <c r="K214" t="s">
        <v>100</v>
      </c>
      <c r="L214" s="78">
        <v>0.04</v>
      </c>
      <c r="M214" s="78">
        <v>4.0300000000000002E-2</v>
      </c>
      <c r="N214" s="77">
        <v>10137602.720000001</v>
      </c>
      <c r="O214" s="77">
        <v>114.27</v>
      </c>
      <c r="P214" s="77">
        <v>11584.238628143999</v>
      </c>
      <c r="Q214" s="78">
        <v>4.0000000000000001E-3</v>
      </c>
      <c r="R214" s="78">
        <v>5.0000000000000001E-4</v>
      </c>
    </row>
    <row r="215" spans="2:18">
      <c r="B215" t="s">
        <v>7407</v>
      </c>
      <c r="C215" t="s">
        <v>7093</v>
      </c>
      <c r="D215" t="s">
        <v>7410</v>
      </c>
      <c r="E215"/>
      <c r="F215" t="s">
        <v>775</v>
      </c>
      <c r="G215" t="s">
        <v>596</v>
      </c>
      <c r="H215" t="s">
        <v>148</v>
      </c>
      <c r="I215" s="77">
        <v>5.52</v>
      </c>
      <c r="J215" t="s">
        <v>931</v>
      </c>
      <c r="K215" t="s">
        <v>100</v>
      </c>
      <c r="L215" s="78">
        <v>0.04</v>
      </c>
      <c r="M215" s="78">
        <v>4.0399999999999998E-2</v>
      </c>
      <c r="N215" s="77">
        <v>617021.03</v>
      </c>
      <c r="O215" s="77">
        <v>112.47</v>
      </c>
      <c r="P215" s="77">
        <v>693.96355244100005</v>
      </c>
      <c r="Q215" s="78">
        <v>2.0000000000000001E-4</v>
      </c>
      <c r="R215" s="78">
        <v>0</v>
      </c>
    </row>
    <row r="216" spans="2:18">
      <c r="B216" t="s">
        <v>7411</v>
      </c>
      <c r="C216" t="s">
        <v>7093</v>
      </c>
      <c r="D216" t="s">
        <v>7412</v>
      </c>
      <c r="E216"/>
      <c r="F216" t="s">
        <v>775</v>
      </c>
      <c r="G216" t="s">
        <v>7413</v>
      </c>
      <c r="H216" t="s">
        <v>148</v>
      </c>
      <c r="I216" s="77">
        <v>4.76</v>
      </c>
      <c r="J216" t="s">
        <v>465</v>
      </c>
      <c r="K216" t="s">
        <v>100</v>
      </c>
      <c r="L216" s="78">
        <v>2.5399999999999999E-2</v>
      </c>
      <c r="M216" s="78">
        <v>1.6899999999999998E-2</v>
      </c>
      <c r="N216" s="77">
        <v>6388840.2599999998</v>
      </c>
      <c r="O216" s="77">
        <v>114.63</v>
      </c>
      <c r="P216" s="77">
        <v>7323.5275900380002</v>
      </c>
      <c r="Q216" s="78">
        <v>2.5000000000000001E-3</v>
      </c>
      <c r="R216" s="78">
        <v>2.9999999999999997E-4</v>
      </c>
    </row>
    <row r="217" spans="2:18">
      <c r="B217" t="s">
        <v>7414</v>
      </c>
      <c r="C217" t="s">
        <v>7415</v>
      </c>
      <c r="D217" t="s">
        <v>7416</v>
      </c>
      <c r="E217"/>
      <c r="F217" t="s">
        <v>747</v>
      </c>
      <c r="G217" t="s">
        <v>7417</v>
      </c>
      <c r="H217" t="s">
        <v>210</v>
      </c>
      <c r="I217" s="77">
        <v>3.78</v>
      </c>
      <c r="J217" t="s">
        <v>125</v>
      </c>
      <c r="K217" t="s">
        <v>100</v>
      </c>
      <c r="L217" s="78">
        <v>2.3300000000000001E-2</v>
      </c>
      <c r="M217" s="78">
        <v>2.64E-2</v>
      </c>
      <c r="N217" s="77">
        <v>10930212.65</v>
      </c>
      <c r="O217" s="77">
        <v>108.35</v>
      </c>
      <c r="P217" s="77">
        <v>11842.885406275</v>
      </c>
      <c r="Q217" s="78">
        <v>4.1000000000000003E-3</v>
      </c>
      <c r="R217" s="78">
        <v>5.0000000000000001E-4</v>
      </c>
    </row>
    <row r="218" spans="2:18">
      <c r="B218" t="s">
        <v>7418</v>
      </c>
      <c r="C218" t="s">
        <v>7093</v>
      </c>
      <c r="D218" t="s">
        <v>7419</v>
      </c>
      <c r="E218"/>
      <c r="F218" t="s">
        <v>775</v>
      </c>
      <c r="G218" t="s">
        <v>7420</v>
      </c>
      <c r="H218" t="s">
        <v>148</v>
      </c>
      <c r="I218" s="77">
        <v>5.47</v>
      </c>
      <c r="J218" t="s">
        <v>125</v>
      </c>
      <c r="K218" t="s">
        <v>100</v>
      </c>
      <c r="L218" s="78">
        <v>2.9000000000000001E-2</v>
      </c>
      <c r="M218" s="78">
        <v>2.9100000000000001E-2</v>
      </c>
      <c r="N218" s="77">
        <v>16396995.359999999</v>
      </c>
      <c r="O218" s="77">
        <v>116.34</v>
      </c>
      <c r="P218" s="77">
        <v>19076.264401823999</v>
      </c>
      <c r="Q218" s="78">
        <v>6.6E-3</v>
      </c>
      <c r="R218" s="78">
        <v>8.0000000000000004E-4</v>
      </c>
    </row>
    <row r="219" spans="2:18">
      <c r="B219" t="s">
        <v>7421</v>
      </c>
      <c r="C219" t="s">
        <v>7093</v>
      </c>
      <c r="D219" t="s">
        <v>7422</v>
      </c>
      <c r="E219"/>
      <c r="F219" t="s">
        <v>7303</v>
      </c>
      <c r="G219" t="s">
        <v>954</v>
      </c>
      <c r="H219" t="s">
        <v>5031</v>
      </c>
      <c r="I219" s="77">
        <v>0.28000000000000003</v>
      </c>
      <c r="J219" t="s">
        <v>989</v>
      </c>
      <c r="K219" t="s">
        <v>100</v>
      </c>
      <c r="L219" s="78">
        <v>2.4299999999999999E-2</v>
      </c>
      <c r="M219" s="78">
        <v>5.0599999999999999E-2</v>
      </c>
      <c r="N219" s="77">
        <v>691513.54</v>
      </c>
      <c r="O219" s="77">
        <v>99.5</v>
      </c>
      <c r="P219" s="77">
        <v>688.05597230000001</v>
      </c>
      <c r="Q219" s="78">
        <v>2.0000000000000001E-4</v>
      </c>
      <c r="R219" s="78">
        <v>0</v>
      </c>
    </row>
    <row r="220" spans="2:18">
      <c r="B220" t="s">
        <v>7421</v>
      </c>
      <c r="C220" t="s">
        <v>7093</v>
      </c>
      <c r="D220" t="s">
        <v>7423</v>
      </c>
      <c r="E220"/>
      <c r="F220" t="s">
        <v>747</v>
      </c>
      <c r="G220" t="s">
        <v>7424</v>
      </c>
      <c r="H220" t="s">
        <v>210</v>
      </c>
      <c r="I220" s="77">
        <v>0.52</v>
      </c>
      <c r="J220" t="s">
        <v>989</v>
      </c>
      <c r="K220" t="s">
        <v>100</v>
      </c>
      <c r="L220" s="78">
        <v>2.0799999999999999E-2</v>
      </c>
      <c r="M220" s="78">
        <v>5.5399999999999998E-2</v>
      </c>
      <c r="N220" s="77">
        <v>1728783.78</v>
      </c>
      <c r="O220" s="77">
        <v>98.73</v>
      </c>
      <c r="P220" s="77">
        <v>1706.8282259939999</v>
      </c>
      <c r="Q220" s="78">
        <v>5.9999999999999995E-4</v>
      </c>
      <c r="R220" s="78">
        <v>1E-4</v>
      </c>
    </row>
    <row r="221" spans="2:18">
      <c r="B221" t="s">
        <v>7425</v>
      </c>
      <c r="C221" t="s">
        <v>7093</v>
      </c>
      <c r="D221" t="s">
        <v>7426</v>
      </c>
      <c r="E221"/>
      <c r="F221" t="s">
        <v>1266</v>
      </c>
      <c r="G221" t="s">
        <v>7427</v>
      </c>
      <c r="H221" t="s">
        <v>5031</v>
      </c>
      <c r="I221" s="77">
        <v>1.19</v>
      </c>
      <c r="J221" t="s">
        <v>125</v>
      </c>
      <c r="K221" t="s">
        <v>100</v>
      </c>
      <c r="L221" s="78">
        <v>2.76E-2</v>
      </c>
      <c r="M221" s="78">
        <v>5.2600000000000001E-2</v>
      </c>
      <c r="N221" s="77">
        <v>1667593.63</v>
      </c>
      <c r="O221" s="77">
        <v>98.05</v>
      </c>
      <c r="P221" s="77">
        <v>1635.075554215</v>
      </c>
      <c r="Q221" s="78">
        <v>5.9999999999999995E-4</v>
      </c>
      <c r="R221" s="78">
        <v>1E-4</v>
      </c>
    </row>
    <row r="222" spans="2:18">
      <c r="B222" t="s">
        <v>7339</v>
      </c>
      <c r="C222" t="s">
        <v>7093</v>
      </c>
      <c r="D222" t="s">
        <v>7428</v>
      </c>
      <c r="E222"/>
      <c r="F222" t="s">
        <v>1266</v>
      </c>
      <c r="G222" t="s">
        <v>7429</v>
      </c>
      <c r="H222" t="s">
        <v>5031</v>
      </c>
      <c r="I222" s="77">
        <v>8.43</v>
      </c>
      <c r="J222" t="s">
        <v>121</v>
      </c>
      <c r="K222" t="s">
        <v>100</v>
      </c>
      <c r="L222" s="78">
        <v>3.1E-2</v>
      </c>
      <c r="M222" s="78">
        <v>2.8799999999999999E-2</v>
      </c>
      <c r="N222" s="77">
        <v>825090.03</v>
      </c>
      <c r="O222" s="77">
        <v>94.87</v>
      </c>
      <c r="P222" s="77">
        <v>782.76291146100004</v>
      </c>
      <c r="Q222" s="78">
        <v>2.9999999999999997E-4</v>
      </c>
      <c r="R222" s="78">
        <v>0</v>
      </c>
    </row>
    <row r="223" spans="2:18">
      <c r="B223" t="s">
        <v>7339</v>
      </c>
      <c r="C223" t="s">
        <v>7093</v>
      </c>
      <c r="D223" t="s">
        <v>7430</v>
      </c>
      <c r="E223"/>
      <c r="F223" t="s">
        <v>1266</v>
      </c>
      <c r="G223" t="s">
        <v>290</v>
      </c>
      <c r="H223" t="s">
        <v>5031</v>
      </c>
      <c r="I223" s="77">
        <v>8.44</v>
      </c>
      <c r="J223" t="s">
        <v>121</v>
      </c>
      <c r="K223" t="s">
        <v>100</v>
      </c>
      <c r="L223" s="78">
        <v>3.1E-2</v>
      </c>
      <c r="M223" s="78">
        <v>2.8799999999999999E-2</v>
      </c>
      <c r="N223" s="77">
        <v>1584789.79</v>
      </c>
      <c r="O223" s="77">
        <v>93.66</v>
      </c>
      <c r="P223" s="77">
        <v>1484.314117314</v>
      </c>
      <c r="Q223" s="78">
        <v>5.0000000000000001E-4</v>
      </c>
      <c r="R223" s="78">
        <v>1E-4</v>
      </c>
    </row>
    <row r="224" spans="2:18">
      <c r="B224" t="s">
        <v>7339</v>
      </c>
      <c r="C224" t="s">
        <v>7093</v>
      </c>
      <c r="D224" t="s">
        <v>7431</v>
      </c>
      <c r="E224"/>
      <c r="F224" t="s">
        <v>1266</v>
      </c>
      <c r="G224" t="s">
        <v>363</v>
      </c>
      <c r="H224" t="s">
        <v>5031</v>
      </c>
      <c r="I224" s="77">
        <v>8.44</v>
      </c>
      <c r="J224" t="s">
        <v>121</v>
      </c>
      <c r="K224" t="s">
        <v>100</v>
      </c>
      <c r="L224" s="78">
        <v>3.1E-2</v>
      </c>
      <c r="M224" s="78">
        <v>2.86E-2</v>
      </c>
      <c r="N224" s="77">
        <v>1775303.6</v>
      </c>
      <c r="O224" s="77">
        <v>81.91</v>
      </c>
      <c r="P224" s="77">
        <v>1454.15117876</v>
      </c>
      <c r="Q224" s="78">
        <v>5.0000000000000001E-4</v>
      </c>
      <c r="R224" s="78">
        <v>1E-4</v>
      </c>
    </row>
    <row r="225" spans="2:18">
      <c r="B225" t="s">
        <v>7339</v>
      </c>
      <c r="C225" t="s">
        <v>7093</v>
      </c>
      <c r="D225" t="s">
        <v>7432</v>
      </c>
      <c r="E225"/>
      <c r="F225" t="s">
        <v>1266</v>
      </c>
      <c r="G225" t="s">
        <v>340</v>
      </c>
      <c r="H225" t="s">
        <v>5031</v>
      </c>
      <c r="I225" s="77">
        <v>8.44</v>
      </c>
      <c r="J225" t="s">
        <v>121</v>
      </c>
      <c r="K225" t="s">
        <v>100</v>
      </c>
      <c r="L225" s="78">
        <v>3.1E-2</v>
      </c>
      <c r="M225" s="78">
        <v>2.8500000000000001E-2</v>
      </c>
      <c r="N225" s="77">
        <v>2155056.5099999998</v>
      </c>
      <c r="O225" s="77">
        <v>86.58</v>
      </c>
      <c r="P225" s="77">
        <v>1865.847926358</v>
      </c>
      <c r="Q225" s="78">
        <v>5.9999999999999995E-4</v>
      </c>
      <c r="R225" s="78">
        <v>1E-4</v>
      </c>
    </row>
    <row r="226" spans="2:18">
      <c r="B226" t="s">
        <v>7339</v>
      </c>
      <c r="C226" t="s">
        <v>7093</v>
      </c>
      <c r="D226" t="s">
        <v>7433</v>
      </c>
      <c r="E226"/>
      <c r="F226" t="s">
        <v>1266</v>
      </c>
      <c r="G226" t="s">
        <v>1336</v>
      </c>
      <c r="H226" t="s">
        <v>5031</v>
      </c>
      <c r="I226" s="77">
        <v>8.36</v>
      </c>
      <c r="J226" t="s">
        <v>121</v>
      </c>
      <c r="K226" t="s">
        <v>100</v>
      </c>
      <c r="L226" s="78">
        <v>3.1E-2</v>
      </c>
      <c r="M226" s="78">
        <v>0.03</v>
      </c>
      <c r="N226" s="77">
        <v>3181274.02</v>
      </c>
      <c r="O226" s="77">
        <v>96.53</v>
      </c>
      <c r="P226" s="77">
        <v>3070.8838115059998</v>
      </c>
      <c r="Q226" s="78">
        <v>1.1000000000000001E-3</v>
      </c>
      <c r="R226" s="78">
        <v>1E-4</v>
      </c>
    </row>
    <row r="227" spans="2:18">
      <c r="B227" t="s">
        <v>7434</v>
      </c>
      <c r="C227" t="s">
        <v>7093</v>
      </c>
      <c r="D227" t="s">
        <v>7435</v>
      </c>
      <c r="E227"/>
      <c r="F227" t="s">
        <v>796</v>
      </c>
      <c r="G227" t="s">
        <v>7436</v>
      </c>
      <c r="H227" t="s">
        <v>148</v>
      </c>
      <c r="I227" s="77">
        <v>4.8</v>
      </c>
      <c r="J227" t="s">
        <v>110</v>
      </c>
      <c r="K227" t="s">
        <v>100</v>
      </c>
      <c r="L227" s="78">
        <v>6.5500000000000003E-2</v>
      </c>
      <c r="M227" s="78">
        <v>6.4600000000000005E-2</v>
      </c>
      <c r="N227" s="77">
        <v>7343063.0999999996</v>
      </c>
      <c r="O227" s="77">
        <v>106.28</v>
      </c>
      <c r="P227" s="77">
        <v>7804.2074626800004</v>
      </c>
      <c r="Q227" s="78">
        <v>2.7000000000000001E-3</v>
      </c>
      <c r="R227" s="78">
        <v>2.9999999999999997E-4</v>
      </c>
    </row>
    <row r="228" spans="2:18">
      <c r="B228" t="s">
        <v>7437</v>
      </c>
      <c r="C228" t="s">
        <v>7093</v>
      </c>
      <c r="D228" t="s">
        <v>7438</v>
      </c>
      <c r="E228"/>
      <c r="F228" t="s">
        <v>796</v>
      </c>
      <c r="G228" t="s">
        <v>7436</v>
      </c>
      <c r="H228" t="s">
        <v>148</v>
      </c>
      <c r="I228" s="77">
        <v>4.95</v>
      </c>
      <c r="J228" t="s">
        <v>110</v>
      </c>
      <c r="K228" t="s">
        <v>100</v>
      </c>
      <c r="L228" s="78">
        <v>6.5500000000000003E-2</v>
      </c>
      <c r="M228" s="78">
        <v>6.3100000000000003E-2</v>
      </c>
      <c r="N228" s="77">
        <v>15477759.25</v>
      </c>
      <c r="O228" s="77">
        <v>106.48</v>
      </c>
      <c r="P228" s="77">
        <v>16480.718049399999</v>
      </c>
      <c r="Q228" s="78">
        <v>5.7000000000000002E-3</v>
      </c>
      <c r="R228" s="78">
        <v>6.9999999999999999E-4</v>
      </c>
    </row>
    <row r="229" spans="2:18">
      <c r="B229" t="s">
        <v>7439</v>
      </c>
      <c r="C229" t="s">
        <v>7093</v>
      </c>
      <c r="D229" t="s">
        <v>7440</v>
      </c>
      <c r="E229"/>
      <c r="F229" t="s">
        <v>796</v>
      </c>
      <c r="G229" t="s">
        <v>619</v>
      </c>
      <c r="H229" t="s">
        <v>148</v>
      </c>
      <c r="I229" s="77">
        <v>5.25</v>
      </c>
      <c r="J229" t="s">
        <v>130</v>
      </c>
      <c r="K229" t="s">
        <v>100</v>
      </c>
      <c r="L229" s="78">
        <v>4.2799999999999998E-2</v>
      </c>
      <c r="M229" s="78">
        <v>7.0599999999999996E-2</v>
      </c>
      <c r="N229" s="77">
        <v>5671415.6600000001</v>
      </c>
      <c r="O229" s="77">
        <v>88.03</v>
      </c>
      <c r="P229" s="77">
        <v>4992.547205498</v>
      </c>
      <c r="Q229" s="78">
        <v>1.6999999999999999E-3</v>
      </c>
      <c r="R229" s="78">
        <v>2.0000000000000001E-4</v>
      </c>
    </row>
    <row r="230" spans="2:18">
      <c r="B230" t="s">
        <v>7439</v>
      </c>
      <c r="C230" t="s">
        <v>7093</v>
      </c>
      <c r="D230" t="s">
        <v>7441</v>
      </c>
      <c r="E230"/>
      <c r="F230" t="s">
        <v>796</v>
      </c>
      <c r="G230" t="s">
        <v>748</v>
      </c>
      <c r="H230" t="s">
        <v>148</v>
      </c>
      <c r="I230" s="77">
        <v>5.19</v>
      </c>
      <c r="J230" t="s">
        <v>130</v>
      </c>
      <c r="K230" t="s">
        <v>100</v>
      </c>
      <c r="L230" s="78">
        <v>5.28E-2</v>
      </c>
      <c r="M230" s="78">
        <v>6.7599999999999993E-2</v>
      </c>
      <c r="N230" s="77">
        <v>9014427.6300000008</v>
      </c>
      <c r="O230" s="77">
        <v>94.44</v>
      </c>
      <c r="P230" s="77">
        <v>8513.225453772</v>
      </c>
      <c r="Q230" s="78">
        <v>3.0000000000000001E-3</v>
      </c>
      <c r="R230" s="78">
        <v>4.0000000000000002E-4</v>
      </c>
    </row>
    <row r="231" spans="2:18">
      <c r="B231" t="s">
        <v>7439</v>
      </c>
      <c r="C231" t="s">
        <v>7093</v>
      </c>
      <c r="D231" t="s">
        <v>7442</v>
      </c>
      <c r="E231"/>
      <c r="F231" t="s">
        <v>796</v>
      </c>
      <c r="G231" t="s">
        <v>689</v>
      </c>
      <c r="H231" t="s">
        <v>148</v>
      </c>
      <c r="I231" s="77">
        <v>5.14</v>
      </c>
      <c r="J231" t="s">
        <v>130</v>
      </c>
      <c r="K231" t="s">
        <v>100</v>
      </c>
      <c r="L231" s="78">
        <v>5.28E-2</v>
      </c>
      <c r="M231" s="78">
        <v>7.3400000000000007E-2</v>
      </c>
      <c r="N231" s="77">
        <v>11120271.49</v>
      </c>
      <c r="O231" s="77">
        <v>93.49</v>
      </c>
      <c r="P231" s="77">
        <v>10396.341816001001</v>
      </c>
      <c r="Q231" s="78">
        <v>3.5999999999999999E-3</v>
      </c>
      <c r="R231" s="78">
        <v>4.0000000000000002E-4</v>
      </c>
    </row>
    <row r="232" spans="2:18">
      <c r="B232" t="s">
        <v>7443</v>
      </c>
      <c r="C232" t="s">
        <v>7093</v>
      </c>
      <c r="D232" t="s">
        <v>7444</v>
      </c>
      <c r="E232"/>
      <c r="F232" t="s">
        <v>796</v>
      </c>
      <c r="G232" t="s">
        <v>5787</v>
      </c>
      <c r="H232" t="s">
        <v>148</v>
      </c>
      <c r="I232" s="77">
        <v>2.64</v>
      </c>
      <c r="J232" t="s">
        <v>125</v>
      </c>
      <c r="K232" t="s">
        <v>100</v>
      </c>
      <c r="L232" s="78">
        <v>6.6900000000000001E-2</v>
      </c>
      <c r="M232" s="78">
        <v>5.1900000000000002E-2</v>
      </c>
      <c r="N232" s="77">
        <v>5808254.0199999996</v>
      </c>
      <c r="O232" s="77">
        <v>99.51</v>
      </c>
      <c r="P232" s="77">
        <v>5779.7935753020001</v>
      </c>
      <c r="Q232" s="78">
        <v>2E-3</v>
      </c>
      <c r="R232" s="78">
        <v>2.0000000000000001E-4</v>
      </c>
    </row>
    <row r="233" spans="2:18">
      <c r="B233" t="s">
        <v>7443</v>
      </c>
      <c r="C233" t="s">
        <v>7093</v>
      </c>
      <c r="D233" t="s">
        <v>7445</v>
      </c>
      <c r="E233"/>
      <c r="F233" t="s">
        <v>796</v>
      </c>
      <c r="G233" t="s">
        <v>315</v>
      </c>
      <c r="H233" t="s">
        <v>148</v>
      </c>
      <c r="I233" s="77">
        <v>2.64</v>
      </c>
      <c r="J233" t="s">
        <v>125</v>
      </c>
      <c r="K233" t="s">
        <v>100</v>
      </c>
      <c r="L233" s="78">
        <v>6.6900000000000001E-2</v>
      </c>
      <c r="M233" s="78">
        <v>4.8099999999999997E-2</v>
      </c>
      <c r="N233" s="77">
        <v>1579121.47</v>
      </c>
      <c r="O233" s="77">
        <v>98.74</v>
      </c>
      <c r="P233" s="77">
        <v>1559.224539478</v>
      </c>
      <c r="Q233" s="78">
        <v>5.0000000000000001E-4</v>
      </c>
      <c r="R233" s="78">
        <v>1E-4</v>
      </c>
    </row>
    <row r="234" spans="2:18">
      <c r="B234" t="s">
        <v>7443</v>
      </c>
      <c r="C234" t="s">
        <v>7093</v>
      </c>
      <c r="D234" t="s">
        <v>3349</v>
      </c>
      <c r="E234"/>
      <c r="F234" t="s">
        <v>796</v>
      </c>
      <c r="G234" t="s">
        <v>619</v>
      </c>
      <c r="H234" t="s">
        <v>148</v>
      </c>
      <c r="I234" s="77">
        <v>2.64</v>
      </c>
      <c r="J234" t="s">
        <v>125</v>
      </c>
      <c r="K234" t="s">
        <v>100</v>
      </c>
      <c r="L234" s="78">
        <v>6.6900000000000001E-2</v>
      </c>
      <c r="M234" s="78">
        <v>4.99E-2</v>
      </c>
      <c r="N234" s="77">
        <v>2269185.37</v>
      </c>
      <c r="O234" s="77">
        <v>98.72</v>
      </c>
      <c r="P234" s="77">
        <v>2240.1397972640002</v>
      </c>
      <c r="Q234" s="78">
        <v>8.0000000000000004E-4</v>
      </c>
      <c r="R234" s="78">
        <v>1E-4</v>
      </c>
    </row>
    <row r="235" spans="2:18">
      <c r="B235" t="s">
        <v>7443</v>
      </c>
      <c r="C235" t="s">
        <v>7093</v>
      </c>
      <c r="D235" t="s">
        <v>7446</v>
      </c>
      <c r="E235"/>
      <c r="F235" t="s">
        <v>796</v>
      </c>
      <c r="G235" t="s">
        <v>309</v>
      </c>
      <c r="H235" t="s">
        <v>148</v>
      </c>
      <c r="I235" s="77">
        <v>2.64</v>
      </c>
      <c r="J235" t="s">
        <v>125</v>
      </c>
      <c r="K235" t="s">
        <v>100</v>
      </c>
      <c r="L235" s="78">
        <v>7.2900000000000006E-2</v>
      </c>
      <c r="M235" s="78">
        <v>5.1499999999999997E-2</v>
      </c>
      <c r="N235" s="77">
        <v>2297286.81</v>
      </c>
      <c r="O235" s="77">
        <v>99.34</v>
      </c>
      <c r="P235" s="77">
        <v>2282.124717054</v>
      </c>
      <c r="Q235" s="78">
        <v>8.0000000000000004E-4</v>
      </c>
      <c r="R235" s="78">
        <v>1E-4</v>
      </c>
    </row>
    <row r="236" spans="2:18">
      <c r="B236" t="s">
        <v>7443</v>
      </c>
      <c r="C236" t="s">
        <v>7093</v>
      </c>
      <c r="D236" t="s">
        <v>7447</v>
      </c>
      <c r="E236"/>
      <c r="F236" t="s">
        <v>796</v>
      </c>
      <c r="G236" t="s">
        <v>748</v>
      </c>
      <c r="H236" t="s">
        <v>148</v>
      </c>
      <c r="I236" s="77">
        <v>2.64</v>
      </c>
      <c r="J236" t="s">
        <v>125</v>
      </c>
      <c r="K236" t="s">
        <v>100</v>
      </c>
      <c r="L236" s="78">
        <v>7.2900000000000006E-2</v>
      </c>
      <c r="M236" s="78">
        <v>5.21E-2</v>
      </c>
      <c r="N236" s="77">
        <v>1347542.55</v>
      </c>
      <c r="O236" s="77">
        <v>99.85</v>
      </c>
      <c r="P236" s="77">
        <v>1345.521236175</v>
      </c>
      <c r="Q236" s="78">
        <v>5.0000000000000001E-4</v>
      </c>
      <c r="R236" s="78">
        <v>1E-4</v>
      </c>
    </row>
    <row r="237" spans="2:18">
      <c r="B237" t="s">
        <v>7443</v>
      </c>
      <c r="C237" t="s">
        <v>7093</v>
      </c>
      <c r="D237" t="s">
        <v>7448</v>
      </c>
      <c r="E237"/>
      <c r="F237" t="s">
        <v>796</v>
      </c>
      <c r="G237" t="s">
        <v>479</v>
      </c>
      <c r="H237" t="s">
        <v>148</v>
      </c>
      <c r="I237" s="77">
        <v>2.64</v>
      </c>
      <c r="J237" t="s">
        <v>125</v>
      </c>
      <c r="K237" t="s">
        <v>100</v>
      </c>
      <c r="L237" s="78">
        <v>7.2900000000000006E-2</v>
      </c>
      <c r="M237" s="78">
        <v>5.4199999999999998E-2</v>
      </c>
      <c r="N237" s="77">
        <v>3324775.8</v>
      </c>
      <c r="O237" s="77">
        <v>99.89</v>
      </c>
      <c r="P237" s="77">
        <v>3321.11854662</v>
      </c>
      <c r="Q237" s="78">
        <v>1.1999999999999999E-3</v>
      </c>
      <c r="R237" s="78">
        <v>1E-4</v>
      </c>
    </row>
    <row r="238" spans="2:18">
      <c r="B238" t="s">
        <v>7443</v>
      </c>
      <c r="C238" t="s">
        <v>7093</v>
      </c>
      <c r="D238" t="s">
        <v>7449</v>
      </c>
      <c r="E238"/>
      <c r="F238" t="s">
        <v>796</v>
      </c>
      <c r="G238" t="s">
        <v>689</v>
      </c>
      <c r="H238" t="s">
        <v>148</v>
      </c>
      <c r="I238" s="77">
        <v>2.64</v>
      </c>
      <c r="J238" t="s">
        <v>125</v>
      </c>
      <c r="K238" t="s">
        <v>100</v>
      </c>
      <c r="L238" s="78">
        <v>7.2900000000000006E-2</v>
      </c>
      <c r="M238" s="78">
        <v>5.3600000000000002E-2</v>
      </c>
      <c r="N238" s="77">
        <v>2148835.2000000002</v>
      </c>
      <c r="O238" s="77">
        <v>99.73</v>
      </c>
      <c r="P238" s="77">
        <v>2143.0333449599998</v>
      </c>
      <c r="Q238" s="78">
        <v>6.9999999999999999E-4</v>
      </c>
      <c r="R238" s="78">
        <v>1E-4</v>
      </c>
    </row>
    <row r="239" spans="2:18">
      <c r="B239" t="s">
        <v>7443</v>
      </c>
      <c r="C239" t="s">
        <v>7093</v>
      </c>
      <c r="D239" t="s">
        <v>7450</v>
      </c>
      <c r="E239"/>
      <c r="F239" t="s">
        <v>796</v>
      </c>
      <c r="G239" t="s">
        <v>298</v>
      </c>
      <c r="H239" t="s">
        <v>148</v>
      </c>
      <c r="I239" s="77">
        <v>2.64</v>
      </c>
      <c r="J239" t="s">
        <v>125</v>
      </c>
      <c r="K239" t="s">
        <v>100</v>
      </c>
      <c r="L239" s="78">
        <v>7.2900000000000006E-2</v>
      </c>
      <c r="M239" s="78">
        <v>5.3900000000000003E-2</v>
      </c>
      <c r="N239" s="77">
        <v>1160742.6200000001</v>
      </c>
      <c r="O239" s="77">
        <v>99.85</v>
      </c>
      <c r="P239" s="77">
        <v>1159.00150607</v>
      </c>
      <c r="Q239" s="78">
        <v>4.0000000000000002E-4</v>
      </c>
      <c r="R239" s="78">
        <v>0</v>
      </c>
    </row>
    <row r="240" spans="2:18">
      <c r="B240" t="s">
        <v>7443</v>
      </c>
      <c r="C240" t="s">
        <v>7093</v>
      </c>
      <c r="D240" t="s">
        <v>7451</v>
      </c>
      <c r="E240"/>
      <c r="F240" t="s">
        <v>796</v>
      </c>
      <c r="G240" t="s">
        <v>373</v>
      </c>
      <c r="H240" t="s">
        <v>148</v>
      </c>
      <c r="I240" s="77">
        <v>2.64</v>
      </c>
      <c r="J240" t="s">
        <v>125</v>
      </c>
      <c r="K240" t="s">
        <v>100</v>
      </c>
      <c r="L240" s="78">
        <v>7.2900000000000006E-2</v>
      </c>
      <c r="M240" s="78">
        <v>5.4600000000000003E-2</v>
      </c>
      <c r="N240" s="77">
        <v>1609604.03</v>
      </c>
      <c r="O240" s="77">
        <v>99.85</v>
      </c>
      <c r="P240" s="77">
        <v>1607.1896239549999</v>
      </c>
      <c r="Q240" s="78">
        <v>5.9999999999999995E-4</v>
      </c>
      <c r="R240" s="78">
        <v>1E-4</v>
      </c>
    </row>
    <row r="241" spans="2:18">
      <c r="B241" t="s">
        <v>7443</v>
      </c>
      <c r="C241" t="s">
        <v>7093</v>
      </c>
      <c r="D241" t="s">
        <v>7452</v>
      </c>
      <c r="E241"/>
      <c r="F241" t="s">
        <v>796</v>
      </c>
      <c r="G241" t="s">
        <v>303</v>
      </c>
      <c r="H241" t="s">
        <v>148</v>
      </c>
      <c r="I241" s="77">
        <v>2.64</v>
      </c>
      <c r="J241" t="s">
        <v>125</v>
      </c>
      <c r="K241" t="s">
        <v>100</v>
      </c>
      <c r="L241" s="78">
        <v>7.2900000000000006E-2</v>
      </c>
      <c r="M241" s="78">
        <v>5.3999999999999999E-2</v>
      </c>
      <c r="N241" s="77">
        <v>3013512.29</v>
      </c>
      <c r="O241" s="77">
        <v>99.86</v>
      </c>
      <c r="P241" s="77">
        <v>3009.2933727939999</v>
      </c>
      <c r="Q241" s="78">
        <v>1E-3</v>
      </c>
      <c r="R241" s="78">
        <v>1E-4</v>
      </c>
    </row>
    <row r="242" spans="2:18">
      <c r="B242" t="s">
        <v>7453</v>
      </c>
      <c r="C242" t="s">
        <v>7093</v>
      </c>
      <c r="D242" t="s">
        <v>7454</v>
      </c>
      <c r="E242"/>
      <c r="F242" t="s">
        <v>800</v>
      </c>
      <c r="G242" t="s">
        <v>7455</v>
      </c>
      <c r="H242" t="s">
        <v>210</v>
      </c>
      <c r="I242" s="77">
        <v>3.4</v>
      </c>
      <c r="J242" t="s">
        <v>110</v>
      </c>
      <c r="K242" t="s">
        <v>100</v>
      </c>
      <c r="L242" s="78">
        <v>2.3599999999999999E-2</v>
      </c>
      <c r="M242" s="78">
        <v>2.5499999999999998E-2</v>
      </c>
      <c r="N242" s="77">
        <v>10582505.74</v>
      </c>
      <c r="O242" s="77">
        <v>107.18</v>
      </c>
      <c r="P242" s="77">
        <v>11342.329652132001</v>
      </c>
      <c r="Q242" s="78">
        <v>3.8999999999999998E-3</v>
      </c>
      <c r="R242" s="78">
        <v>5.0000000000000001E-4</v>
      </c>
    </row>
    <row r="243" spans="2:18">
      <c r="B243" t="s">
        <v>7456</v>
      </c>
      <c r="C243" t="s">
        <v>7093</v>
      </c>
      <c r="D243" t="s">
        <v>7457</v>
      </c>
      <c r="E243"/>
      <c r="F243" t="s">
        <v>796</v>
      </c>
      <c r="G243" t="s">
        <v>7458</v>
      </c>
      <c r="H243" t="s">
        <v>148</v>
      </c>
      <c r="I243" s="77">
        <v>7.01</v>
      </c>
      <c r="J243" t="s">
        <v>125</v>
      </c>
      <c r="K243" t="s">
        <v>100</v>
      </c>
      <c r="L243" s="78">
        <v>4.4999999999999998E-2</v>
      </c>
      <c r="M243" s="78">
        <v>2.2599999999999999E-2</v>
      </c>
      <c r="N243" s="77">
        <v>2225460.0499999998</v>
      </c>
      <c r="O243" s="77">
        <v>125.67</v>
      </c>
      <c r="P243" s="77">
        <v>2796.7356448350001</v>
      </c>
      <c r="Q243" s="78">
        <v>1E-3</v>
      </c>
      <c r="R243" s="78">
        <v>1E-4</v>
      </c>
    </row>
    <row r="244" spans="2:18">
      <c r="B244" t="s">
        <v>7456</v>
      </c>
      <c r="C244" t="s">
        <v>7093</v>
      </c>
      <c r="D244" t="s">
        <v>7459</v>
      </c>
      <c r="E244"/>
      <c r="F244" t="s">
        <v>796</v>
      </c>
      <c r="G244" t="s">
        <v>7460</v>
      </c>
      <c r="H244" t="s">
        <v>148</v>
      </c>
      <c r="I244" s="77">
        <v>7.01</v>
      </c>
      <c r="J244" t="s">
        <v>125</v>
      </c>
      <c r="K244" t="s">
        <v>100</v>
      </c>
      <c r="L244" s="78">
        <v>4.4999999999999998E-2</v>
      </c>
      <c r="M244" s="78">
        <v>2.2599999999999999E-2</v>
      </c>
      <c r="N244" s="77">
        <v>1504436.74</v>
      </c>
      <c r="O244" s="77">
        <v>126.46</v>
      </c>
      <c r="P244" s="77">
        <v>1902.510701404</v>
      </c>
      <c r="Q244" s="78">
        <v>6.9999999999999999E-4</v>
      </c>
      <c r="R244" s="78">
        <v>1E-4</v>
      </c>
    </row>
    <row r="245" spans="2:18">
      <c r="B245" t="s">
        <v>7456</v>
      </c>
      <c r="C245" t="s">
        <v>7093</v>
      </c>
      <c r="D245" t="s">
        <v>7461</v>
      </c>
      <c r="E245"/>
      <c r="F245" t="s">
        <v>796</v>
      </c>
      <c r="G245" t="s">
        <v>7462</v>
      </c>
      <c r="H245" t="s">
        <v>148</v>
      </c>
      <c r="I245" s="77">
        <v>6.56</v>
      </c>
      <c r="J245" t="s">
        <v>125</v>
      </c>
      <c r="K245" t="s">
        <v>100</v>
      </c>
      <c r="L245" s="78">
        <v>4.4999999999999998E-2</v>
      </c>
      <c r="M245" s="78">
        <v>4.7199999999999999E-2</v>
      </c>
      <c r="N245" s="77">
        <v>1384422.53</v>
      </c>
      <c r="O245" s="77">
        <v>126.2</v>
      </c>
      <c r="P245" s="77">
        <v>1747.1412328599999</v>
      </c>
      <c r="Q245" s="78">
        <v>5.9999999999999995E-4</v>
      </c>
      <c r="R245" s="78">
        <v>1E-4</v>
      </c>
    </row>
    <row r="246" spans="2:18">
      <c r="B246" t="s">
        <v>7456</v>
      </c>
      <c r="C246" t="s">
        <v>7093</v>
      </c>
      <c r="D246" t="s">
        <v>7463</v>
      </c>
      <c r="E246"/>
      <c r="F246" t="s">
        <v>796</v>
      </c>
      <c r="G246" t="s">
        <v>7464</v>
      </c>
      <c r="H246" t="s">
        <v>148</v>
      </c>
      <c r="I246" s="77">
        <v>6.56</v>
      </c>
      <c r="J246" t="s">
        <v>125</v>
      </c>
      <c r="K246" t="s">
        <v>100</v>
      </c>
      <c r="L246" s="78">
        <v>4.4999999999999998E-2</v>
      </c>
      <c r="M246" s="78">
        <v>4.7199999999999999E-2</v>
      </c>
      <c r="N246" s="77">
        <v>1644258.31</v>
      </c>
      <c r="O246" s="77">
        <v>127.5</v>
      </c>
      <c r="P246" s="77">
        <v>2096.4293452500001</v>
      </c>
      <c r="Q246" s="78">
        <v>6.9999999999999999E-4</v>
      </c>
      <c r="R246" s="78">
        <v>1E-4</v>
      </c>
    </row>
    <row r="247" spans="2:18">
      <c r="B247" t="s">
        <v>7456</v>
      </c>
      <c r="C247" t="s">
        <v>7093</v>
      </c>
      <c r="D247" t="s">
        <v>7465</v>
      </c>
      <c r="E247"/>
      <c r="F247" t="s">
        <v>796</v>
      </c>
      <c r="G247" t="s">
        <v>7466</v>
      </c>
      <c r="H247" t="s">
        <v>148</v>
      </c>
      <c r="I247" s="77">
        <v>6.56</v>
      </c>
      <c r="J247" t="s">
        <v>125</v>
      </c>
      <c r="K247" t="s">
        <v>100</v>
      </c>
      <c r="L247" s="78">
        <v>4.4999999999999998E-2</v>
      </c>
      <c r="M247" s="78">
        <v>4.7199999999999999E-2</v>
      </c>
      <c r="N247" s="77">
        <v>1598950.61</v>
      </c>
      <c r="O247" s="77">
        <v>126.44</v>
      </c>
      <c r="P247" s="77">
        <v>2021.7131512840001</v>
      </c>
      <c r="Q247" s="78">
        <v>6.9999999999999999E-4</v>
      </c>
      <c r="R247" s="78">
        <v>1E-4</v>
      </c>
    </row>
    <row r="248" spans="2:18">
      <c r="B248" t="s">
        <v>7456</v>
      </c>
      <c r="C248" t="s">
        <v>7093</v>
      </c>
      <c r="D248" t="s">
        <v>7467</v>
      </c>
      <c r="E248"/>
      <c r="F248" t="s">
        <v>796</v>
      </c>
      <c r="G248" t="s">
        <v>7468</v>
      </c>
      <c r="H248" t="s">
        <v>148</v>
      </c>
      <c r="I248" s="77">
        <v>6.56</v>
      </c>
      <c r="J248" t="s">
        <v>125</v>
      </c>
      <c r="K248" t="s">
        <v>100</v>
      </c>
      <c r="L248" s="78">
        <v>4.4999999999999998E-2</v>
      </c>
      <c r="M248" s="78">
        <v>4.7199999999999999E-2</v>
      </c>
      <c r="N248" s="77">
        <v>1156552.1299999999</v>
      </c>
      <c r="O248" s="77">
        <v>126.8</v>
      </c>
      <c r="P248" s="77">
        <v>1466.50810084</v>
      </c>
      <c r="Q248" s="78">
        <v>5.0000000000000001E-4</v>
      </c>
      <c r="R248" s="78">
        <v>1E-4</v>
      </c>
    </row>
    <row r="249" spans="2:18">
      <c r="B249" t="s">
        <v>7456</v>
      </c>
      <c r="C249" t="s">
        <v>7093</v>
      </c>
      <c r="D249" t="s">
        <v>7469</v>
      </c>
      <c r="E249"/>
      <c r="F249" t="s">
        <v>796</v>
      </c>
      <c r="G249" t="s">
        <v>7470</v>
      </c>
      <c r="H249" t="s">
        <v>148</v>
      </c>
      <c r="I249" s="77">
        <v>6.93</v>
      </c>
      <c r="J249" t="s">
        <v>125</v>
      </c>
      <c r="K249" t="s">
        <v>100</v>
      </c>
      <c r="L249" s="78">
        <v>4.4999999999999998E-2</v>
      </c>
      <c r="M249" s="78">
        <v>2.6700000000000002E-2</v>
      </c>
      <c r="N249" s="77">
        <v>1512393.2</v>
      </c>
      <c r="O249" s="77">
        <v>122.85</v>
      </c>
      <c r="P249" s="77">
        <v>1857.9750462</v>
      </c>
      <c r="Q249" s="78">
        <v>5.9999999999999995E-4</v>
      </c>
      <c r="R249" s="78">
        <v>1E-4</v>
      </c>
    </row>
    <row r="250" spans="2:18">
      <c r="B250" t="s">
        <v>7456</v>
      </c>
      <c r="C250" t="s">
        <v>7093</v>
      </c>
      <c r="D250" t="s">
        <v>7471</v>
      </c>
      <c r="E250"/>
      <c r="F250" t="s">
        <v>796</v>
      </c>
      <c r="G250" t="s">
        <v>470</v>
      </c>
      <c r="H250" t="s">
        <v>148</v>
      </c>
      <c r="I250" s="77">
        <v>6.56</v>
      </c>
      <c r="J250" t="s">
        <v>125</v>
      </c>
      <c r="K250" t="s">
        <v>100</v>
      </c>
      <c r="L250" s="78">
        <v>4.4999999999999998E-2</v>
      </c>
      <c r="M250" s="78">
        <v>4.7199999999999999E-2</v>
      </c>
      <c r="N250" s="77">
        <v>619698.46</v>
      </c>
      <c r="O250" s="77">
        <v>122.82</v>
      </c>
      <c r="P250" s="77">
        <v>761.11364857199999</v>
      </c>
      <c r="Q250" s="78">
        <v>2.9999999999999997E-4</v>
      </c>
      <c r="R250" s="78">
        <v>0</v>
      </c>
    </row>
    <row r="251" spans="2:18">
      <c r="B251" t="s">
        <v>7456</v>
      </c>
      <c r="C251" t="s">
        <v>7093</v>
      </c>
      <c r="D251" t="s">
        <v>7472</v>
      </c>
      <c r="E251"/>
      <c r="F251" t="s">
        <v>796</v>
      </c>
      <c r="G251" t="s">
        <v>7473</v>
      </c>
      <c r="H251" t="s">
        <v>148</v>
      </c>
      <c r="I251" s="77">
        <v>6.56</v>
      </c>
      <c r="J251" t="s">
        <v>125</v>
      </c>
      <c r="K251" t="s">
        <v>100</v>
      </c>
      <c r="L251" s="78">
        <v>4.4999999999999998E-2</v>
      </c>
      <c r="M251" s="78">
        <v>4.7199999999999999E-2</v>
      </c>
      <c r="N251" s="77">
        <v>468838.3</v>
      </c>
      <c r="O251" s="77">
        <v>125.09</v>
      </c>
      <c r="P251" s="77">
        <v>586.46982947000004</v>
      </c>
      <c r="Q251" s="78">
        <v>2.0000000000000001E-4</v>
      </c>
      <c r="R251" s="78">
        <v>0</v>
      </c>
    </row>
    <row r="252" spans="2:18">
      <c r="B252" t="s">
        <v>7456</v>
      </c>
      <c r="C252" t="s">
        <v>7093</v>
      </c>
      <c r="D252" t="s">
        <v>7474</v>
      </c>
      <c r="E252"/>
      <c r="F252" t="s">
        <v>796</v>
      </c>
      <c r="G252" t="s">
        <v>7475</v>
      </c>
      <c r="H252" t="s">
        <v>148</v>
      </c>
      <c r="I252" s="77">
        <v>6.91</v>
      </c>
      <c r="J252" t="s">
        <v>125</v>
      </c>
      <c r="K252" t="s">
        <v>100</v>
      </c>
      <c r="L252" s="78">
        <v>4.4999999999999998E-2</v>
      </c>
      <c r="M252" s="78">
        <v>2.81E-2</v>
      </c>
      <c r="N252" s="77">
        <v>3004667.62</v>
      </c>
      <c r="O252" s="77">
        <v>122.65</v>
      </c>
      <c r="P252" s="77">
        <v>3685.2248359300002</v>
      </c>
      <c r="Q252" s="78">
        <v>1.2999999999999999E-3</v>
      </c>
      <c r="R252" s="78">
        <v>2.0000000000000001E-4</v>
      </c>
    </row>
    <row r="253" spans="2:18">
      <c r="B253" t="s">
        <v>7456</v>
      </c>
      <c r="C253" t="s">
        <v>7093</v>
      </c>
      <c r="D253" t="s">
        <v>7476</v>
      </c>
      <c r="E253"/>
      <c r="F253" t="s">
        <v>796</v>
      </c>
      <c r="G253" t="s">
        <v>7477</v>
      </c>
      <c r="H253" t="s">
        <v>148</v>
      </c>
      <c r="I253" s="77">
        <v>6.89</v>
      </c>
      <c r="J253" t="s">
        <v>125</v>
      </c>
      <c r="K253" t="s">
        <v>100</v>
      </c>
      <c r="L253" s="78">
        <v>4.4999999999999998E-2</v>
      </c>
      <c r="M253" s="78">
        <v>2.8899999999999999E-2</v>
      </c>
      <c r="N253" s="77">
        <v>565101</v>
      </c>
      <c r="O253" s="77">
        <v>121.43</v>
      </c>
      <c r="P253" s="77">
        <v>686.20214429999999</v>
      </c>
      <c r="Q253" s="78">
        <v>2.0000000000000001E-4</v>
      </c>
      <c r="R253" s="78">
        <v>0</v>
      </c>
    </row>
    <row r="254" spans="2:18">
      <c r="B254" t="s">
        <v>7456</v>
      </c>
      <c r="C254" t="s">
        <v>7093</v>
      </c>
      <c r="D254" t="s">
        <v>7478</v>
      </c>
      <c r="E254"/>
      <c r="F254" t="s">
        <v>796</v>
      </c>
      <c r="G254" t="s">
        <v>7479</v>
      </c>
      <c r="H254" t="s">
        <v>148</v>
      </c>
      <c r="I254" s="77">
        <v>6.88</v>
      </c>
      <c r="J254" t="s">
        <v>125</v>
      </c>
      <c r="K254" t="s">
        <v>100</v>
      </c>
      <c r="L254" s="78">
        <v>4.4999999999999998E-2</v>
      </c>
      <c r="M254" s="78">
        <v>2.92E-2</v>
      </c>
      <c r="N254" s="77">
        <v>712098.38</v>
      </c>
      <c r="O254" s="77">
        <v>121.66</v>
      </c>
      <c r="P254" s="77">
        <v>866.33888910799999</v>
      </c>
      <c r="Q254" s="78">
        <v>2.9999999999999997E-4</v>
      </c>
      <c r="R254" s="78">
        <v>0</v>
      </c>
    </row>
    <row r="255" spans="2:18">
      <c r="B255" t="s">
        <v>7456</v>
      </c>
      <c r="C255" t="s">
        <v>7093</v>
      </c>
      <c r="D255" t="s">
        <v>7480</v>
      </c>
      <c r="E255"/>
      <c r="F255" t="s">
        <v>796</v>
      </c>
      <c r="G255" t="s">
        <v>5401</v>
      </c>
      <c r="H255" t="s">
        <v>148</v>
      </c>
      <c r="I255" s="77">
        <v>6.87</v>
      </c>
      <c r="J255" t="s">
        <v>125</v>
      </c>
      <c r="K255" t="s">
        <v>100</v>
      </c>
      <c r="L255" s="78">
        <v>4.4999999999999998E-2</v>
      </c>
      <c r="M255" s="78">
        <v>2.9899999999999999E-2</v>
      </c>
      <c r="N255" s="77">
        <v>220632.69</v>
      </c>
      <c r="O255" s="77">
        <v>120.26</v>
      </c>
      <c r="P255" s="77">
        <v>265.33287299400001</v>
      </c>
      <c r="Q255" s="78">
        <v>1E-4</v>
      </c>
      <c r="R255" s="78">
        <v>0</v>
      </c>
    </row>
    <row r="256" spans="2:18">
      <c r="B256" t="s">
        <v>7456</v>
      </c>
      <c r="C256" t="s">
        <v>7093</v>
      </c>
      <c r="D256" t="s">
        <v>7481</v>
      </c>
      <c r="E256"/>
      <c r="F256" t="s">
        <v>800</v>
      </c>
      <c r="G256" t="s">
        <v>7482</v>
      </c>
      <c r="H256" t="s">
        <v>210</v>
      </c>
      <c r="I256" s="77">
        <v>6.45</v>
      </c>
      <c r="J256" t="s">
        <v>125</v>
      </c>
      <c r="K256" t="s">
        <v>100</v>
      </c>
      <c r="L256" s="78">
        <v>4.4999999999999998E-2</v>
      </c>
      <c r="M256" s="78">
        <v>4.5699999999999998E-2</v>
      </c>
      <c r="N256" s="77">
        <v>164853.51</v>
      </c>
      <c r="O256" s="77">
        <v>121.04</v>
      </c>
      <c r="P256" s="77">
        <v>199.53868850399999</v>
      </c>
      <c r="Q256" s="78">
        <v>1E-4</v>
      </c>
      <c r="R256" s="78">
        <v>0</v>
      </c>
    </row>
    <row r="257" spans="2:18">
      <c r="B257" t="s">
        <v>7456</v>
      </c>
      <c r="C257" t="s">
        <v>7093</v>
      </c>
      <c r="D257" t="s">
        <v>7483</v>
      </c>
      <c r="E257"/>
      <c r="F257" t="s">
        <v>796</v>
      </c>
      <c r="G257" t="s">
        <v>5387</v>
      </c>
      <c r="H257" t="s">
        <v>148</v>
      </c>
      <c r="I257" s="77">
        <v>6.91</v>
      </c>
      <c r="J257" t="s">
        <v>125</v>
      </c>
      <c r="K257" t="s">
        <v>100</v>
      </c>
      <c r="L257" s="78">
        <v>4.4999999999999998E-2</v>
      </c>
      <c r="M257" s="78">
        <v>2.7799999999999998E-2</v>
      </c>
      <c r="N257" s="77">
        <v>413577.51</v>
      </c>
      <c r="O257" s="77">
        <v>121.12</v>
      </c>
      <c r="P257" s="77">
        <v>500.92508011199999</v>
      </c>
      <c r="Q257" s="78">
        <v>2.0000000000000001E-4</v>
      </c>
      <c r="R257" s="78">
        <v>0</v>
      </c>
    </row>
    <row r="258" spans="2:18">
      <c r="B258" t="s">
        <v>7456</v>
      </c>
      <c r="C258" t="s">
        <v>7093</v>
      </c>
      <c r="D258" t="s">
        <v>7484</v>
      </c>
      <c r="E258"/>
      <c r="F258" t="s">
        <v>796</v>
      </c>
      <c r="G258" t="s">
        <v>7485</v>
      </c>
      <c r="H258" t="s">
        <v>148</v>
      </c>
      <c r="I258" s="77">
        <v>6.67</v>
      </c>
      <c r="J258" t="s">
        <v>125</v>
      </c>
      <c r="K258" t="s">
        <v>100</v>
      </c>
      <c r="L258" s="78">
        <v>4.4999999999999998E-2</v>
      </c>
      <c r="M258" s="78">
        <v>4.0899999999999999E-2</v>
      </c>
      <c r="N258" s="77">
        <v>426558.68</v>
      </c>
      <c r="O258" s="77">
        <v>111.02</v>
      </c>
      <c r="P258" s="77">
        <v>473.56544653600002</v>
      </c>
      <c r="Q258" s="78">
        <v>2.0000000000000001E-4</v>
      </c>
      <c r="R258" s="78">
        <v>0</v>
      </c>
    </row>
    <row r="259" spans="2:18">
      <c r="B259" t="s">
        <v>7456</v>
      </c>
      <c r="C259" t="s">
        <v>7093</v>
      </c>
      <c r="D259" t="s">
        <v>7486</v>
      </c>
      <c r="E259"/>
      <c r="F259" t="s">
        <v>796</v>
      </c>
      <c r="G259" t="s">
        <v>1273</v>
      </c>
      <c r="H259" t="s">
        <v>148</v>
      </c>
      <c r="I259" s="77">
        <v>6.56</v>
      </c>
      <c r="J259" t="s">
        <v>125</v>
      </c>
      <c r="K259" t="s">
        <v>100</v>
      </c>
      <c r="L259" s="78">
        <v>4.4999999999999998E-2</v>
      </c>
      <c r="M259" s="78">
        <v>4.7300000000000002E-2</v>
      </c>
      <c r="N259" s="77">
        <v>436612.83</v>
      </c>
      <c r="O259" s="77">
        <v>125.22</v>
      </c>
      <c r="P259" s="77">
        <v>546.72658572600005</v>
      </c>
      <c r="Q259" s="78">
        <v>2.0000000000000001E-4</v>
      </c>
      <c r="R259" s="78">
        <v>0</v>
      </c>
    </row>
    <row r="260" spans="2:18">
      <c r="B260" t="s">
        <v>7456</v>
      </c>
      <c r="C260" t="s">
        <v>7093</v>
      </c>
      <c r="D260" t="s">
        <v>7487</v>
      </c>
      <c r="E260"/>
      <c r="F260" t="s">
        <v>796</v>
      </c>
      <c r="G260" t="s">
        <v>7488</v>
      </c>
      <c r="H260" t="s">
        <v>148</v>
      </c>
      <c r="I260" s="77">
        <v>7.01</v>
      </c>
      <c r="J260" t="s">
        <v>125</v>
      </c>
      <c r="K260" t="s">
        <v>100</v>
      </c>
      <c r="L260" s="78">
        <v>4.4999999999999998E-2</v>
      </c>
      <c r="M260" s="78">
        <v>2.2599999999999999E-2</v>
      </c>
      <c r="N260" s="77">
        <v>799464.41</v>
      </c>
      <c r="O260" s="77">
        <v>125.59</v>
      </c>
      <c r="P260" s="77">
        <v>1004.047352519</v>
      </c>
      <c r="Q260" s="78">
        <v>2.9999999999999997E-4</v>
      </c>
      <c r="R260" s="78">
        <v>0</v>
      </c>
    </row>
    <row r="261" spans="2:18">
      <c r="B261" t="s">
        <v>7489</v>
      </c>
      <c r="C261" t="s">
        <v>7093</v>
      </c>
      <c r="D261" t="s">
        <v>7490</v>
      </c>
      <c r="E261"/>
      <c r="F261" t="s">
        <v>1266</v>
      </c>
      <c r="G261" t="s">
        <v>7491</v>
      </c>
      <c r="H261" t="s">
        <v>5031</v>
      </c>
      <c r="I261" s="77">
        <v>2.35</v>
      </c>
      <c r="J261" t="s">
        <v>125</v>
      </c>
      <c r="K261" t="s">
        <v>100</v>
      </c>
      <c r="L261" s="78">
        <v>6.9099999999999995E-2</v>
      </c>
      <c r="M261" s="78">
        <v>2.18E-2</v>
      </c>
      <c r="N261" s="77">
        <v>5637049.5899999999</v>
      </c>
      <c r="O261" s="77">
        <v>109.01</v>
      </c>
      <c r="P261" s="77">
        <v>6144.9477580590001</v>
      </c>
      <c r="Q261" s="78">
        <v>2.0999999999999999E-3</v>
      </c>
      <c r="R261" s="78">
        <v>2.9999999999999997E-4</v>
      </c>
    </row>
    <row r="262" spans="2:18">
      <c r="B262" t="s">
        <v>7439</v>
      </c>
      <c r="C262" t="s">
        <v>7093</v>
      </c>
      <c r="D262" t="s">
        <v>7492</v>
      </c>
      <c r="E262"/>
      <c r="F262" t="s">
        <v>829</v>
      </c>
      <c r="G262" t="s">
        <v>360</v>
      </c>
      <c r="H262" t="s">
        <v>210</v>
      </c>
      <c r="I262" s="77">
        <v>4.68</v>
      </c>
      <c r="J262" t="s">
        <v>121</v>
      </c>
      <c r="K262" t="s">
        <v>100</v>
      </c>
      <c r="L262" s="78">
        <v>5.5899999999999998E-2</v>
      </c>
      <c r="M262" s="78">
        <v>5.3100000000000001E-2</v>
      </c>
      <c r="N262" s="77">
        <v>6576914.3200000003</v>
      </c>
      <c r="O262" s="77">
        <v>99.54</v>
      </c>
      <c r="P262" s="77">
        <v>6546.6605141279997</v>
      </c>
      <c r="Q262" s="78">
        <v>2.3E-3</v>
      </c>
      <c r="R262" s="78">
        <v>2.9999999999999997E-4</v>
      </c>
    </row>
    <row r="263" spans="2:18">
      <c r="B263" t="s">
        <v>7439</v>
      </c>
      <c r="C263" t="s">
        <v>7093</v>
      </c>
      <c r="D263" t="s">
        <v>7493</v>
      </c>
      <c r="E263"/>
      <c r="F263" t="s">
        <v>829</v>
      </c>
      <c r="G263" t="s">
        <v>7494</v>
      </c>
      <c r="H263" t="s">
        <v>210</v>
      </c>
      <c r="I263" s="77">
        <v>4.63</v>
      </c>
      <c r="J263" t="s">
        <v>121</v>
      </c>
      <c r="K263" t="s">
        <v>100</v>
      </c>
      <c r="L263" s="78">
        <v>4.5100000000000001E-2</v>
      </c>
      <c r="M263" s="78">
        <v>6.5100000000000005E-2</v>
      </c>
      <c r="N263" s="77">
        <v>8150920.96</v>
      </c>
      <c r="O263" s="77">
        <v>92.66</v>
      </c>
      <c r="P263" s="77">
        <v>7552.6433615360002</v>
      </c>
      <c r="Q263" s="78">
        <v>2.5999999999999999E-3</v>
      </c>
      <c r="R263" s="78">
        <v>2.9999999999999997E-4</v>
      </c>
    </row>
    <row r="264" spans="2:18">
      <c r="B264" t="s">
        <v>7439</v>
      </c>
      <c r="C264" t="s">
        <v>7093</v>
      </c>
      <c r="D264" t="s">
        <v>7495</v>
      </c>
      <c r="E264"/>
      <c r="F264" t="s">
        <v>829</v>
      </c>
      <c r="G264" t="s">
        <v>7496</v>
      </c>
      <c r="H264" t="s">
        <v>210</v>
      </c>
      <c r="I264" s="77">
        <v>4.53</v>
      </c>
      <c r="J264" t="s">
        <v>121</v>
      </c>
      <c r="K264" t="s">
        <v>100</v>
      </c>
      <c r="L264" s="78">
        <v>4.5499999999999999E-2</v>
      </c>
      <c r="M264" s="78">
        <v>7.8200000000000006E-2</v>
      </c>
      <c r="N264" s="77">
        <v>7486251.2400000002</v>
      </c>
      <c r="O264" s="77">
        <v>87.77</v>
      </c>
      <c r="P264" s="77">
        <v>6570.6827133480001</v>
      </c>
      <c r="Q264" s="78">
        <v>2.3E-3</v>
      </c>
      <c r="R264" s="78">
        <v>2.9999999999999997E-4</v>
      </c>
    </row>
    <row r="265" spans="2:18">
      <c r="B265" t="s">
        <v>7439</v>
      </c>
      <c r="C265" t="s">
        <v>7093</v>
      </c>
      <c r="D265" t="s">
        <v>7497</v>
      </c>
      <c r="E265"/>
      <c r="F265" t="s">
        <v>829</v>
      </c>
      <c r="G265" t="s">
        <v>373</v>
      </c>
      <c r="H265" t="s">
        <v>210</v>
      </c>
      <c r="I265" s="77">
        <v>4.34</v>
      </c>
      <c r="J265" t="s">
        <v>130</v>
      </c>
      <c r="K265" t="s">
        <v>100</v>
      </c>
      <c r="L265" s="78">
        <v>7.2700000000000001E-2</v>
      </c>
      <c r="M265" s="78">
        <v>8.2900000000000001E-2</v>
      </c>
      <c r="N265" s="77">
        <v>6638529.7199999997</v>
      </c>
      <c r="O265" s="77">
        <v>97.59</v>
      </c>
      <c r="P265" s="77">
        <v>6478.5411537480004</v>
      </c>
      <c r="Q265" s="78">
        <v>2.2000000000000001E-3</v>
      </c>
      <c r="R265" s="78">
        <v>2.9999999999999997E-4</v>
      </c>
    </row>
    <row r="266" spans="2:18">
      <c r="B266" t="s">
        <v>7498</v>
      </c>
      <c r="C266" t="s">
        <v>7093</v>
      </c>
      <c r="D266" t="s">
        <v>7499</v>
      </c>
      <c r="E266"/>
      <c r="F266" t="s">
        <v>1282</v>
      </c>
      <c r="G266" t="s">
        <v>373</v>
      </c>
      <c r="H266" t="s">
        <v>5031</v>
      </c>
      <c r="I266" s="77">
        <v>5.69</v>
      </c>
      <c r="J266" t="s">
        <v>121</v>
      </c>
      <c r="K266" t="s">
        <v>100</v>
      </c>
      <c r="L266" s="78">
        <v>0.05</v>
      </c>
      <c r="M266" s="78">
        <v>5.0900000000000001E-2</v>
      </c>
      <c r="N266" s="77">
        <v>8873972.9700000007</v>
      </c>
      <c r="O266" s="77">
        <v>99.44</v>
      </c>
      <c r="P266" s="77">
        <v>8824.2787213680003</v>
      </c>
      <c r="Q266" s="78">
        <v>3.0999999999999999E-3</v>
      </c>
      <c r="R266" s="78">
        <v>4.0000000000000002E-4</v>
      </c>
    </row>
    <row r="267" spans="2:18">
      <c r="B267" t="s">
        <v>7500</v>
      </c>
      <c r="C267" t="s">
        <v>7093</v>
      </c>
      <c r="D267" t="s">
        <v>7501</v>
      </c>
      <c r="E267"/>
      <c r="F267" t="s">
        <v>833</v>
      </c>
      <c r="G267" t="s">
        <v>7502</v>
      </c>
      <c r="H267" t="s">
        <v>148</v>
      </c>
      <c r="I267" s="77">
        <v>6.81</v>
      </c>
      <c r="J267" t="s">
        <v>110</v>
      </c>
      <c r="K267" t="s">
        <v>100</v>
      </c>
      <c r="L267" s="78">
        <v>6.5500000000000003E-2</v>
      </c>
      <c r="M267" s="78">
        <v>6.5600000000000006E-2</v>
      </c>
      <c r="N267" s="77">
        <v>2315069.9300000002</v>
      </c>
      <c r="O267" s="77">
        <v>96.86</v>
      </c>
      <c r="P267" s="77">
        <v>2242.3767341980001</v>
      </c>
      <c r="Q267" s="78">
        <v>8.0000000000000004E-4</v>
      </c>
      <c r="R267" s="78">
        <v>1E-4</v>
      </c>
    </row>
    <row r="268" spans="2:18">
      <c r="B268" t="s">
        <v>7500</v>
      </c>
      <c r="C268" t="s">
        <v>7093</v>
      </c>
      <c r="D268" t="s">
        <v>7503</v>
      </c>
      <c r="E268"/>
      <c r="F268" t="s">
        <v>833</v>
      </c>
      <c r="G268" t="s">
        <v>7504</v>
      </c>
      <c r="H268" t="s">
        <v>148</v>
      </c>
      <c r="I268" s="77">
        <v>6.61</v>
      </c>
      <c r="J268" t="s">
        <v>110</v>
      </c>
      <c r="K268" t="s">
        <v>100</v>
      </c>
      <c r="L268" s="78">
        <v>6.5500000000000003E-2</v>
      </c>
      <c r="M268" s="78">
        <v>7.4399999999999994E-2</v>
      </c>
      <c r="N268" s="77">
        <v>2123626.9</v>
      </c>
      <c r="O268" s="77">
        <v>96.9</v>
      </c>
      <c r="P268" s="77">
        <v>2057.7944661000001</v>
      </c>
      <c r="Q268" s="78">
        <v>6.9999999999999999E-4</v>
      </c>
      <c r="R268" s="78">
        <v>1E-4</v>
      </c>
    </row>
    <row r="269" spans="2:18">
      <c r="B269" t="s">
        <v>7500</v>
      </c>
      <c r="C269" t="s">
        <v>7093</v>
      </c>
      <c r="D269" t="s">
        <v>7505</v>
      </c>
      <c r="E269"/>
      <c r="F269" t="s">
        <v>833</v>
      </c>
      <c r="G269" t="s">
        <v>584</v>
      </c>
      <c r="H269" t="s">
        <v>148</v>
      </c>
      <c r="I269" s="77">
        <v>6.61</v>
      </c>
      <c r="J269" t="s">
        <v>110</v>
      </c>
      <c r="K269" t="s">
        <v>100</v>
      </c>
      <c r="L269" s="78">
        <v>6.5500000000000003E-2</v>
      </c>
      <c r="M269" s="78">
        <v>7.4399999999999994E-2</v>
      </c>
      <c r="N269" s="77">
        <v>1483724.71</v>
      </c>
      <c r="O269" s="77">
        <v>96.89</v>
      </c>
      <c r="P269" s="77">
        <v>1437.5808715190001</v>
      </c>
      <c r="Q269" s="78">
        <v>5.0000000000000001E-4</v>
      </c>
      <c r="R269" s="78">
        <v>1E-4</v>
      </c>
    </row>
    <row r="270" spans="2:18">
      <c r="B270" t="s">
        <v>7500</v>
      </c>
      <c r="C270" t="s">
        <v>7093</v>
      </c>
      <c r="D270" t="s">
        <v>7506</v>
      </c>
      <c r="E270"/>
      <c r="F270" t="s">
        <v>833</v>
      </c>
      <c r="G270" t="s">
        <v>7507</v>
      </c>
      <c r="H270" t="s">
        <v>148</v>
      </c>
      <c r="I270" s="77">
        <v>6.81</v>
      </c>
      <c r="J270" t="s">
        <v>110</v>
      </c>
      <c r="K270" t="s">
        <v>100</v>
      </c>
      <c r="L270" s="78">
        <v>6.5500000000000003E-2</v>
      </c>
      <c r="M270" s="78">
        <v>6.5600000000000006E-2</v>
      </c>
      <c r="N270" s="77">
        <v>550384.46</v>
      </c>
      <c r="O270" s="77">
        <v>96.94</v>
      </c>
      <c r="P270" s="77">
        <v>533.54269552400001</v>
      </c>
      <c r="Q270" s="78">
        <v>2.0000000000000001E-4</v>
      </c>
      <c r="R270" s="78">
        <v>0</v>
      </c>
    </row>
    <row r="271" spans="2:18">
      <c r="B271" t="s">
        <v>7500</v>
      </c>
      <c r="C271" t="s">
        <v>7093</v>
      </c>
      <c r="D271" t="s">
        <v>7508</v>
      </c>
      <c r="E271"/>
      <c r="F271" t="s">
        <v>833</v>
      </c>
      <c r="G271" t="s">
        <v>7509</v>
      </c>
      <c r="H271" t="s">
        <v>148</v>
      </c>
      <c r="I271" s="77">
        <v>6.6</v>
      </c>
      <c r="J271" t="s">
        <v>110</v>
      </c>
      <c r="K271" t="s">
        <v>100</v>
      </c>
      <c r="L271" s="78">
        <v>6.5500000000000003E-2</v>
      </c>
      <c r="M271" s="78">
        <v>7.4899999999999994E-2</v>
      </c>
      <c r="N271" s="77">
        <v>1757528.29</v>
      </c>
      <c r="O271" s="77">
        <v>96.62</v>
      </c>
      <c r="P271" s="77">
        <v>1698.1238337980001</v>
      </c>
      <c r="Q271" s="78">
        <v>5.9999999999999995E-4</v>
      </c>
      <c r="R271" s="78">
        <v>1E-4</v>
      </c>
    </row>
    <row r="272" spans="2:18">
      <c r="B272" t="s">
        <v>7500</v>
      </c>
      <c r="C272" t="s">
        <v>7093</v>
      </c>
      <c r="D272" t="s">
        <v>7510</v>
      </c>
      <c r="E272"/>
      <c r="F272" t="s">
        <v>833</v>
      </c>
      <c r="G272" t="s">
        <v>7409</v>
      </c>
      <c r="H272" t="s">
        <v>148</v>
      </c>
      <c r="I272" s="77">
        <v>6.6</v>
      </c>
      <c r="J272" t="s">
        <v>110</v>
      </c>
      <c r="K272" t="s">
        <v>100</v>
      </c>
      <c r="L272" s="78">
        <v>6.5500000000000003E-2</v>
      </c>
      <c r="M272" s="78">
        <v>7.51E-2</v>
      </c>
      <c r="N272" s="77">
        <v>1090556.25</v>
      </c>
      <c r="O272" s="77">
        <v>96.51</v>
      </c>
      <c r="P272" s="77">
        <v>1052.4958368749999</v>
      </c>
      <c r="Q272" s="78">
        <v>4.0000000000000002E-4</v>
      </c>
      <c r="R272" s="78">
        <v>0</v>
      </c>
    </row>
    <row r="273" spans="2:18">
      <c r="B273" t="s">
        <v>7500</v>
      </c>
      <c r="C273" t="s">
        <v>7093</v>
      </c>
      <c r="D273" t="s">
        <v>7511</v>
      </c>
      <c r="E273"/>
      <c r="F273" t="s">
        <v>833</v>
      </c>
      <c r="G273" t="s">
        <v>7512</v>
      </c>
      <c r="H273" t="s">
        <v>148</v>
      </c>
      <c r="I273" s="77">
        <v>6.6</v>
      </c>
      <c r="J273" t="s">
        <v>110</v>
      </c>
      <c r="K273" t="s">
        <v>100</v>
      </c>
      <c r="L273" s="78">
        <v>6.5500000000000003E-2</v>
      </c>
      <c r="M273" s="78">
        <v>7.51E-2</v>
      </c>
      <c r="N273" s="77">
        <v>2973698.98</v>
      </c>
      <c r="O273" s="77">
        <v>96.47</v>
      </c>
      <c r="P273" s="77">
        <v>2868.7274060059999</v>
      </c>
      <c r="Q273" s="78">
        <v>1E-3</v>
      </c>
      <c r="R273" s="78">
        <v>1E-4</v>
      </c>
    </row>
    <row r="274" spans="2:18">
      <c r="B274" t="s">
        <v>7513</v>
      </c>
      <c r="C274" t="s">
        <v>7093</v>
      </c>
      <c r="D274" t="s">
        <v>7514</v>
      </c>
      <c r="E274"/>
      <c r="F274" t="s">
        <v>833</v>
      </c>
      <c r="G274" t="s">
        <v>5357</v>
      </c>
      <c r="H274" t="s">
        <v>148</v>
      </c>
      <c r="I274" s="77">
        <v>8.24</v>
      </c>
      <c r="J274" t="s">
        <v>110</v>
      </c>
      <c r="K274" t="s">
        <v>100</v>
      </c>
      <c r="L274" s="78">
        <v>6.25E-2</v>
      </c>
      <c r="M274" s="78">
        <v>3.0300000000000001E-2</v>
      </c>
      <c r="N274" s="77">
        <v>5641537.0899999999</v>
      </c>
      <c r="O274" s="77">
        <v>94.02</v>
      </c>
      <c r="P274" s="77">
        <v>5304.1731720179996</v>
      </c>
      <c r="Q274" s="78">
        <v>1.8E-3</v>
      </c>
      <c r="R274" s="78">
        <v>2.0000000000000001E-4</v>
      </c>
    </row>
    <row r="275" spans="2:18">
      <c r="B275" s="98" t="s">
        <v>7515</v>
      </c>
      <c r="C275" t="s">
        <v>7093</v>
      </c>
      <c r="D275" t="s">
        <v>7516</v>
      </c>
      <c r="E275"/>
      <c r="F275" t="s">
        <v>856</v>
      </c>
      <c r="G275" t="s">
        <v>7517</v>
      </c>
      <c r="H275" t="s">
        <v>210</v>
      </c>
      <c r="I275" s="77">
        <v>8.39</v>
      </c>
      <c r="J275" t="s">
        <v>110</v>
      </c>
      <c r="K275" t="s">
        <v>100</v>
      </c>
      <c r="L275" s="78">
        <v>6.7000000000000004E-2</v>
      </c>
      <c r="M275" s="78">
        <v>6.8199999999999997E-2</v>
      </c>
      <c r="N275" s="77">
        <v>6980288.7400000002</v>
      </c>
      <c r="O275" s="77">
        <v>155.53</v>
      </c>
      <c r="P275" s="77">
        <v>10856.443077321999</v>
      </c>
      <c r="Q275" s="78">
        <v>3.8E-3</v>
      </c>
      <c r="R275" s="78">
        <v>5.0000000000000001E-4</v>
      </c>
    </row>
    <row r="276" spans="2:18">
      <c r="B276" t="s">
        <v>7518</v>
      </c>
      <c r="C276" t="s">
        <v>7093</v>
      </c>
      <c r="D276" t="s">
        <v>7519</v>
      </c>
      <c r="E276"/>
      <c r="F276" t="s">
        <v>7520</v>
      </c>
      <c r="G276" t="s">
        <v>5476</v>
      </c>
      <c r="H276" t="s">
        <v>210</v>
      </c>
      <c r="I276" s="77">
        <v>4.4800000000000004</v>
      </c>
      <c r="J276" t="s">
        <v>465</v>
      </c>
      <c r="K276" t="s">
        <v>114</v>
      </c>
      <c r="L276" s="78">
        <v>4.4999999999999998E-2</v>
      </c>
      <c r="M276" s="78">
        <v>3.7499999999999999E-2</v>
      </c>
      <c r="N276" s="77">
        <v>2165384.46</v>
      </c>
      <c r="O276" s="77">
        <v>90.98</v>
      </c>
      <c r="P276" s="77">
        <v>5120.7945856936203</v>
      </c>
      <c r="Q276" s="78">
        <v>1.8E-3</v>
      </c>
      <c r="R276" s="78">
        <v>2.0000000000000001E-4</v>
      </c>
    </row>
    <row r="277" spans="2:18">
      <c r="B277" t="s">
        <v>7521</v>
      </c>
      <c r="C277" t="s">
        <v>7093</v>
      </c>
      <c r="D277" t="s">
        <v>7522</v>
      </c>
      <c r="E277"/>
      <c r="F277" t="s">
        <v>7523</v>
      </c>
      <c r="G277" t="s">
        <v>7524</v>
      </c>
      <c r="H277" t="s">
        <v>210</v>
      </c>
      <c r="I277" s="77">
        <v>5.0199999999999996</v>
      </c>
      <c r="J277" t="s">
        <v>465</v>
      </c>
      <c r="K277" t="s">
        <v>111</v>
      </c>
      <c r="L277" s="78">
        <v>3.39E-2</v>
      </c>
      <c r="M277" s="78">
        <v>3.27E-2</v>
      </c>
      <c r="N277" s="77">
        <v>5675145.79</v>
      </c>
      <c r="O277" s="77">
        <v>83.940000000000111</v>
      </c>
      <c r="P277" s="77">
        <v>20227.220350768599</v>
      </c>
      <c r="Q277" s="78">
        <v>7.0000000000000001E-3</v>
      </c>
      <c r="R277" s="78">
        <v>8.9999999999999998E-4</v>
      </c>
    </row>
    <row r="278" spans="2:18">
      <c r="B278" t="s">
        <v>7525</v>
      </c>
      <c r="C278" t="s">
        <v>7093</v>
      </c>
      <c r="D278" t="s">
        <v>7526</v>
      </c>
      <c r="E278"/>
      <c r="F278" t="s">
        <v>7523</v>
      </c>
      <c r="G278" t="s">
        <v>7527</v>
      </c>
      <c r="H278" t="s">
        <v>210</v>
      </c>
      <c r="I278" s="77">
        <v>2.52</v>
      </c>
      <c r="J278" t="s">
        <v>125</v>
      </c>
      <c r="K278" t="s">
        <v>104</v>
      </c>
      <c r="L278" s="78">
        <v>4.6199999999999998E-2</v>
      </c>
      <c r="M278" s="78">
        <v>7.6100000000000001E-2</v>
      </c>
      <c r="N278" s="77">
        <v>3334806.72</v>
      </c>
      <c r="O278" s="77">
        <v>101.16</v>
      </c>
      <c r="P278" s="77">
        <v>11911.794877648401</v>
      </c>
      <c r="Q278" s="78">
        <v>4.1000000000000003E-3</v>
      </c>
      <c r="R278" s="78">
        <v>5.0000000000000001E-4</v>
      </c>
    </row>
    <row r="279" spans="2:18">
      <c r="B279" t="s">
        <v>7528</v>
      </c>
      <c r="C279" t="s">
        <v>7093</v>
      </c>
      <c r="D279" t="s">
        <v>7529</v>
      </c>
      <c r="E279"/>
      <c r="F279" t="s">
        <v>7523</v>
      </c>
      <c r="G279" t="s">
        <v>512</v>
      </c>
      <c r="H279" t="s">
        <v>210</v>
      </c>
      <c r="I279" s="77">
        <v>5.84</v>
      </c>
      <c r="J279" t="s">
        <v>125</v>
      </c>
      <c r="K279" t="s">
        <v>100</v>
      </c>
      <c r="L279" s="78">
        <v>3.9800000000000002E-2</v>
      </c>
      <c r="M279" s="78">
        <v>2.8899999999999999E-2</v>
      </c>
      <c r="N279" s="77">
        <v>34655639.840000004</v>
      </c>
      <c r="O279" s="77">
        <v>115.73</v>
      </c>
      <c r="P279" s="77">
        <v>40106.971986832003</v>
      </c>
      <c r="Q279" s="78">
        <v>1.3899999999999999E-2</v>
      </c>
      <c r="R279" s="78">
        <v>1.6999999999999999E-3</v>
      </c>
    </row>
    <row r="280" spans="2:18">
      <c r="B280" t="s">
        <v>7530</v>
      </c>
      <c r="C280" t="s">
        <v>7093</v>
      </c>
      <c r="D280" t="s">
        <v>7531</v>
      </c>
      <c r="E280"/>
      <c r="F280" t="s">
        <v>7523</v>
      </c>
      <c r="G280" t="s">
        <v>7532</v>
      </c>
      <c r="H280" t="s">
        <v>210</v>
      </c>
      <c r="I280" s="77">
        <v>1.17</v>
      </c>
      <c r="J280" t="s">
        <v>465</v>
      </c>
      <c r="K280" t="s">
        <v>100</v>
      </c>
      <c r="L280" s="78">
        <v>4.1300000000000003E-2</v>
      </c>
      <c r="M280" s="78">
        <v>4.2000000000000003E-2</v>
      </c>
      <c r="N280" s="77">
        <v>6549817.96</v>
      </c>
      <c r="O280" s="77">
        <v>100.87</v>
      </c>
      <c r="P280" s="77">
        <v>6606.8013762520004</v>
      </c>
      <c r="Q280" s="78">
        <v>2.3E-3</v>
      </c>
      <c r="R280" s="78">
        <v>2.9999999999999997E-4</v>
      </c>
    </row>
    <row r="281" spans="2:18">
      <c r="B281" t="s">
        <v>7100</v>
      </c>
      <c r="C281" t="s">
        <v>7093</v>
      </c>
      <c r="D281" t="s">
        <v>7533</v>
      </c>
      <c r="E281"/>
      <c r="F281" t="s">
        <v>215</v>
      </c>
      <c r="G281" t="s">
        <v>7534</v>
      </c>
      <c r="H281" t="s">
        <v>216</v>
      </c>
      <c r="I281" s="77">
        <v>0.01</v>
      </c>
      <c r="J281" t="s">
        <v>121</v>
      </c>
      <c r="K281" t="s">
        <v>100</v>
      </c>
      <c r="L281" s="78">
        <v>0</v>
      </c>
      <c r="M281" s="78">
        <v>-2.5700000000000001E-2</v>
      </c>
      <c r="N281" s="77">
        <v>-43593.35</v>
      </c>
      <c r="O281" s="77">
        <v>166.88372100000001</v>
      </c>
      <c r="P281" s="77">
        <v>-72.750204588553501</v>
      </c>
      <c r="Q281" s="78">
        <v>0</v>
      </c>
      <c r="R281" s="78">
        <v>0</v>
      </c>
    </row>
    <row r="282" spans="2:18">
      <c r="B282" t="s">
        <v>7100</v>
      </c>
      <c r="C282" t="s">
        <v>7093</v>
      </c>
      <c r="D282" t="s">
        <v>7535</v>
      </c>
      <c r="E282"/>
      <c r="F282" t="s">
        <v>215</v>
      </c>
      <c r="G282" t="s">
        <v>7536</v>
      </c>
      <c r="H282" t="s">
        <v>216</v>
      </c>
      <c r="I282" s="77">
        <v>0.01</v>
      </c>
      <c r="J282" t="s">
        <v>121</v>
      </c>
      <c r="K282" t="s">
        <v>100</v>
      </c>
      <c r="L282" s="78">
        <v>0</v>
      </c>
      <c r="M282" s="78">
        <v>9.5999999999999992E-3</v>
      </c>
      <c r="N282" s="77">
        <v>-3280.58</v>
      </c>
      <c r="O282" s="77">
        <v>100</v>
      </c>
      <c r="P282" s="77">
        <v>-3.2805800000000001</v>
      </c>
      <c r="Q282" s="78">
        <v>0</v>
      </c>
      <c r="R282" s="78">
        <v>0</v>
      </c>
    </row>
    <row r="283" spans="2:18">
      <c r="B283" t="s">
        <v>7100</v>
      </c>
      <c r="C283" t="s">
        <v>7093</v>
      </c>
      <c r="D283" t="s">
        <v>7537</v>
      </c>
      <c r="E283"/>
      <c r="F283" t="s">
        <v>215</v>
      </c>
      <c r="G283" t="s">
        <v>7536</v>
      </c>
      <c r="H283" t="s">
        <v>216</v>
      </c>
      <c r="I283" s="77">
        <v>0.01</v>
      </c>
      <c r="J283" t="s">
        <v>121</v>
      </c>
      <c r="K283" t="s">
        <v>100</v>
      </c>
      <c r="L283" s="78">
        <v>0</v>
      </c>
      <c r="M283" s="78">
        <v>1.18E-2</v>
      </c>
      <c r="N283" s="77">
        <v>-952.6</v>
      </c>
      <c r="O283" s="77">
        <v>100</v>
      </c>
      <c r="P283" s="77">
        <v>-0.9526</v>
      </c>
      <c r="Q283" s="78">
        <v>0</v>
      </c>
      <c r="R283" s="78">
        <v>0</v>
      </c>
    </row>
    <row r="284" spans="2:18">
      <c r="B284" t="s">
        <v>7538</v>
      </c>
      <c r="C284" t="s">
        <v>7093</v>
      </c>
      <c r="D284" t="s">
        <v>7539</v>
      </c>
      <c r="E284"/>
      <c r="F284" t="s">
        <v>215</v>
      </c>
      <c r="G284" t="s">
        <v>7540</v>
      </c>
      <c r="H284" t="s">
        <v>216</v>
      </c>
      <c r="I284" s="77">
        <v>8.16</v>
      </c>
      <c r="J284" t="s">
        <v>121</v>
      </c>
      <c r="K284" t="s">
        <v>111</v>
      </c>
      <c r="L284" s="78">
        <v>9.9699999999999997E-2</v>
      </c>
      <c r="M284" s="78">
        <v>6.0600000000000001E-2</v>
      </c>
      <c r="N284" s="77">
        <v>5454413.3200000003</v>
      </c>
      <c r="O284" s="77">
        <v>94.96</v>
      </c>
      <c r="P284" s="77">
        <v>21992.72118439</v>
      </c>
      <c r="Q284" s="78">
        <v>7.6E-3</v>
      </c>
      <c r="R284" s="78">
        <v>8.9999999999999998E-4</v>
      </c>
    </row>
    <row r="285" spans="2:18">
      <c r="B285" t="s">
        <v>7538</v>
      </c>
      <c r="C285" t="s">
        <v>7093</v>
      </c>
      <c r="D285" t="s">
        <v>7541</v>
      </c>
      <c r="E285"/>
      <c r="F285" t="s">
        <v>215</v>
      </c>
      <c r="G285" t="s">
        <v>7542</v>
      </c>
      <c r="H285" t="s">
        <v>216</v>
      </c>
      <c r="I285" s="77">
        <v>8.16</v>
      </c>
      <c r="J285" t="s">
        <v>121</v>
      </c>
      <c r="K285" t="s">
        <v>111</v>
      </c>
      <c r="L285" s="78">
        <v>9.9699999999999997E-2</v>
      </c>
      <c r="M285" s="78">
        <v>6.0600000000000001E-2</v>
      </c>
      <c r="N285" s="77">
        <v>28476.81</v>
      </c>
      <c r="O285" s="77">
        <v>94.96</v>
      </c>
      <c r="P285" s="77">
        <v>114.821247640774</v>
      </c>
      <c r="Q285" s="78">
        <v>0</v>
      </c>
      <c r="R285" s="78">
        <v>0</v>
      </c>
    </row>
    <row r="286" spans="2:18">
      <c r="B286" t="s">
        <v>7538</v>
      </c>
      <c r="C286" t="s">
        <v>7093</v>
      </c>
      <c r="D286" t="s">
        <v>7543</v>
      </c>
      <c r="E286"/>
      <c r="F286" t="s">
        <v>215</v>
      </c>
      <c r="G286" t="s">
        <v>315</v>
      </c>
      <c r="H286" t="s">
        <v>216</v>
      </c>
      <c r="I286" s="77">
        <v>8.16</v>
      </c>
      <c r="J286" t="s">
        <v>121</v>
      </c>
      <c r="K286" t="s">
        <v>111</v>
      </c>
      <c r="L286" s="78">
        <v>9.9699999999999997E-2</v>
      </c>
      <c r="M286" s="78">
        <v>6.0600000000000001E-2</v>
      </c>
      <c r="N286" s="77">
        <v>61884.4</v>
      </c>
      <c r="O286" s="77">
        <v>94.96</v>
      </c>
      <c r="P286" s="77">
        <v>249.52387635766399</v>
      </c>
      <c r="Q286" s="78">
        <v>1E-4</v>
      </c>
      <c r="R286" s="78">
        <v>0</v>
      </c>
    </row>
    <row r="287" spans="2:18">
      <c r="B287" t="s">
        <v>7538</v>
      </c>
      <c r="C287" t="s">
        <v>7093</v>
      </c>
      <c r="D287" t="s">
        <v>7544</v>
      </c>
      <c r="E287"/>
      <c r="F287" t="s">
        <v>215</v>
      </c>
      <c r="G287" t="s">
        <v>340</v>
      </c>
      <c r="H287" t="s">
        <v>216</v>
      </c>
      <c r="I287" s="77">
        <v>7.55</v>
      </c>
      <c r="J287" t="s">
        <v>121</v>
      </c>
      <c r="K287" t="s">
        <v>111</v>
      </c>
      <c r="L287" s="78">
        <v>0.1134</v>
      </c>
      <c r="M287" s="78">
        <v>7.5899999999999995E-2</v>
      </c>
      <c r="N287" s="77">
        <v>536331.6</v>
      </c>
      <c r="O287" s="77">
        <v>94.960000000000221</v>
      </c>
      <c r="P287" s="77">
        <v>2162.5407993793101</v>
      </c>
      <c r="Q287" s="78">
        <v>8.0000000000000004E-4</v>
      </c>
      <c r="R287" s="78">
        <v>1E-4</v>
      </c>
    </row>
    <row r="288" spans="2:18">
      <c r="B288" t="s">
        <v>7538</v>
      </c>
      <c r="C288" t="s">
        <v>7093</v>
      </c>
      <c r="D288" t="s">
        <v>7545</v>
      </c>
      <c r="E288"/>
      <c r="F288" t="s">
        <v>215</v>
      </c>
      <c r="G288" t="s">
        <v>295</v>
      </c>
      <c r="H288" t="s">
        <v>216</v>
      </c>
      <c r="I288" s="77">
        <v>7.55</v>
      </c>
      <c r="J288" t="s">
        <v>121</v>
      </c>
      <c r="K288" t="s">
        <v>111</v>
      </c>
      <c r="L288" s="78">
        <v>0.1134</v>
      </c>
      <c r="M288" s="78">
        <v>7.5899999999999995E-2</v>
      </c>
      <c r="N288" s="77">
        <v>304965.5</v>
      </c>
      <c r="O288" s="77">
        <v>94.95</v>
      </c>
      <c r="P288" s="77">
        <v>1229.5208520677199</v>
      </c>
      <c r="Q288" s="78">
        <v>4.0000000000000002E-4</v>
      </c>
      <c r="R288" s="78">
        <v>1E-4</v>
      </c>
    </row>
    <row r="289" spans="2:18">
      <c r="B289" t="s">
        <v>7546</v>
      </c>
      <c r="C289" t="s">
        <v>7093</v>
      </c>
      <c r="D289" t="s">
        <v>7547</v>
      </c>
      <c r="E289"/>
      <c r="F289" t="s">
        <v>215</v>
      </c>
      <c r="G289" t="s">
        <v>315</v>
      </c>
      <c r="H289" t="s">
        <v>216</v>
      </c>
      <c r="I289" s="77">
        <v>3.06</v>
      </c>
      <c r="J289" t="s">
        <v>130</v>
      </c>
      <c r="K289" t="s">
        <v>108</v>
      </c>
      <c r="L289" s="78">
        <v>7.0900000000000005E-2</v>
      </c>
      <c r="M289" s="78">
        <v>6.4699999999999994E-2</v>
      </c>
      <c r="N289" s="77">
        <v>3080999.48</v>
      </c>
      <c r="O289" s="77">
        <v>97.410000000000011</v>
      </c>
      <c r="P289" s="77">
        <v>11274.6140261813</v>
      </c>
      <c r="Q289" s="78">
        <v>3.8999999999999998E-3</v>
      </c>
      <c r="R289" s="78">
        <v>5.0000000000000001E-4</v>
      </c>
    </row>
    <row r="290" spans="2:18">
      <c r="B290" t="s">
        <v>7546</v>
      </c>
      <c r="C290" t="s">
        <v>7093</v>
      </c>
      <c r="D290" t="s">
        <v>7548</v>
      </c>
      <c r="E290"/>
      <c r="F290" t="s">
        <v>215</v>
      </c>
      <c r="G290" t="s">
        <v>315</v>
      </c>
      <c r="H290" t="s">
        <v>216</v>
      </c>
      <c r="I290" s="77">
        <v>3.06</v>
      </c>
      <c r="J290" t="s">
        <v>130</v>
      </c>
      <c r="K290" t="s">
        <v>108</v>
      </c>
      <c r="L290" s="78">
        <v>7.0900000000000005E-2</v>
      </c>
      <c r="M290" s="78">
        <v>6.4799999999999996E-2</v>
      </c>
      <c r="N290" s="77">
        <v>322528.88</v>
      </c>
      <c r="O290" s="77">
        <v>97.409999999999982</v>
      </c>
      <c r="P290" s="77">
        <v>1180.2626575894601</v>
      </c>
      <c r="Q290" s="78">
        <v>4.0000000000000002E-4</v>
      </c>
      <c r="R290" s="78">
        <v>1E-4</v>
      </c>
    </row>
    <row r="291" spans="2:18">
      <c r="B291" t="s">
        <v>7546</v>
      </c>
      <c r="C291" t="s">
        <v>7093</v>
      </c>
      <c r="D291" t="s">
        <v>7549</v>
      </c>
      <c r="E291"/>
      <c r="F291" t="s">
        <v>215</v>
      </c>
      <c r="G291" t="s">
        <v>315</v>
      </c>
      <c r="H291" t="s">
        <v>216</v>
      </c>
      <c r="I291" s="77">
        <v>3.06</v>
      </c>
      <c r="J291" t="s">
        <v>130</v>
      </c>
      <c r="K291" t="s">
        <v>108</v>
      </c>
      <c r="L291" s="78">
        <v>7.0900000000000005E-2</v>
      </c>
      <c r="M291" s="78">
        <v>6.3700000000000007E-2</v>
      </c>
      <c r="N291" s="77">
        <v>40740.5</v>
      </c>
      <c r="O291" s="77">
        <v>97.71</v>
      </c>
      <c r="P291" s="77">
        <v>149.544995097585</v>
      </c>
      <c r="Q291" s="78">
        <v>1E-4</v>
      </c>
      <c r="R291" s="78">
        <v>0</v>
      </c>
    </row>
    <row r="292" spans="2:18">
      <c r="B292" t="s">
        <v>7546</v>
      </c>
      <c r="C292" t="s">
        <v>7093</v>
      </c>
      <c r="D292" t="s">
        <v>7550</v>
      </c>
      <c r="E292"/>
      <c r="F292" t="s">
        <v>215</v>
      </c>
      <c r="G292" t="s">
        <v>295</v>
      </c>
      <c r="H292" t="s">
        <v>216</v>
      </c>
      <c r="I292" s="77">
        <v>3.06</v>
      </c>
      <c r="J292" t="s">
        <v>130</v>
      </c>
      <c r="K292" t="s">
        <v>108</v>
      </c>
      <c r="L292" s="78">
        <v>7.0900000000000005E-2</v>
      </c>
      <c r="M292" s="78">
        <v>6.4799999999999996E-2</v>
      </c>
      <c r="N292" s="77">
        <v>25462.799999999999</v>
      </c>
      <c r="O292" s="77">
        <v>97.41</v>
      </c>
      <c r="P292" s="77">
        <v>93.178607750316004</v>
      </c>
      <c r="Q292" s="78">
        <v>0</v>
      </c>
      <c r="R292" s="78">
        <v>0</v>
      </c>
    </row>
    <row r="293" spans="2:18">
      <c r="B293" t="s">
        <v>7546</v>
      </c>
      <c r="C293" t="s">
        <v>7093</v>
      </c>
      <c r="D293" t="s">
        <v>7551</v>
      </c>
      <c r="E293"/>
      <c r="F293" t="s">
        <v>215</v>
      </c>
      <c r="G293" t="s">
        <v>748</v>
      </c>
      <c r="H293" t="s">
        <v>216</v>
      </c>
      <c r="I293" s="77">
        <v>3.06</v>
      </c>
      <c r="J293" t="s">
        <v>130</v>
      </c>
      <c r="K293" t="s">
        <v>108</v>
      </c>
      <c r="L293" s="78">
        <v>7.0900000000000005E-2</v>
      </c>
      <c r="M293" s="78">
        <v>6.4799999999999996E-2</v>
      </c>
      <c r="N293" s="77">
        <v>152776.82</v>
      </c>
      <c r="O293" s="77">
        <v>97.410000000000025</v>
      </c>
      <c r="P293" s="77">
        <v>559.071719689926</v>
      </c>
      <c r="Q293" s="78">
        <v>2.0000000000000001E-4</v>
      </c>
      <c r="R293" s="78">
        <v>0</v>
      </c>
    </row>
    <row r="294" spans="2:18">
      <c r="B294" t="s">
        <v>7552</v>
      </c>
      <c r="C294" t="s">
        <v>7093</v>
      </c>
      <c r="D294" t="s">
        <v>7553</v>
      </c>
      <c r="E294"/>
      <c r="F294" t="s">
        <v>215</v>
      </c>
      <c r="G294" t="s">
        <v>1336</v>
      </c>
      <c r="H294" t="s">
        <v>216</v>
      </c>
      <c r="I294" s="77">
        <v>2.3199999999999998</v>
      </c>
      <c r="J294" t="s">
        <v>443</v>
      </c>
      <c r="K294" t="s">
        <v>100</v>
      </c>
      <c r="L294" s="78">
        <v>2.8199999999999999E-2</v>
      </c>
      <c r="M294" s="78">
        <v>6.7199999999999996E-2</v>
      </c>
      <c r="N294" s="77">
        <v>39875032.200000003</v>
      </c>
      <c r="O294" s="77">
        <v>100.2</v>
      </c>
      <c r="P294" s="77">
        <v>39954.782264399997</v>
      </c>
      <c r="Q294" s="78">
        <v>1.3899999999999999E-2</v>
      </c>
      <c r="R294" s="78">
        <v>1.6999999999999999E-3</v>
      </c>
    </row>
    <row r="295" spans="2:18">
      <c r="B295" s="79" t="s">
        <v>7554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215</v>
      </c>
      <c r="D296" t="s">
        <v>215</v>
      </c>
      <c r="F296" t="s">
        <v>215</v>
      </c>
      <c r="I296" s="77">
        <v>0</v>
      </c>
      <c r="J296" t="s">
        <v>215</v>
      </c>
      <c r="K296" t="s">
        <v>215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7555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s="79" t="s">
        <v>7556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215</v>
      </c>
      <c r="D299" t="s">
        <v>215</v>
      </c>
      <c r="F299" t="s">
        <v>215</v>
      </c>
      <c r="I299" s="77">
        <v>0</v>
      </c>
      <c r="J299" t="s">
        <v>215</v>
      </c>
      <c r="K299" t="s">
        <v>215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7557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215</v>
      </c>
      <c r="D301" t="s">
        <v>215</v>
      </c>
      <c r="F301" t="s">
        <v>215</v>
      </c>
      <c r="I301" s="77">
        <v>0</v>
      </c>
      <c r="J301" t="s">
        <v>215</v>
      </c>
      <c r="K301" t="s">
        <v>215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7558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215</v>
      </c>
      <c r="D303" t="s">
        <v>215</v>
      </c>
      <c r="F303" t="s">
        <v>215</v>
      </c>
      <c r="I303" s="77">
        <v>0</v>
      </c>
      <c r="J303" t="s">
        <v>215</v>
      </c>
      <c r="K303" t="s">
        <v>215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7559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215</v>
      </c>
      <c r="D305" t="s">
        <v>215</v>
      </c>
      <c r="F305" t="s">
        <v>215</v>
      </c>
      <c r="I305" s="77">
        <v>0</v>
      </c>
      <c r="J305" t="s">
        <v>215</v>
      </c>
      <c r="K305" t="s">
        <v>215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252</v>
      </c>
      <c r="I306" s="81">
        <v>2.78</v>
      </c>
      <c r="M306" s="80">
        <v>6.8099999999999994E-2</v>
      </c>
      <c r="N306" s="81">
        <v>282703508.29000002</v>
      </c>
      <c r="P306" s="81">
        <v>735424.46570878918</v>
      </c>
      <c r="Q306" s="80">
        <v>0.25540000000000002</v>
      </c>
      <c r="R306" s="80">
        <v>3.1199999999999999E-2</v>
      </c>
    </row>
    <row r="307" spans="2:18">
      <c r="B307" s="79" t="s">
        <v>7560</v>
      </c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18">
      <c r="B308" t="s">
        <v>215</v>
      </c>
      <c r="D308" t="s">
        <v>215</v>
      </c>
      <c r="F308" t="s">
        <v>215</v>
      </c>
      <c r="I308" s="77">
        <v>0</v>
      </c>
      <c r="J308" t="s">
        <v>215</v>
      </c>
      <c r="K308" t="s">
        <v>215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79" t="s">
        <v>7144</v>
      </c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18">
      <c r="B310" t="s">
        <v>215</v>
      </c>
      <c r="D310" t="s">
        <v>215</v>
      </c>
      <c r="F310" t="s">
        <v>215</v>
      </c>
      <c r="I310" s="77">
        <v>0</v>
      </c>
      <c r="J310" t="s">
        <v>215</v>
      </c>
      <c r="K310" t="s">
        <v>215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s="79" t="s">
        <v>7145</v>
      </c>
      <c r="I311" s="81">
        <v>2.78</v>
      </c>
      <c r="M311" s="80">
        <v>6.8099999999999994E-2</v>
      </c>
      <c r="N311" s="81">
        <v>282703508.29000002</v>
      </c>
      <c r="P311" s="81">
        <v>735424.46570878918</v>
      </c>
      <c r="Q311" s="80">
        <v>0.25540000000000002</v>
      </c>
      <c r="R311" s="80">
        <v>3.1199999999999999E-2</v>
      </c>
    </row>
    <row r="312" spans="2:18">
      <c r="B312" t="s">
        <v>7561</v>
      </c>
      <c r="C312" t="s">
        <v>7093</v>
      </c>
      <c r="D312" t="s">
        <v>7562</v>
      </c>
      <c r="E312"/>
      <c r="F312" t="s">
        <v>220</v>
      </c>
      <c r="G312" t="s">
        <v>7563</v>
      </c>
      <c r="H312" t="s">
        <v>221</v>
      </c>
      <c r="I312" s="77">
        <v>0.54</v>
      </c>
      <c r="J312" t="s">
        <v>1281</v>
      </c>
      <c r="K312" t="s">
        <v>104</v>
      </c>
      <c r="L312" s="78">
        <v>1.9699999999999999E-2</v>
      </c>
      <c r="M312" s="78">
        <v>6.3399999999999998E-2</v>
      </c>
      <c r="N312" s="77">
        <v>23665.78</v>
      </c>
      <c r="O312" s="77">
        <v>100.63</v>
      </c>
      <c r="P312" s="77">
        <v>84.090321555833995</v>
      </c>
      <c r="Q312" s="78">
        <v>0</v>
      </c>
      <c r="R312" s="78">
        <v>0</v>
      </c>
    </row>
    <row r="313" spans="2:18">
      <c r="B313" t="s">
        <v>7561</v>
      </c>
      <c r="C313" t="s">
        <v>7093</v>
      </c>
      <c r="D313" t="s">
        <v>7564</v>
      </c>
      <c r="E313"/>
      <c r="F313" t="s">
        <v>220</v>
      </c>
      <c r="G313" t="s">
        <v>1487</v>
      </c>
      <c r="H313" t="s">
        <v>221</v>
      </c>
      <c r="I313" s="77">
        <v>0.54</v>
      </c>
      <c r="J313" t="s">
        <v>1281</v>
      </c>
      <c r="K313" t="s">
        <v>104</v>
      </c>
      <c r="L313" s="78">
        <v>1.9699999999999999E-2</v>
      </c>
      <c r="M313" s="78">
        <v>6.3399999999999998E-2</v>
      </c>
      <c r="N313" s="77">
        <v>5007.47</v>
      </c>
      <c r="O313" s="77">
        <v>100.63</v>
      </c>
      <c r="P313" s="77">
        <v>17.792769242391</v>
      </c>
      <c r="Q313" s="78">
        <v>0</v>
      </c>
      <c r="R313" s="78">
        <v>0</v>
      </c>
    </row>
    <row r="314" spans="2:18">
      <c r="B314" t="s">
        <v>7561</v>
      </c>
      <c r="C314" t="s">
        <v>7093</v>
      </c>
      <c r="D314" t="s">
        <v>7565</v>
      </c>
      <c r="E314"/>
      <c r="F314" t="s">
        <v>220</v>
      </c>
      <c r="G314" t="s">
        <v>363</v>
      </c>
      <c r="H314" t="s">
        <v>221</v>
      </c>
      <c r="I314" s="77">
        <v>0.54</v>
      </c>
      <c r="J314" t="s">
        <v>1281</v>
      </c>
      <c r="K314" t="s">
        <v>104</v>
      </c>
      <c r="L314" s="78">
        <v>1.9699999999999999E-2</v>
      </c>
      <c r="M314" s="78">
        <v>6.3399999999999998E-2</v>
      </c>
      <c r="N314" s="77">
        <v>7440.17</v>
      </c>
      <c r="O314" s="77">
        <v>100.42</v>
      </c>
      <c r="P314" s="77">
        <v>26.381579479134</v>
      </c>
      <c r="Q314" s="78">
        <v>0</v>
      </c>
      <c r="R314" s="78">
        <v>0</v>
      </c>
    </row>
    <row r="315" spans="2:18">
      <c r="B315" t="s">
        <v>7561</v>
      </c>
      <c r="C315" t="s">
        <v>7093</v>
      </c>
      <c r="D315" t="s">
        <v>7566</v>
      </c>
      <c r="E315"/>
      <c r="F315" t="s">
        <v>220</v>
      </c>
      <c r="G315" t="s">
        <v>748</v>
      </c>
      <c r="H315" t="s">
        <v>221</v>
      </c>
      <c r="I315" s="77">
        <v>0.54</v>
      </c>
      <c r="J315" t="s">
        <v>1281</v>
      </c>
      <c r="K315" t="s">
        <v>104</v>
      </c>
      <c r="L315" s="78">
        <v>1.9699999999999999E-2</v>
      </c>
      <c r="M315" s="78">
        <v>6.3399999999999998E-2</v>
      </c>
      <c r="N315" s="77">
        <v>29627.88</v>
      </c>
      <c r="O315" s="77">
        <v>100.42</v>
      </c>
      <c r="P315" s="77">
        <v>105.055431665976</v>
      </c>
      <c r="Q315" s="78">
        <v>0</v>
      </c>
      <c r="R315" s="78">
        <v>0</v>
      </c>
    </row>
    <row r="316" spans="2:18">
      <c r="B316" t="s">
        <v>7561</v>
      </c>
      <c r="C316" t="s">
        <v>7093</v>
      </c>
      <c r="D316" t="s">
        <v>7567</v>
      </c>
      <c r="E316"/>
      <c r="F316" t="s">
        <v>220</v>
      </c>
      <c r="G316" t="s">
        <v>689</v>
      </c>
      <c r="H316" t="s">
        <v>221</v>
      </c>
      <c r="I316" s="77">
        <v>0.54</v>
      </c>
      <c r="J316" t="s">
        <v>1281</v>
      </c>
      <c r="K316" t="s">
        <v>104</v>
      </c>
      <c r="L316" s="78">
        <v>1.9699999999999999E-2</v>
      </c>
      <c r="M316" s="78">
        <v>6.3399999999999998E-2</v>
      </c>
      <c r="N316" s="77">
        <v>5815.54</v>
      </c>
      <c r="O316" s="77">
        <v>100.63</v>
      </c>
      <c r="P316" s="77">
        <v>20.664040171962</v>
      </c>
      <c r="Q316" s="78">
        <v>0</v>
      </c>
      <c r="R316" s="78">
        <v>0</v>
      </c>
    </row>
    <row r="317" spans="2:18">
      <c r="B317" t="s">
        <v>7561</v>
      </c>
      <c r="C317" t="s">
        <v>7093</v>
      </c>
      <c r="D317" t="s">
        <v>7568</v>
      </c>
      <c r="E317"/>
      <c r="F317" t="s">
        <v>220</v>
      </c>
      <c r="G317" t="s">
        <v>298</v>
      </c>
      <c r="H317" t="s">
        <v>221</v>
      </c>
      <c r="I317" s="77">
        <v>0.54</v>
      </c>
      <c r="J317" t="s">
        <v>1281</v>
      </c>
      <c r="K317" t="s">
        <v>104</v>
      </c>
      <c r="L317" s="78">
        <v>1.9699999999999999E-2</v>
      </c>
      <c r="M317" s="78">
        <v>6.3399999999999998E-2</v>
      </c>
      <c r="N317" s="77">
        <v>1395.32</v>
      </c>
      <c r="O317" s="77">
        <v>100.58</v>
      </c>
      <c r="P317" s="77">
        <v>4.9554507945359996</v>
      </c>
      <c r="Q317" s="78">
        <v>0</v>
      </c>
      <c r="R317" s="78">
        <v>0</v>
      </c>
    </row>
    <row r="318" spans="2:18">
      <c r="B318" t="s">
        <v>7569</v>
      </c>
      <c r="C318" t="s">
        <v>7093</v>
      </c>
      <c r="D318" t="s">
        <v>7570</v>
      </c>
      <c r="E318"/>
      <c r="F318" t="s">
        <v>220</v>
      </c>
      <c r="G318" t="s">
        <v>303</v>
      </c>
      <c r="H318" t="s">
        <v>221</v>
      </c>
      <c r="I318" s="77">
        <v>3.54</v>
      </c>
      <c r="J318" t="s">
        <v>121</v>
      </c>
      <c r="K318" t="s">
        <v>108</v>
      </c>
      <c r="L318" s="78">
        <v>2.2599999999999999E-2</v>
      </c>
      <c r="M318" s="78">
        <v>6.0199999999999997E-2</v>
      </c>
      <c r="N318" s="77">
        <v>422818.71</v>
      </c>
      <c r="O318" s="77">
        <v>96.860000000000241</v>
      </c>
      <c r="P318" s="77">
        <v>1538.5271921543001</v>
      </c>
      <c r="Q318" s="78">
        <v>5.0000000000000001E-4</v>
      </c>
      <c r="R318" s="78">
        <v>1E-4</v>
      </c>
    </row>
    <row r="319" spans="2:18">
      <c r="B319" t="s">
        <v>7571</v>
      </c>
      <c r="C319" t="s">
        <v>7093</v>
      </c>
      <c r="D319" t="s">
        <v>7572</v>
      </c>
      <c r="E319"/>
      <c r="F319" t="s">
        <v>1206</v>
      </c>
      <c r="G319" t="s">
        <v>7573</v>
      </c>
      <c r="H319" t="s">
        <v>221</v>
      </c>
      <c r="I319" s="77">
        <v>3.57</v>
      </c>
      <c r="J319" t="s">
        <v>1387</v>
      </c>
      <c r="K319" t="s">
        <v>104</v>
      </c>
      <c r="L319" s="78">
        <v>3.1399999999999997E-2</v>
      </c>
      <c r="M319" s="78">
        <v>7.5399999999999995E-2</v>
      </c>
      <c r="N319" s="77">
        <v>8717598.0500000007</v>
      </c>
      <c r="O319" s="77">
        <v>100.41000000000012</v>
      </c>
      <c r="P319" s="77">
        <v>30908.044253279699</v>
      </c>
      <c r="Q319" s="78">
        <v>1.0699999999999999E-2</v>
      </c>
      <c r="R319" s="78">
        <v>1.2999999999999999E-3</v>
      </c>
    </row>
    <row r="320" spans="2:18">
      <c r="B320" t="s">
        <v>7574</v>
      </c>
      <c r="C320" t="s">
        <v>7093</v>
      </c>
      <c r="D320" t="s">
        <v>7575</v>
      </c>
      <c r="E320"/>
      <c r="F320" t="s">
        <v>1206</v>
      </c>
      <c r="G320" t="s">
        <v>373</v>
      </c>
      <c r="H320" t="s">
        <v>221</v>
      </c>
      <c r="I320" s="77">
        <v>2.99</v>
      </c>
      <c r="J320" t="s">
        <v>1387</v>
      </c>
      <c r="K320" t="s">
        <v>104</v>
      </c>
      <c r="L320" s="78">
        <v>6.1199999999999997E-2</v>
      </c>
      <c r="M320" s="78">
        <v>8.5300000000000001E-2</v>
      </c>
      <c r="N320" s="77">
        <v>8527818.5800000001</v>
      </c>
      <c r="O320" s="77">
        <v>97.32999999999997</v>
      </c>
      <c r="P320" s="77">
        <v>29307.744284240202</v>
      </c>
      <c r="Q320" s="78">
        <v>1.0200000000000001E-2</v>
      </c>
      <c r="R320" s="78">
        <v>1.1999999999999999E-3</v>
      </c>
    </row>
    <row r="321" spans="2:18">
      <c r="B321" t="s">
        <v>7576</v>
      </c>
      <c r="C321" t="s">
        <v>7093</v>
      </c>
      <c r="D321" t="s">
        <v>7577</v>
      </c>
      <c r="E321"/>
      <c r="F321" t="s">
        <v>599</v>
      </c>
      <c r="G321" t="s">
        <v>7578</v>
      </c>
      <c r="H321" t="s">
        <v>221</v>
      </c>
      <c r="I321" s="77">
        <v>4.0599999999999996</v>
      </c>
      <c r="J321" t="s">
        <v>121</v>
      </c>
      <c r="K321" t="s">
        <v>108</v>
      </c>
      <c r="L321" s="78">
        <v>1.9900000000000001E-2</v>
      </c>
      <c r="M321" s="78">
        <v>2.8199999999999999E-2</v>
      </c>
      <c r="N321" s="77">
        <v>3734544.8</v>
      </c>
      <c r="O321" s="77">
        <v>98.349999999999923</v>
      </c>
      <c r="P321" s="77">
        <v>13798.0766367325</v>
      </c>
      <c r="Q321" s="78">
        <v>4.7999999999999996E-3</v>
      </c>
      <c r="R321" s="78">
        <v>5.9999999999999995E-4</v>
      </c>
    </row>
    <row r="322" spans="2:18">
      <c r="B322" t="s">
        <v>7576</v>
      </c>
      <c r="C322" t="s">
        <v>7093</v>
      </c>
      <c r="D322" t="s">
        <v>7579</v>
      </c>
      <c r="E322"/>
      <c r="F322" t="s">
        <v>599</v>
      </c>
      <c r="G322" t="s">
        <v>7580</v>
      </c>
      <c r="H322" t="s">
        <v>221</v>
      </c>
      <c r="I322" s="77">
        <v>4.0599999999999996</v>
      </c>
      <c r="J322" t="s">
        <v>121</v>
      </c>
      <c r="K322" t="s">
        <v>108</v>
      </c>
      <c r="L322" s="78">
        <v>1.9900000000000001E-2</v>
      </c>
      <c r="M322" s="78">
        <v>2.8199999999999999E-2</v>
      </c>
      <c r="N322" s="77">
        <v>3734544.8</v>
      </c>
      <c r="O322" s="77">
        <v>98.35</v>
      </c>
      <c r="P322" s="77">
        <v>13798.076636732399</v>
      </c>
      <c r="Q322" s="78">
        <v>4.7999999999999996E-3</v>
      </c>
      <c r="R322" s="78">
        <v>5.9999999999999995E-4</v>
      </c>
    </row>
    <row r="323" spans="2:18">
      <c r="B323" t="s">
        <v>7576</v>
      </c>
      <c r="C323" t="s">
        <v>7093</v>
      </c>
      <c r="D323" t="s">
        <v>7581</v>
      </c>
      <c r="E323"/>
      <c r="F323" t="s">
        <v>599</v>
      </c>
      <c r="G323" t="s">
        <v>7582</v>
      </c>
      <c r="H323" t="s">
        <v>221</v>
      </c>
      <c r="I323" s="77">
        <v>4.0599999999999996</v>
      </c>
      <c r="J323" t="s">
        <v>121</v>
      </c>
      <c r="K323" t="s">
        <v>108</v>
      </c>
      <c r="L323" s="78">
        <v>1.9900000000000001E-2</v>
      </c>
      <c r="M323" s="78">
        <v>2.8199999999999999E-2</v>
      </c>
      <c r="N323" s="77">
        <v>3734544.8</v>
      </c>
      <c r="O323" s="77">
        <v>98.35</v>
      </c>
      <c r="P323" s="77">
        <v>13798.076636732399</v>
      </c>
      <c r="Q323" s="78">
        <v>4.7999999999999996E-3</v>
      </c>
      <c r="R323" s="78">
        <v>5.9999999999999995E-4</v>
      </c>
    </row>
    <row r="324" spans="2:18">
      <c r="B324" t="s">
        <v>7546</v>
      </c>
      <c r="C324" t="s">
        <v>7093</v>
      </c>
      <c r="D324" t="s">
        <v>7583</v>
      </c>
      <c r="E324"/>
      <c r="F324" t="s">
        <v>583</v>
      </c>
      <c r="G324" t="s">
        <v>619</v>
      </c>
      <c r="H324" t="s">
        <v>148</v>
      </c>
      <c r="I324" s="77">
        <v>3.06</v>
      </c>
      <c r="J324" t="s">
        <v>1286</v>
      </c>
      <c r="K324" t="s">
        <v>108</v>
      </c>
      <c r="L324" s="78">
        <v>2.5000000000000001E-2</v>
      </c>
      <c r="M324" s="78">
        <v>6.3700000000000007E-2</v>
      </c>
      <c r="N324" s="77">
        <v>47530.559999999998</v>
      </c>
      <c r="O324" s="77">
        <v>97.28</v>
      </c>
      <c r="P324" s="77">
        <v>173.70127566274701</v>
      </c>
      <c r="Q324" s="78">
        <v>1E-4</v>
      </c>
      <c r="R324" s="78">
        <v>0</v>
      </c>
    </row>
    <row r="325" spans="2:18">
      <c r="B325" s="26" t="s">
        <v>7979</v>
      </c>
      <c r="C325" t="s">
        <v>7093</v>
      </c>
      <c r="D325" t="s">
        <v>7584</v>
      </c>
      <c r="E325"/>
      <c r="F325" t="s">
        <v>648</v>
      </c>
      <c r="G325" t="s">
        <v>7585</v>
      </c>
      <c r="H325" t="s">
        <v>210</v>
      </c>
      <c r="I325" s="77">
        <v>3.83</v>
      </c>
      <c r="J325" t="s">
        <v>866</v>
      </c>
      <c r="K325" t="s">
        <v>104</v>
      </c>
      <c r="L325" s="78">
        <v>4.8000000000000001E-2</v>
      </c>
      <c r="M325" s="78">
        <v>4.8500000000000001E-2</v>
      </c>
      <c r="N325" s="77">
        <v>8845265.5199999996</v>
      </c>
      <c r="O325" s="77">
        <v>97.69</v>
      </c>
      <c r="P325" s="77">
        <v>30511.158739189199</v>
      </c>
      <c r="Q325" s="78">
        <v>1.06E-2</v>
      </c>
      <c r="R325" s="78">
        <v>1.2999999999999999E-3</v>
      </c>
    </row>
    <row r="326" spans="2:18">
      <c r="B326" s="26" t="s">
        <v>7979</v>
      </c>
      <c r="C326" t="s">
        <v>7093</v>
      </c>
      <c r="D326" t="s">
        <v>7586</v>
      </c>
      <c r="E326"/>
      <c r="F326" t="s">
        <v>648</v>
      </c>
      <c r="G326" t="s">
        <v>7587</v>
      </c>
      <c r="H326" t="s">
        <v>210</v>
      </c>
      <c r="I326" s="77">
        <v>3.78</v>
      </c>
      <c r="J326" t="s">
        <v>866</v>
      </c>
      <c r="K326" t="s">
        <v>104</v>
      </c>
      <c r="L326" s="78">
        <v>4.8000000000000001E-2</v>
      </c>
      <c r="M326" s="78">
        <v>6.3E-2</v>
      </c>
      <c r="N326" s="77">
        <v>4411374.5999999996</v>
      </c>
      <c r="O326" s="77">
        <v>95.479999999999976</v>
      </c>
      <c r="P326" s="77">
        <v>14872.5030327903</v>
      </c>
      <c r="Q326" s="78">
        <v>5.1999999999999998E-3</v>
      </c>
      <c r="R326" s="78">
        <v>5.9999999999999995E-4</v>
      </c>
    </row>
    <row r="327" spans="2:18">
      <c r="B327" s="26" t="s">
        <v>7979</v>
      </c>
      <c r="C327" t="s">
        <v>7093</v>
      </c>
      <c r="D327" t="s">
        <v>7588</v>
      </c>
      <c r="E327"/>
      <c r="F327" t="s">
        <v>648</v>
      </c>
      <c r="G327" t="s">
        <v>7589</v>
      </c>
      <c r="H327" t="s">
        <v>210</v>
      </c>
      <c r="I327" s="77">
        <v>3.77</v>
      </c>
      <c r="J327" t="s">
        <v>866</v>
      </c>
      <c r="K327" t="s">
        <v>104</v>
      </c>
      <c r="L327" s="78">
        <v>5.4399999999999997E-2</v>
      </c>
      <c r="M327" s="78">
        <v>5.5100000000000003E-2</v>
      </c>
      <c r="N327" s="77">
        <v>4482713.43</v>
      </c>
      <c r="O327" s="77">
        <v>94.229999999999961</v>
      </c>
      <c r="P327" s="77">
        <v>14915.158914629401</v>
      </c>
      <c r="Q327" s="78">
        <v>5.1999999999999998E-3</v>
      </c>
      <c r="R327" s="78">
        <v>5.9999999999999995E-4</v>
      </c>
    </row>
    <row r="328" spans="2:18">
      <c r="B328" t="s">
        <v>7590</v>
      </c>
      <c r="C328" t="s">
        <v>7415</v>
      </c>
      <c r="D328" t="s">
        <v>7591</v>
      </c>
      <c r="E328"/>
      <c r="F328" t="s">
        <v>679</v>
      </c>
      <c r="G328" t="s">
        <v>303</v>
      </c>
      <c r="H328" t="s">
        <v>5031</v>
      </c>
      <c r="I328" s="77">
        <v>1.18</v>
      </c>
      <c r="J328" t="s">
        <v>1286</v>
      </c>
      <c r="K328" t="s">
        <v>104</v>
      </c>
      <c r="L328" s="78">
        <v>3.1E-2</v>
      </c>
      <c r="M328" s="78">
        <v>7.5399999999999995E-2</v>
      </c>
      <c r="N328" s="77">
        <v>3169015.07</v>
      </c>
      <c r="O328" s="77">
        <v>99.79</v>
      </c>
      <c r="P328" s="77">
        <v>11166.293648524599</v>
      </c>
      <c r="Q328" s="78">
        <v>3.8999999999999998E-3</v>
      </c>
      <c r="R328" s="78">
        <v>5.0000000000000001E-4</v>
      </c>
    </row>
    <row r="329" spans="2:18">
      <c r="B329" t="s">
        <v>7592</v>
      </c>
      <c r="C329" t="s">
        <v>7093</v>
      </c>
      <c r="D329" t="s">
        <v>7593</v>
      </c>
      <c r="E329"/>
      <c r="F329" t="s">
        <v>679</v>
      </c>
      <c r="G329" t="s">
        <v>413</v>
      </c>
      <c r="H329" t="s">
        <v>5031</v>
      </c>
      <c r="I329" s="77">
        <v>3.23</v>
      </c>
      <c r="J329" t="s">
        <v>130</v>
      </c>
      <c r="K329" t="s">
        <v>203</v>
      </c>
      <c r="L329" s="78">
        <v>4.5999999999999999E-2</v>
      </c>
      <c r="M329" s="78">
        <v>6.3E-2</v>
      </c>
      <c r="N329" s="77">
        <v>30834017.41</v>
      </c>
      <c r="O329" s="77">
        <v>99.940000000000069</v>
      </c>
      <c r="P329" s="77">
        <v>10985.731810341</v>
      </c>
      <c r="Q329" s="78">
        <v>3.8E-3</v>
      </c>
      <c r="R329" s="78">
        <v>5.0000000000000001E-4</v>
      </c>
    </row>
    <row r="330" spans="2:18">
      <c r="B330" t="s">
        <v>7592</v>
      </c>
      <c r="C330" t="s">
        <v>7093</v>
      </c>
      <c r="D330" t="s">
        <v>7594</v>
      </c>
      <c r="E330"/>
      <c r="F330" t="s">
        <v>679</v>
      </c>
      <c r="G330" t="s">
        <v>373</v>
      </c>
      <c r="H330" t="s">
        <v>5031</v>
      </c>
      <c r="I330" s="77">
        <v>1.54</v>
      </c>
      <c r="J330" t="s">
        <v>1286</v>
      </c>
      <c r="K330" t="s">
        <v>200</v>
      </c>
      <c r="L330" s="78">
        <v>3.2800000000000003E-2</v>
      </c>
      <c r="M330" s="78">
        <v>6.3100000000000003E-2</v>
      </c>
      <c r="N330" s="77">
        <v>845211.3</v>
      </c>
      <c r="O330" s="77">
        <v>100.27540931506854</v>
      </c>
      <c r="P330" s="77">
        <v>285.53591964073098</v>
      </c>
      <c r="Q330" s="78">
        <v>1E-4</v>
      </c>
      <c r="R330" s="78">
        <v>0</v>
      </c>
    </row>
    <row r="331" spans="2:18">
      <c r="B331" t="s">
        <v>7595</v>
      </c>
      <c r="C331" t="s">
        <v>7093</v>
      </c>
      <c r="D331" t="s">
        <v>7596</v>
      </c>
      <c r="E331"/>
      <c r="F331" t="s">
        <v>1216</v>
      </c>
      <c r="G331" t="s">
        <v>7597</v>
      </c>
      <c r="H331" t="s">
        <v>221</v>
      </c>
      <c r="I331" s="77">
        <v>5.91</v>
      </c>
      <c r="J331" t="s">
        <v>1387</v>
      </c>
      <c r="K331" t="s">
        <v>104</v>
      </c>
      <c r="L331" s="78">
        <v>5.3900000000000003E-2</v>
      </c>
      <c r="M331" s="78">
        <v>6.0100000000000001E-2</v>
      </c>
      <c r="N331" s="77">
        <v>4335330.88</v>
      </c>
      <c r="O331" s="77">
        <v>98.100000000000136</v>
      </c>
      <c r="P331" s="77">
        <v>15017.200323871701</v>
      </c>
      <c r="Q331" s="78">
        <v>5.1999999999999998E-3</v>
      </c>
      <c r="R331" s="78">
        <v>5.9999999999999995E-4</v>
      </c>
    </row>
    <row r="332" spans="2:18">
      <c r="B332" t="s">
        <v>7595</v>
      </c>
      <c r="C332" t="s">
        <v>7093</v>
      </c>
      <c r="D332" t="s">
        <v>7598</v>
      </c>
      <c r="E332"/>
      <c r="F332" t="s">
        <v>1216</v>
      </c>
      <c r="G332" t="s">
        <v>5470</v>
      </c>
      <c r="H332" t="s">
        <v>221</v>
      </c>
      <c r="I332" s="77">
        <v>6.5</v>
      </c>
      <c r="J332" t="s">
        <v>1387</v>
      </c>
      <c r="K332" t="s">
        <v>104</v>
      </c>
      <c r="L332" s="78">
        <v>4.36E-2</v>
      </c>
      <c r="M332" s="78">
        <v>6.1899999999999997E-2</v>
      </c>
      <c r="N332" s="77">
        <v>4147590.47</v>
      </c>
      <c r="O332" s="77">
        <v>102.59</v>
      </c>
      <c r="P332" s="77">
        <v>15024.451126063899</v>
      </c>
      <c r="Q332" s="78">
        <v>5.1999999999999998E-3</v>
      </c>
      <c r="R332" s="78">
        <v>5.9999999999999995E-4</v>
      </c>
    </row>
    <row r="333" spans="2:18">
      <c r="B333" t="s">
        <v>7599</v>
      </c>
      <c r="C333" t="s">
        <v>7093</v>
      </c>
      <c r="D333" t="s">
        <v>7600</v>
      </c>
      <c r="E333"/>
      <c r="F333" t="s">
        <v>7601</v>
      </c>
      <c r="G333" t="s">
        <v>7587</v>
      </c>
      <c r="H333" t="s">
        <v>148</v>
      </c>
      <c r="I333" s="77">
        <v>5.04</v>
      </c>
      <c r="J333" t="s">
        <v>121</v>
      </c>
      <c r="K333" t="s">
        <v>104</v>
      </c>
      <c r="L333" s="78">
        <v>5.0000000000000001E-4</v>
      </c>
      <c r="M333" s="78">
        <v>7.5399999999999995E-2</v>
      </c>
      <c r="N333" s="77">
        <v>3971392.23</v>
      </c>
      <c r="O333" s="77">
        <v>89.179999999999751</v>
      </c>
      <c r="P333" s="77">
        <v>12505.698882811101</v>
      </c>
      <c r="Q333" s="78">
        <v>4.3E-3</v>
      </c>
      <c r="R333" s="78">
        <v>5.0000000000000001E-4</v>
      </c>
    </row>
    <row r="334" spans="2:18">
      <c r="B334" t="s">
        <v>7602</v>
      </c>
      <c r="C334" t="s">
        <v>7093</v>
      </c>
      <c r="D334" t="s">
        <v>7603</v>
      </c>
      <c r="E334"/>
      <c r="F334" t="s">
        <v>1221</v>
      </c>
      <c r="G334" t="s">
        <v>7604</v>
      </c>
      <c r="H334" t="s">
        <v>221</v>
      </c>
      <c r="I334" s="77">
        <v>8.17</v>
      </c>
      <c r="J334" t="s">
        <v>121</v>
      </c>
      <c r="K334" t="s">
        <v>104</v>
      </c>
      <c r="L334" s="78">
        <v>4.4999999999999998E-2</v>
      </c>
      <c r="M334" s="78">
        <v>8.1600000000000006E-2</v>
      </c>
      <c r="N334" s="77">
        <v>1728463.24</v>
      </c>
      <c r="O334" s="77">
        <v>75.3</v>
      </c>
      <c r="P334" s="77">
        <v>4595.7123864313198</v>
      </c>
      <c r="Q334" s="78">
        <v>1.6000000000000001E-3</v>
      </c>
      <c r="R334" s="78">
        <v>2.0000000000000001E-4</v>
      </c>
    </row>
    <row r="335" spans="2:18">
      <c r="B335" t="s">
        <v>7602</v>
      </c>
      <c r="C335" t="s">
        <v>7093</v>
      </c>
      <c r="D335" t="s">
        <v>7605</v>
      </c>
      <c r="E335"/>
      <c r="F335" t="s">
        <v>1221</v>
      </c>
      <c r="G335" t="s">
        <v>7606</v>
      </c>
      <c r="H335" t="s">
        <v>221</v>
      </c>
      <c r="I335" s="77">
        <v>8.17</v>
      </c>
      <c r="J335" t="s">
        <v>121</v>
      </c>
      <c r="K335" t="s">
        <v>104</v>
      </c>
      <c r="L335" s="78">
        <v>4.4999999999999998E-2</v>
      </c>
      <c r="M335" s="78">
        <v>8.1600000000000006E-2</v>
      </c>
      <c r="N335" s="77">
        <v>334040.56</v>
      </c>
      <c r="O335" s="77">
        <v>75.3</v>
      </c>
      <c r="P335" s="77">
        <v>888.16140467208004</v>
      </c>
      <c r="Q335" s="78">
        <v>2.9999999999999997E-4</v>
      </c>
      <c r="R335" s="78">
        <v>0</v>
      </c>
    </row>
    <row r="336" spans="2:18">
      <c r="B336" t="s">
        <v>7602</v>
      </c>
      <c r="C336" t="s">
        <v>7093</v>
      </c>
      <c r="D336" t="s">
        <v>7607</v>
      </c>
      <c r="E336"/>
      <c r="F336" t="s">
        <v>1221</v>
      </c>
      <c r="G336" t="s">
        <v>7608</v>
      </c>
      <c r="H336" t="s">
        <v>221</v>
      </c>
      <c r="I336" s="77">
        <v>8.1</v>
      </c>
      <c r="J336" t="s">
        <v>121</v>
      </c>
      <c r="K336" t="s">
        <v>104</v>
      </c>
      <c r="L336" s="78">
        <v>4.4999999999999998E-2</v>
      </c>
      <c r="M336" s="78">
        <v>5.8400000000000001E-2</v>
      </c>
      <c r="N336" s="77">
        <v>305366.57</v>
      </c>
      <c r="O336" s="77">
        <v>75.3</v>
      </c>
      <c r="P336" s="77">
        <v>811.92176707851002</v>
      </c>
      <c r="Q336" s="78">
        <v>2.9999999999999997E-4</v>
      </c>
      <c r="R336" s="78">
        <v>0</v>
      </c>
    </row>
    <row r="337" spans="2:18">
      <c r="B337" t="s">
        <v>7602</v>
      </c>
      <c r="C337" t="s">
        <v>7093</v>
      </c>
      <c r="D337" t="s">
        <v>7609</v>
      </c>
      <c r="E337"/>
      <c r="F337" t="s">
        <v>1221</v>
      </c>
      <c r="G337" t="s">
        <v>484</v>
      </c>
      <c r="H337" t="s">
        <v>221</v>
      </c>
      <c r="I337" s="77">
        <v>8.17</v>
      </c>
      <c r="J337" t="s">
        <v>121</v>
      </c>
      <c r="K337" t="s">
        <v>104</v>
      </c>
      <c r="L337" s="78">
        <v>4.4999999999999998E-2</v>
      </c>
      <c r="M337" s="78">
        <v>8.1600000000000006E-2</v>
      </c>
      <c r="N337" s="77">
        <v>289618.34000000003</v>
      </c>
      <c r="O337" s="77">
        <v>75.3</v>
      </c>
      <c r="P337" s="77">
        <v>770.04969598061996</v>
      </c>
      <c r="Q337" s="78">
        <v>2.9999999999999997E-4</v>
      </c>
      <c r="R337" s="78">
        <v>0</v>
      </c>
    </row>
    <row r="338" spans="2:18">
      <c r="B338" t="s">
        <v>7602</v>
      </c>
      <c r="C338" t="s">
        <v>7093</v>
      </c>
      <c r="D338" t="s">
        <v>7610</v>
      </c>
      <c r="E338"/>
      <c r="F338" t="s">
        <v>1363</v>
      </c>
      <c r="G338" t="s">
        <v>7611</v>
      </c>
      <c r="H338" t="s">
        <v>382</v>
      </c>
      <c r="I338" s="77">
        <v>7.52</v>
      </c>
      <c r="J338" t="s">
        <v>465</v>
      </c>
      <c r="K338" t="s">
        <v>104</v>
      </c>
      <c r="L338" s="78">
        <v>4.9000000000000002E-2</v>
      </c>
      <c r="M338" s="78">
        <v>6.3200000000000006E-2</v>
      </c>
      <c r="N338" s="77">
        <v>1235022.67</v>
      </c>
      <c r="O338" s="77">
        <v>87.96</v>
      </c>
      <c r="P338" s="77">
        <v>3835.8168960184998</v>
      </c>
      <c r="Q338" s="78">
        <v>1.2999999999999999E-3</v>
      </c>
      <c r="R338" s="78">
        <v>2.0000000000000001E-4</v>
      </c>
    </row>
    <row r="339" spans="2:18">
      <c r="B339" t="s">
        <v>7612</v>
      </c>
      <c r="C339" t="s">
        <v>7093</v>
      </c>
      <c r="D339" t="s">
        <v>7613</v>
      </c>
      <c r="E339"/>
      <c r="F339" t="s">
        <v>1221</v>
      </c>
      <c r="G339" t="s">
        <v>7614</v>
      </c>
      <c r="H339" t="s">
        <v>221</v>
      </c>
      <c r="I339" s="77">
        <v>2.04</v>
      </c>
      <c r="J339" t="s">
        <v>125</v>
      </c>
      <c r="K339" t="s">
        <v>104</v>
      </c>
      <c r="L339" s="78">
        <v>5.0200000000000002E-2</v>
      </c>
      <c r="M339" s="78">
        <v>6.0499999999999998E-2</v>
      </c>
      <c r="N339" s="77">
        <v>2297909.4500000002</v>
      </c>
      <c r="O339" s="77">
        <v>99.19</v>
      </c>
      <c r="P339" s="77">
        <v>8048.19552997962</v>
      </c>
      <c r="Q339" s="78">
        <v>2.8E-3</v>
      </c>
      <c r="R339" s="78">
        <v>2.9999999999999997E-4</v>
      </c>
    </row>
    <row r="340" spans="2:18">
      <c r="B340" t="s">
        <v>7615</v>
      </c>
      <c r="C340" t="s">
        <v>7093</v>
      </c>
      <c r="D340" t="s">
        <v>7616</v>
      </c>
      <c r="E340"/>
      <c r="F340" t="s">
        <v>7523</v>
      </c>
      <c r="G340" t="s">
        <v>7617</v>
      </c>
      <c r="H340" t="s">
        <v>210</v>
      </c>
      <c r="I340" s="77">
        <v>4.91</v>
      </c>
      <c r="J340" t="s">
        <v>1387</v>
      </c>
      <c r="K340" t="s">
        <v>111</v>
      </c>
      <c r="L340" s="78">
        <v>2.1499999999999998E-2</v>
      </c>
      <c r="M340" s="78">
        <v>7.7200000000000005E-2</v>
      </c>
      <c r="N340" s="77">
        <v>482956.54</v>
      </c>
      <c r="O340" s="77">
        <v>96.749999999999758</v>
      </c>
      <c r="P340" s="77">
        <v>1984.0346071479401</v>
      </c>
      <c r="Q340" s="78">
        <v>6.9999999999999999E-4</v>
      </c>
      <c r="R340" s="78">
        <v>1E-4</v>
      </c>
    </row>
    <row r="341" spans="2:18">
      <c r="B341" t="s">
        <v>7561</v>
      </c>
      <c r="C341" t="s">
        <v>7093</v>
      </c>
      <c r="D341" t="s">
        <v>7618</v>
      </c>
      <c r="E341"/>
      <c r="F341" t="s">
        <v>7523</v>
      </c>
      <c r="G341" t="s">
        <v>7619</v>
      </c>
      <c r="H341" t="s">
        <v>210</v>
      </c>
      <c r="I341" s="77">
        <v>0.54</v>
      </c>
      <c r="J341" t="s">
        <v>1281</v>
      </c>
      <c r="K341" t="s">
        <v>104</v>
      </c>
      <c r="L341" s="78">
        <v>1.9699999999999999E-2</v>
      </c>
      <c r="M341" s="78">
        <v>6.3399999999999998E-2</v>
      </c>
      <c r="N341" s="77">
        <v>9981813.9499999993</v>
      </c>
      <c r="O341" s="77">
        <v>100.41999999999979</v>
      </c>
      <c r="P341" s="77">
        <v>35393.817354691302</v>
      </c>
      <c r="Q341" s="78">
        <v>1.23E-2</v>
      </c>
      <c r="R341" s="78">
        <v>1.5E-3</v>
      </c>
    </row>
    <row r="342" spans="2:18">
      <c r="B342" t="s">
        <v>7620</v>
      </c>
      <c r="C342" t="s">
        <v>7093</v>
      </c>
      <c r="D342" t="s">
        <v>7621</v>
      </c>
      <c r="E342"/>
      <c r="F342" t="s">
        <v>7523</v>
      </c>
      <c r="G342" t="s">
        <v>7622</v>
      </c>
      <c r="H342" t="s">
        <v>210</v>
      </c>
      <c r="I342" s="77">
        <v>0.51</v>
      </c>
      <c r="J342" t="s">
        <v>1281</v>
      </c>
      <c r="K342" t="s">
        <v>104</v>
      </c>
      <c r="L342" s="78">
        <v>1.9400000000000001E-2</v>
      </c>
      <c r="M342" s="78">
        <v>6.7599999999999993E-2</v>
      </c>
      <c r="N342" s="77">
        <v>6161998.96</v>
      </c>
      <c r="O342" s="77">
        <v>100.22</v>
      </c>
      <c r="P342" s="77">
        <v>21805.8859680811</v>
      </c>
      <c r="Q342" s="78">
        <v>7.6E-3</v>
      </c>
      <c r="R342" s="78">
        <v>8.9999999999999998E-4</v>
      </c>
    </row>
    <row r="343" spans="2:18">
      <c r="B343" t="s">
        <v>7623</v>
      </c>
      <c r="C343" t="s">
        <v>7093</v>
      </c>
      <c r="D343" t="s">
        <v>7624</v>
      </c>
      <c r="E343"/>
      <c r="F343" t="s">
        <v>7523</v>
      </c>
      <c r="G343" t="s">
        <v>7625</v>
      </c>
      <c r="H343" t="s">
        <v>210</v>
      </c>
      <c r="I343" s="77">
        <v>3.01</v>
      </c>
      <c r="J343" t="s">
        <v>1387</v>
      </c>
      <c r="K343" t="s">
        <v>104</v>
      </c>
      <c r="L343" s="78">
        <v>1.34E-2</v>
      </c>
      <c r="M343" s="78">
        <v>6.9199999999999998E-2</v>
      </c>
      <c r="N343" s="77">
        <v>1781957.36</v>
      </c>
      <c r="O343" s="77">
        <v>99.8</v>
      </c>
      <c r="P343" s="77">
        <v>6279.50725528368</v>
      </c>
      <c r="Q343" s="78">
        <v>2.2000000000000001E-3</v>
      </c>
      <c r="R343" s="78">
        <v>2.9999999999999997E-4</v>
      </c>
    </row>
    <row r="344" spans="2:18">
      <c r="B344" t="s">
        <v>7623</v>
      </c>
      <c r="C344" t="s">
        <v>7093</v>
      </c>
      <c r="D344" t="s">
        <v>7626</v>
      </c>
      <c r="E344"/>
      <c r="F344" t="s">
        <v>7523</v>
      </c>
      <c r="G344" t="s">
        <v>7627</v>
      </c>
      <c r="H344" t="s">
        <v>210</v>
      </c>
      <c r="I344" s="77">
        <v>3</v>
      </c>
      <c r="J344" t="s">
        <v>1387</v>
      </c>
      <c r="K344" t="s">
        <v>104</v>
      </c>
      <c r="L344" s="78">
        <v>6.8400000000000002E-2</v>
      </c>
      <c r="M344" s="78">
        <v>7.3300000000000004E-2</v>
      </c>
      <c r="N344" s="77">
        <v>1437807.2</v>
      </c>
      <c r="O344" s="77">
        <v>99.9</v>
      </c>
      <c r="P344" s="77">
        <v>5071.8203259767997</v>
      </c>
      <c r="Q344" s="78">
        <v>1.8E-3</v>
      </c>
      <c r="R344" s="78">
        <v>2.0000000000000001E-4</v>
      </c>
    </row>
    <row r="345" spans="2:18">
      <c r="B345" t="s">
        <v>7623</v>
      </c>
      <c r="C345" t="s">
        <v>7093</v>
      </c>
      <c r="D345" t="s">
        <v>7628</v>
      </c>
      <c r="E345"/>
      <c r="F345" t="s">
        <v>7523</v>
      </c>
      <c r="G345" t="s">
        <v>7629</v>
      </c>
      <c r="H345" t="s">
        <v>210</v>
      </c>
      <c r="I345" s="77">
        <v>3</v>
      </c>
      <c r="J345" t="s">
        <v>1387</v>
      </c>
      <c r="K345" t="s">
        <v>104</v>
      </c>
      <c r="L345" s="78">
        <v>6.8400000000000002E-2</v>
      </c>
      <c r="M345" s="78">
        <v>6.8599999999999994E-2</v>
      </c>
      <c r="N345" s="77">
        <v>1313090.8799999999</v>
      </c>
      <c r="O345" s="77">
        <v>100.04</v>
      </c>
      <c r="P345" s="77">
        <v>4638.3785068388997</v>
      </c>
      <c r="Q345" s="78">
        <v>1.6000000000000001E-3</v>
      </c>
      <c r="R345" s="78">
        <v>2.0000000000000001E-4</v>
      </c>
    </row>
    <row r="346" spans="2:18">
      <c r="B346" t="s">
        <v>7569</v>
      </c>
      <c r="C346" t="s">
        <v>7093</v>
      </c>
      <c r="D346" t="s">
        <v>7630</v>
      </c>
      <c r="E346"/>
      <c r="F346" t="s">
        <v>7523</v>
      </c>
      <c r="G346" t="s">
        <v>7631</v>
      </c>
      <c r="H346" t="s">
        <v>210</v>
      </c>
      <c r="I346" s="77">
        <v>3.39</v>
      </c>
      <c r="J346" t="s">
        <v>121</v>
      </c>
      <c r="K346" t="s">
        <v>111</v>
      </c>
      <c r="L346" s="78">
        <v>3.0300000000000001E-2</v>
      </c>
      <c r="M346" s="78">
        <v>7.9100000000000004E-2</v>
      </c>
      <c r="N346" s="77">
        <v>940846.96</v>
      </c>
      <c r="O346" s="77">
        <v>98.549999999999727</v>
      </c>
      <c r="P346" s="77">
        <v>3937.0037878415901</v>
      </c>
      <c r="Q346" s="78">
        <v>1.4E-3</v>
      </c>
      <c r="R346" s="78">
        <v>2.0000000000000001E-4</v>
      </c>
    </row>
    <row r="347" spans="2:18">
      <c r="B347" t="s">
        <v>7569</v>
      </c>
      <c r="C347" t="s">
        <v>7093</v>
      </c>
      <c r="D347" t="s">
        <v>7632</v>
      </c>
      <c r="E347"/>
      <c r="F347" t="s">
        <v>7523</v>
      </c>
      <c r="G347" t="s">
        <v>518</v>
      </c>
      <c r="H347" t="s">
        <v>210</v>
      </c>
      <c r="I347" s="77">
        <v>3.48</v>
      </c>
      <c r="J347" t="s">
        <v>121</v>
      </c>
      <c r="K347" t="s">
        <v>108</v>
      </c>
      <c r="L347" s="78">
        <v>2.2599999999999999E-2</v>
      </c>
      <c r="M347" s="78">
        <v>6.9199999999999998E-2</v>
      </c>
      <c r="N347" s="77">
        <v>1001222.99</v>
      </c>
      <c r="O347" s="77">
        <v>97.6</v>
      </c>
      <c r="P347" s="77">
        <v>3671.0233407761998</v>
      </c>
      <c r="Q347" s="78">
        <v>1.2999999999999999E-3</v>
      </c>
      <c r="R347" s="78">
        <v>2.0000000000000001E-4</v>
      </c>
    </row>
    <row r="348" spans="2:18">
      <c r="B348" t="s">
        <v>7569</v>
      </c>
      <c r="C348" t="s">
        <v>7093</v>
      </c>
      <c r="D348" t="s">
        <v>7633</v>
      </c>
      <c r="E348"/>
      <c r="F348" t="s">
        <v>7523</v>
      </c>
      <c r="G348" t="s">
        <v>5801</v>
      </c>
      <c r="H348" t="s">
        <v>210</v>
      </c>
      <c r="I348" s="77">
        <v>3.48</v>
      </c>
      <c r="J348" t="s">
        <v>121</v>
      </c>
      <c r="K348" t="s">
        <v>108</v>
      </c>
      <c r="L348" s="78">
        <v>2.2599999999999999E-2</v>
      </c>
      <c r="M348" s="78">
        <v>6.9199999999999998E-2</v>
      </c>
      <c r="N348" s="77">
        <v>22960.63</v>
      </c>
      <c r="O348" s="77">
        <v>97.61</v>
      </c>
      <c r="P348" s="77">
        <v>84.194675571568098</v>
      </c>
      <c r="Q348" s="78">
        <v>0</v>
      </c>
      <c r="R348" s="78">
        <v>0</v>
      </c>
    </row>
    <row r="349" spans="2:18">
      <c r="B349" t="s">
        <v>7569</v>
      </c>
      <c r="C349" t="s">
        <v>7093</v>
      </c>
      <c r="D349" t="s">
        <v>7634</v>
      </c>
      <c r="E349"/>
      <c r="F349" t="s">
        <v>7523</v>
      </c>
      <c r="G349" t="s">
        <v>5801</v>
      </c>
      <c r="H349" t="s">
        <v>210</v>
      </c>
      <c r="I349" s="77">
        <v>3.39</v>
      </c>
      <c r="J349" t="s">
        <v>121</v>
      </c>
      <c r="K349" t="s">
        <v>111</v>
      </c>
      <c r="L349" s="78">
        <v>3.0300000000000001E-2</v>
      </c>
      <c r="M349" s="78">
        <v>7.9100000000000004E-2</v>
      </c>
      <c r="N349" s="77">
        <v>74857.039999999994</v>
      </c>
      <c r="O349" s="77">
        <v>98.55</v>
      </c>
      <c r="P349" s="77">
        <v>313.241645619613</v>
      </c>
      <c r="Q349" s="78">
        <v>1E-4</v>
      </c>
      <c r="R349" s="78">
        <v>0</v>
      </c>
    </row>
    <row r="350" spans="2:18">
      <c r="B350" t="s">
        <v>7569</v>
      </c>
      <c r="C350" t="s">
        <v>7093</v>
      </c>
      <c r="D350" t="s">
        <v>7635</v>
      </c>
      <c r="E350"/>
      <c r="F350" t="s">
        <v>7523</v>
      </c>
      <c r="G350" t="s">
        <v>7636</v>
      </c>
      <c r="H350" t="s">
        <v>210</v>
      </c>
      <c r="I350" s="77">
        <v>3.48</v>
      </c>
      <c r="J350" t="s">
        <v>121</v>
      </c>
      <c r="K350" t="s">
        <v>108</v>
      </c>
      <c r="L350" s="78">
        <v>2.2599999999999999E-2</v>
      </c>
      <c r="M350" s="78">
        <v>6.9199999999999998E-2</v>
      </c>
      <c r="N350" s="77">
        <v>81223.240000000005</v>
      </c>
      <c r="O350" s="77">
        <v>97.61</v>
      </c>
      <c r="P350" s="77">
        <v>297.83870654557899</v>
      </c>
      <c r="Q350" s="78">
        <v>1E-4</v>
      </c>
      <c r="R350" s="78">
        <v>0</v>
      </c>
    </row>
    <row r="351" spans="2:18">
      <c r="B351" t="s">
        <v>7569</v>
      </c>
      <c r="C351" t="s">
        <v>7093</v>
      </c>
      <c r="D351" t="s">
        <v>7637</v>
      </c>
      <c r="E351"/>
      <c r="F351" t="s">
        <v>7523</v>
      </c>
      <c r="G351" t="s">
        <v>7636</v>
      </c>
      <c r="H351" t="s">
        <v>210</v>
      </c>
      <c r="I351" s="77">
        <v>3.39</v>
      </c>
      <c r="J351" t="s">
        <v>121</v>
      </c>
      <c r="K351" t="s">
        <v>111</v>
      </c>
      <c r="L351" s="78">
        <v>3.0300000000000001E-2</v>
      </c>
      <c r="M351" s="78">
        <v>7.9100000000000004E-2</v>
      </c>
      <c r="N351" s="77">
        <v>115941.28</v>
      </c>
      <c r="O351" s="77">
        <v>98.55</v>
      </c>
      <c r="P351" s="77">
        <v>485.15994410738398</v>
      </c>
      <c r="Q351" s="78">
        <v>2.0000000000000001E-4</v>
      </c>
      <c r="R351" s="78">
        <v>0</v>
      </c>
    </row>
    <row r="352" spans="2:18">
      <c r="B352" t="s">
        <v>7574</v>
      </c>
      <c r="C352" t="s">
        <v>7093</v>
      </c>
      <c r="D352" t="s">
        <v>7638</v>
      </c>
      <c r="E352"/>
      <c r="F352" t="s">
        <v>7523</v>
      </c>
      <c r="G352" t="s">
        <v>5257</v>
      </c>
      <c r="H352" t="s">
        <v>210</v>
      </c>
      <c r="I352" s="77">
        <v>2.19</v>
      </c>
      <c r="J352" t="s">
        <v>121</v>
      </c>
      <c r="K352" t="s">
        <v>104</v>
      </c>
      <c r="L352" s="78">
        <v>3.5200000000000002E-2</v>
      </c>
      <c r="M352" s="78">
        <v>6.9699999999999998E-2</v>
      </c>
      <c r="N352" s="77">
        <v>3272526.15</v>
      </c>
      <c r="O352" s="77">
        <v>102.53999999999996</v>
      </c>
      <c r="P352" s="77">
        <v>11848.7941974756</v>
      </c>
      <c r="Q352" s="78">
        <v>4.1000000000000003E-3</v>
      </c>
      <c r="R352" s="78">
        <v>5.0000000000000001E-4</v>
      </c>
    </row>
    <row r="353" spans="2:18">
      <c r="B353" t="s">
        <v>7574</v>
      </c>
      <c r="C353" t="s">
        <v>7093</v>
      </c>
      <c r="D353" t="s">
        <v>7639</v>
      </c>
      <c r="E353"/>
      <c r="F353" t="s">
        <v>7523</v>
      </c>
      <c r="G353" t="s">
        <v>7640</v>
      </c>
      <c r="H353" t="s">
        <v>210</v>
      </c>
      <c r="I353" s="77">
        <v>2.19</v>
      </c>
      <c r="J353" t="s">
        <v>121</v>
      </c>
      <c r="K353" t="s">
        <v>104</v>
      </c>
      <c r="L353" s="78">
        <v>3.5200000000000002E-2</v>
      </c>
      <c r="M353" s="78">
        <v>6.4500000000000002E-2</v>
      </c>
      <c r="N353" s="77">
        <v>192501.53</v>
      </c>
      <c r="O353" s="77">
        <v>101.51</v>
      </c>
      <c r="P353" s="77">
        <v>689.98671825669305</v>
      </c>
      <c r="Q353" s="78">
        <v>2.0000000000000001E-4</v>
      </c>
      <c r="R353" s="78">
        <v>0</v>
      </c>
    </row>
    <row r="354" spans="2:18">
      <c r="B354" t="s">
        <v>7641</v>
      </c>
      <c r="C354" t="s">
        <v>7093</v>
      </c>
      <c r="D354" t="s">
        <v>7642</v>
      </c>
      <c r="E354"/>
      <c r="F354" t="s">
        <v>215</v>
      </c>
      <c r="G354" t="s">
        <v>7643</v>
      </c>
      <c r="H354" t="s">
        <v>216</v>
      </c>
      <c r="I354" s="77">
        <v>1.42</v>
      </c>
      <c r="J354" t="s">
        <v>1387</v>
      </c>
      <c r="K354" t="s">
        <v>104</v>
      </c>
      <c r="L354" s="78">
        <v>2.5000000000000001E-2</v>
      </c>
      <c r="M354" s="78">
        <v>6.7299999999999999E-2</v>
      </c>
      <c r="N354" s="77">
        <v>1072440.6200000001</v>
      </c>
      <c r="O354" s="77">
        <v>100.98</v>
      </c>
      <c r="P354" s="77">
        <v>3823.8983499463602</v>
      </c>
      <c r="Q354" s="78">
        <v>1.2999999999999999E-3</v>
      </c>
      <c r="R354" s="78">
        <v>2.0000000000000001E-4</v>
      </c>
    </row>
    <row r="355" spans="2:18">
      <c r="B355" t="s">
        <v>7615</v>
      </c>
      <c r="C355" t="s">
        <v>7093</v>
      </c>
      <c r="D355" t="s">
        <v>7644</v>
      </c>
      <c r="E355"/>
      <c r="F355" t="s">
        <v>215</v>
      </c>
      <c r="G355" t="s">
        <v>7645</v>
      </c>
      <c r="H355" t="s">
        <v>216</v>
      </c>
      <c r="I355" s="77">
        <v>4.91</v>
      </c>
      <c r="J355" t="s">
        <v>1387</v>
      </c>
      <c r="K355" t="s">
        <v>111</v>
      </c>
      <c r="L355" s="78">
        <v>2.1499999999999998E-2</v>
      </c>
      <c r="M355" s="78">
        <v>7.7200000000000005E-2</v>
      </c>
      <c r="N355" s="77">
        <v>1798932.11</v>
      </c>
      <c r="O355" s="77">
        <v>96.75</v>
      </c>
      <c r="P355" s="77">
        <v>7390.1961492221999</v>
      </c>
      <c r="Q355" s="78">
        <v>2.5999999999999999E-3</v>
      </c>
      <c r="R355" s="78">
        <v>2.9999999999999997E-4</v>
      </c>
    </row>
    <row r="356" spans="2:18">
      <c r="B356" t="s">
        <v>7646</v>
      </c>
      <c r="C356" t="s">
        <v>7093</v>
      </c>
      <c r="D356" t="s">
        <v>7647</v>
      </c>
      <c r="E356"/>
      <c r="F356" t="s">
        <v>215</v>
      </c>
      <c r="G356" t="s">
        <v>1171</v>
      </c>
      <c r="H356" t="s">
        <v>216</v>
      </c>
      <c r="I356" s="77">
        <v>1.41</v>
      </c>
      <c r="J356" t="s">
        <v>1387</v>
      </c>
      <c r="K356" t="s">
        <v>104</v>
      </c>
      <c r="L356" s="78">
        <v>3.6700000000000003E-2</v>
      </c>
      <c r="M356" s="78">
        <v>7.9899999999999999E-2</v>
      </c>
      <c r="N356" s="77">
        <v>1292480.82</v>
      </c>
      <c r="O356" s="77">
        <v>99.58</v>
      </c>
      <c r="P356" s="77">
        <v>4544.5820263632304</v>
      </c>
      <c r="Q356" s="78">
        <v>1.6000000000000001E-3</v>
      </c>
      <c r="R356" s="78">
        <v>2.0000000000000001E-4</v>
      </c>
    </row>
    <row r="357" spans="2:18">
      <c r="B357" t="s">
        <v>7646</v>
      </c>
      <c r="C357" t="s">
        <v>7093</v>
      </c>
      <c r="D357" t="s">
        <v>7648</v>
      </c>
      <c r="E357"/>
      <c r="F357" t="s">
        <v>215</v>
      </c>
      <c r="G357" t="s">
        <v>7649</v>
      </c>
      <c r="H357" t="s">
        <v>216</v>
      </c>
      <c r="I357" s="77">
        <v>2.4300000000000002</v>
      </c>
      <c r="J357" t="s">
        <v>1387</v>
      </c>
      <c r="K357" t="s">
        <v>104</v>
      </c>
      <c r="L357" s="78">
        <v>3.6700000000000003E-2</v>
      </c>
      <c r="M357" s="78">
        <v>7.3300000000000004E-2</v>
      </c>
      <c r="N357" s="77">
        <v>245316.34</v>
      </c>
      <c r="O357" s="77">
        <v>99.58</v>
      </c>
      <c r="P357" s="77">
        <v>862.57390615453198</v>
      </c>
      <c r="Q357" s="78">
        <v>2.9999999999999997E-4</v>
      </c>
      <c r="R357" s="78">
        <v>0</v>
      </c>
    </row>
    <row r="358" spans="2:18">
      <c r="B358" t="s">
        <v>7650</v>
      </c>
      <c r="C358" t="s">
        <v>7093</v>
      </c>
      <c r="D358" t="s">
        <v>7651</v>
      </c>
      <c r="E358"/>
      <c r="F358" t="s">
        <v>215</v>
      </c>
      <c r="G358" t="s">
        <v>779</v>
      </c>
      <c r="H358" t="s">
        <v>216</v>
      </c>
      <c r="I358" s="77">
        <v>0.99</v>
      </c>
      <c r="J358" t="s">
        <v>1387</v>
      </c>
      <c r="K358" t="s">
        <v>114</v>
      </c>
      <c r="L358" s="78">
        <v>6.5000000000000002E-2</v>
      </c>
      <c r="M358" s="78">
        <v>7.46E-2</v>
      </c>
      <c r="N358" s="77">
        <v>182412.11</v>
      </c>
      <c r="O358" s="77">
        <v>100.46000000000004</v>
      </c>
      <c r="P358" s="77">
        <v>476.32485899160599</v>
      </c>
      <c r="Q358" s="78">
        <v>2.0000000000000001E-4</v>
      </c>
      <c r="R358" s="78">
        <v>0</v>
      </c>
    </row>
    <row r="359" spans="2:18">
      <c r="B359" t="s">
        <v>7650</v>
      </c>
      <c r="C359" t="s">
        <v>7093</v>
      </c>
      <c r="D359" t="s">
        <v>7652</v>
      </c>
      <c r="E359"/>
      <c r="F359" t="s">
        <v>215</v>
      </c>
      <c r="G359" t="s">
        <v>779</v>
      </c>
      <c r="H359" t="s">
        <v>216</v>
      </c>
      <c r="I359" s="77">
        <v>5.72</v>
      </c>
      <c r="J359" t="s">
        <v>1387</v>
      </c>
      <c r="K359" t="s">
        <v>114</v>
      </c>
      <c r="L359" s="78">
        <v>6.6799999999999998E-2</v>
      </c>
      <c r="M359" s="78">
        <v>0.06</v>
      </c>
      <c r="N359" s="77">
        <v>286680</v>
      </c>
      <c r="O359" s="77">
        <v>99.58</v>
      </c>
      <c r="P359" s="77">
        <v>742.03762123920001</v>
      </c>
      <c r="Q359" s="78">
        <v>2.9999999999999997E-4</v>
      </c>
      <c r="R359" s="78">
        <v>0</v>
      </c>
    </row>
    <row r="360" spans="2:18">
      <c r="B360" t="s">
        <v>7650</v>
      </c>
      <c r="C360" t="s">
        <v>7093</v>
      </c>
      <c r="D360" t="s">
        <v>7653</v>
      </c>
      <c r="E360"/>
      <c r="F360" t="s">
        <v>215</v>
      </c>
      <c r="G360" t="s">
        <v>779</v>
      </c>
      <c r="H360" t="s">
        <v>216</v>
      </c>
      <c r="I360" s="77">
        <v>5.82</v>
      </c>
      <c r="J360" t="s">
        <v>1387</v>
      </c>
      <c r="K360" t="s">
        <v>114</v>
      </c>
      <c r="L360" s="78">
        <v>4.4999999999999998E-2</v>
      </c>
      <c r="M360" s="78">
        <v>6.6699999999999995E-2</v>
      </c>
      <c r="N360" s="77">
        <v>1146720</v>
      </c>
      <c r="O360" s="77">
        <v>89.87</v>
      </c>
      <c r="P360" s="77">
        <v>2678.7274963151999</v>
      </c>
      <c r="Q360" s="78">
        <v>8.9999999999999998E-4</v>
      </c>
      <c r="R360" s="78">
        <v>1E-4</v>
      </c>
    </row>
    <row r="361" spans="2:18">
      <c r="B361" t="s">
        <v>7654</v>
      </c>
      <c r="C361" t="s">
        <v>7093</v>
      </c>
      <c r="D361" t="s">
        <v>7655</v>
      </c>
      <c r="E361"/>
      <c r="F361" t="s">
        <v>215</v>
      </c>
      <c r="G361" t="s">
        <v>315</v>
      </c>
      <c r="H361" t="s">
        <v>216</v>
      </c>
      <c r="I361" s="77">
        <v>0.7</v>
      </c>
      <c r="J361" t="s">
        <v>1281</v>
      </c>
      <c r="K361" t="s">
        <v>104</v>
      </c>
      <c r="L361" s="78">
        <v>2.64E-2</v>
      </c>
      <c r="M361" s="78">
        <v>6.5199999999999994E-2</v>
      </c>
      <c r="N361" s="77">
        <v>11456840.449999999</v>
      </c>
      <c r="O361" s="77">
        <v>100.69</v>
      </c>
      <c r="P361" s="77">
        <v>40733.236943989803</v>
      </c>
      <c r="Q361" s="78">
        <v>1.41E-2</v>
      </c>
      <c r="R361" s="78">
        <v>1.6999999999999999E-3</v>
      </c>
    </row>
    <row r="362" spans="2:18">
      <c r="B362" t="s">
        <v>7654</v>
      </c>
      <c r="C362" t="s">
        <v>7093</v>
      </c>
      <c r="D362" t="s">
        <v>7656</v>
      </c>
      <c r="E362"/>
      <c r="F362" t="s">
        <v>215</v>
      </c>
      <c r="G362" t="s">
        <v>295</v>
      </c>
      <c r="H362" t="s">
        <v>216</v>
      </c>
      <c r="I362" s="77">
        <v>0.7</v>
      </c>
      <c r="J362" t="s">
        <v>1281</v>
      </c>
      <c r="K362" t="s">
        <v>104</v>
      </c>
      <c r="L362" s="78">
        <v>2.64E-2</v>
      </c>
      <c r="M362" s="78">
        <v>6.5199999999999994E-2</v>
      </c>
      <c r="N362" s="77">
        <v>98657.69</v>
      </c>
      <c r="O362" s="77">
        <v>100.69</v>
      </c>
      <c r="P362" s="77">
        <v>350.76398948339101</v>
      </c>
      <c r="Q362" s="78">
        <v>1E-4</v>
      </c>
      <c r="R362" s="78">
        <v>0</v>
      </c>
    </row>
    <row r="363" spans="2:18">
      <c r="B363" t="s">
        <v>7654</v>
      </c>
      <c r="C363" t="s">
        <v>7093</v>
      </c>
      <c r="D363" t="s">
        <v>7657</v>
      </c>
      <c r="E363"/>
      <c r="F363" t="s">
        <v>215</v>
      </c>
      <c r="G363" t="s">
        <v>689</v>
      </c>
      <c r="H363" t="s">
        <v>216</v>
      </c>
      <c r="I363" s="77">
        <v>0.7</v>
      </c>
      <c r="J363" t="s">
        <v>1281</v>
      </c>
      <c r="K363" t="s">
        <v>104</v>
      </c>
      <c r="L363" s="78">
        <v>2.64E-2</v>
      </c>
      <c r="M363" s="78">
        <v>6.5199999999999994E-2</v>
      </c>
      <c r="N363" s="77">
        <v>178528.66</v>
      </c>
      <c r="O363" s="77">
        <v>100.69</v>
      </c>
      <c r="P363" s="77">
        <v>634.734352879374</v>
      </c>
      <c r="Q363" s="78">
        <v>2.0000000000000001E-4</v>
      </c>
      <c r="R363" s="78">
        <v>0</v>
      </c>
    </row>
    <row r="364" spans="2:18">
      <c r="B364" t="s">
        <v>7658</v>
      </c>
      <c r="C364" t="s">
        <v>7093</v>
      </c>
      <c r="D364" t="s">
        <v>7659</v>
      </c>
      <c r="E364"/>
      <c r="F364" t="s">
        <v>215</v>
      </c>
      <c r="G364" t="s">
        <v>373</v>
      </c>
      <c r="H364" t="s">
        <v>216</v>
      </c>
      <c r="I364" s="77">
        <v>0.51</v>
      </c>
      <c r="J364" t="s">
        <v>1281</v>
      </c>
      <c r="K364" t="s">
        <v>104</v>
      </c>
      <c r="L364" s="78">
        <v>2.4400000000000002E-2</v>
      </c>
      <c r="M364" s="78">
        <v>7.51E-2</v>
      </c>
      <c r="N364" s="77">
        <v>7534988.0199999996</v>
      </c>
      <c r="O364" s="77">
        <v>100.69000000000017</v>
      </c>
      <c r="P364" s="77">
        <v>26789.6243932404</v>
      </c>
      <c r="Q364" s="78">
        <v>9.2999999999999992E-3</v>
      </c>
      <c r="R364" s="78">
        <v>1.1000000000000001E-3</v>
      </c>
    </row>
    <row r="365" spans="2:18">
      <c r="B365" t="s">
        <v>7660</v>
      </c>
      <c r="C365" t="s">
        <v>7093</v>
      </c>
      <c r="D365" t="s">
        <v>7661</v>
      </c>
      <c r="E365"/>
      <c r="F365" t="s">
        <v>215</v>
      </c>
      <c r="G365" t="s">
        <v>7662</v>
      </c>
      <c r="H365" t="s">
        <v>216</v>
      </c>
      <c r="I365" s="77">
        <v>1.21</v>
      </c>
      <c r="J365" t="s">
        <v>1281</v>
      </c>
      <c r="K365" t="s">
        <v>104</v>
      </c>
      <c r="L365" s="78">
        <v>2.7E-2</v>
      </c>
      <c r="M365" s="78">
        <v>7.5800000000000006E-2</v>
      </c>
      <c r="N365" s="77">
        <v>9397244.0800000001</v>
      </c>
      <c r="O365" s="77">
        <v>100.33</v>
      </c>
      <c r="P365" s="77">
        <v>33291.168353673202</v>
      </c>
      <c r="Q365" s="78">
        <v>1.1599999999999999E-2</v>
      </c>
      <c r="R365" s="78">
        <v>1.4E-3</v>
      </c>
    </row>
    <row r="366" spans="2:18">
      <c r="B366" t="s">
        <v>7663</v>
      </c>
      <c r="C366" t="s">
        <v>7093</v>
      </c>
      <c r="D366" t="s">
        <v>7664</v>
      </c>
      <c r="E366"/>
      <c r="F366" t="s">
        <v>215</v>
      </c>
      <c r="G366" t="s">
        <v>7665</v>
      </c>
      <c r="H366" t="s">
        <v>216</v>
      </c>
      <c r="I366" s="77">
        <v>0.16</v>
      </c>
      <c r="J366" t="s">
        <v>1281</v>
      </c>
      <c r="K366" t="s">
        <v>104</v>
      </c>
      <c r="L366" s="78">
        <v>2.64E-2</v>
      </c>
      <c r="M366" s="78">
        <v>6.0999999999999999E-2</v>
      </c>
      <c r="N366" s="77">
        <v>6427751.8600000003</v>
      </c>
      <c r="O366" s="77">
        <v>100.59</v>
      </c>
      <c r="P366" s="77">
        <v>22830.3005293842</v>
      </c>
      <c r="Q366" s="78">
        <v>7.9000000000000008E-3</v>
      </c>
      <c r="R366" s="78">
        <v>1E-3</v>
      </c>
    </row>
    <row r="367" spans="2:18">
      <c r="B367" t="s">
        <v>7663</v>
      </c>
      <c r="C367" t="s">
        <v>7093</v>
      </c>
      <c r="D367" t="s">
        <v>7666</v>
      </c>
      <c r="E367"/>
      <c r="F367" t="s">
        <v>215</v>
      </c>
      <c r="G367" t="s">
        <v>7619</v>
      </c>
      <c r="H367" t="s">
        <v>216</v>
      </c>
      <c r="I367" s="77">
        <v>0.16</v>
      </c>
      <c r="J367" t="s">
        <v>1281</v>
      </c>
      <c r="K367" t="s">
        <v>104</v>
      </c>
      <c r="L367" s="78">
        <v>2.64E-2</v>
      </c>
      <c r="M367" s="78">
        <v>6.0999999999999999E-2</v>
      </c>
      <c r="N367" s="77">
        <v>25042.38</v>
      </c>
      <c r="O367" s="77">
        <v>100.84</v>
      </c>
      <c r="P367" s="77">
        <v>89.167410787752004</v>
      </c>
      <c r="Q367" s="78">
        <v>0</v>
      </c>
      <c r="R367" s="78">
        <v>0</v>
      </c>
    </row>
    <row r="368" spans="2:18">
      <c r="B368" t="s">
        <v>7663</v>
      </c>
      <c r="C368" t="s">
        <v>7093</v>
      </c>
      <c r="D368" t="s">
        <v>7667</v>
      </c>
      <c r="E368"/>
      <c r="F368" t="s">
        <v>215</v>
      </c>
      <c r="G368" t="s">
        <v>476</v>
      </c>
      <c r="H368" t="s">
        <v>216</v>
      </c>
      <c r="I368" s="77">
        <v>0.16</v>
      </c>
      <c r="J368" t="s">
        <v>1281</v>
      </c>
      <c r="K368" t="s">
        <v>104</v>
      </c>
      <c r="L368" s="78">
        <v>2.64E-2</v>
      </c>
      <c r="M368" s="78">
        <v>6.0999999999999999E-2</v>
      </c>
      <c r="N368" s="77">
        <v>49778.06</v>
      </c>
      <c r="O368" s="77">
        <v>100.13</v>
      </c>
      <c r="P368" s="77">
        <v>175.994826088818</v>
      </c>
      <c r="Q368" s="78">
        <v>1E-4</v>
      </c>
      <c r="R368" s="78">
        <v>0</v>
      </c>
    </row>
    <row r="369" spans="2:18">
      <c r="B369" t="s">
        <v>7663</v>
      </c>
      <c r="C369" t="s">
        <v>7093</v>
      </c>
      <c r="D369" t="s">
        <v>2526</v>
      </c>
      <c r="E369"/>
      <c r="F369" t="s">
        <v>215</v>
      </c>
      <c r="G369" t="s">
        <v>619</v>
      </c>
      <c r="H369" t="s">
        <v>216</v>
      </c>
      <c r="I369" s="77">
        <v>0.16</v>
      </c>
      <c r="J369" t="s">
        <v>1281</v>
      </c>
      <c r="K369" t="s">
        <v>104</v>
      </c>
      <c r="L369" s="78">
        <v>2.64E-2</v>
      </c>
      <c r="M369" s="78">
        <v>6.0999999999999999E-2</v>
      </c>
      <c r="N369" s="77">
        <v>33222.19</v>
      </c>
      <c r="O369" s="77">
        <v>100.59</v>
      </c>
      <c r="P369" s="77">
        <v>117.999667452051</v>
      </c>
      <c r="Q369" s="78">
        <v>0</v>
      </c>
      <c r="R369" s="78">
        <v>0</v>
      </c>
    </row>
    <row r="370" spans="2:18">
      <c r="B370" t="s">
        <v>7663</v>
      </c>
      <c r="C370" t="s">
        <v>7093</v>
      </c>
      <c r="D370" t="s">
        <v>7668</v>
      </c>
      <c r="E370"/>
      <c r="F370" t="s">
        <v>215</v>
      </c>
      <c r="G370" t="s">
        <v>309</v>
      </c>
      <c r="H370" t="s">
        <v>216</v>
      </c>
      <c r="I370" s="77">
        <v>0.16</v>
      </c>
      <c r="J370" t="s">
        <v>1281</v>
      </c>
      <c r="K370" t="s">
        <v>104</v>
      </c>
      <c r="L370" s="78">
        <v>2.64E-2</v>
      </c>
      <c r="M370" s="78">
        <v>6.0999999999999999E-2</v>
      </c>
      <c r="N370" s="77">
        <v>27674.89</v>
      </c>
      <c r="O370" s="77">
        <v>100.59</v>
      </c>
      <c r="P370" s="77">
        <v>98.296584805880997</v>
      </c>
      <c r="Q370" s="78">
        <v>0</v>
      </c>
      <c r="R370" s="78">
        <v>0</v>
      </c>
    </row>
    <row r="371" spans="2:18">
      <c r="B371" t="s">
        <v>7663</v>
      </c>
      <c r="C371" t="s">
        <v>7093</v>
      </c>
      <c r="D371" t="s">
        <v>7669</v>
      </c>
      <c r="E371"/>
      <c r="F371" t="s">
        <v>215</v>
      </c>
      <c r="G371" t="s">
        <v>748</v>
      </c>
      <c r="H371" t="s">
        <v>216</v>
      </c>
      <c r="I371" s="77">
        <v>0.16</v>
      </c>
      <c r="J371" t="s">
        <v>1281</v>
      </c>
      <c r="K371" t="s">
        <v>104</v>
      </c>
      <c r="L371" s="78">
        <v>2.64E-2</v>
      </c>
      <c r="M371" s="78">
        <v>6.0999999999999999E-2</v>
      </c>
      <c r="N371" s="77">
        <v>13120.5</v>
      </c>
      <c r="O371" s="77">
        <v>100.59</v>
      </c>
      <c r="P371" s="77">
        <v>46.601823564450001</v>
      </c>
      <c r="Q371" s="78">
        <v>0</v>
      </c>
      <c r="R371" s="78">
        <v>0</v>
      </c>
    </row>
    <row r="372" spans="2:18">
      <c r="B372" t="s">
        <v>7670</v>
      </c>
      <c r="C372" t="s">
        <v>7093</v>
      </c>
      <c r="D372" t="s">
        <v>7671</v>
      </c>
      <c r="E372"/>
      <c r="F372" t="s">
        <v>215</v>
      </c>
      <c r="G372" t="s">
        <v>7540</v>
      </c>
      <c r="H372" t="s">
        <v>216</v>
      </c>
      <c r="I372" s="77">
        <v>3.51</v>
      </c>
      <c r="J372" t="s">
        <v>121</v>
      </c>
      <c r="K372" t="s">
        <v>104</v>
      </c>
      <c r="L372" s="78">
        <v>7.5899999999999995E-2</v>
      </c>
      <c r="M372" s="78">
        <v>7.6399999999999996E-2</v>
      </c>
      <c r="N372" s="77">
        <v>6480363.8600000003</v>
      </c>
      <c r="O372" s="77">
        <v>100.45</v>
      </c>
      <c r="P372" s="77">
        <v>22985.134531213502</v>
      </c>
      <c r="Q372" s="78">
        <v>8.0000000000000002E-3</v>
      </c>
      <c r="R372" s="78">
        <v>1E-3</v>
      </c>
    </row>
    <row r="373" spans="2:18">
      <c r="B373" t="s">
        <v>7672</v>
      </c>
      <c r="C373" t="s">
        <v>7093</v>
      </c>
      <c r="D373" t="s">
        <v>7673</v>
      </c>
      <c r="E373"/>
      <c r="F373" t="s">
        <v>215</v>
      </c>
      <c r="G373" t="s">
        <v>7674</v>
      </c>
      <c r="H373" t="s">
        <v>216</v>
      </c>
      <c r="I373" s="77">
        <v>1.6</v>
      </c>
      <c r="J373" t="s">
        <v>1387</v>
      </c>
      <c r="K373" t="s">
        <v>104</v>
      </c>
      <c r="L373" s="78">
        <v>2.52E-2</v>
      </c>
      <c r="M373" s="78">
        <v>7.3200000000000001E-2</v>
      </c>
      <c r="N373" s="77">
        <v>3447331.19</v>
      </c>
      <c r="O373" s="77">
        <v>100.17</v>
      </c>
      <c r="P373" s="77">
        <v>12193.2197268242</v>
      </c>
      <c r="Q373" s="78">
        <v>4.1999999999999997E-3</v>
      </c>
      <c r="R373" s="78">
        <v>5.0000000000000001E-4</v>
      </c>
    </row>
    <row r="374" spans="2:18">
      <c r="B374" t="s">
        <v>7569</v>
      </c>
      <c r="C374" t="s">
        <v>7093</v>
      </c>
      <c r="D374" t="s">
        <v>7675</v>
      </c>
      <c r="E374"/>
      <c r="F374" t="s">
        <v>215</v>
      </c>
      <c r="G374" t="s">
        <v>7676</v>
      </c>
      <c r="H374" t="s">
        <v>216</v>
      </c>
      <c r="I374" s="77">
        <v>3.48</v>
      </c>
      <c r="J374" t="s">
        <v>121</v>
      </c>
      <c r="K374" t="s">
        <v>108</v>
      </c>
      <c r="L374" s="78">
        <v>2.2599999999999999E-2</v>
      </c>
      <c r="M374" s="78">
        <v>6.9199999999999998E-2</v>
      </c>
      <c r="N374" s="77">
        <v>6125.75</v>
      </c>
      <c r="O374" s="77">
        <v>97.61</v>
      </c>
      <c r="P374" s="77">
        <v>22.4626037649025</v>
      </c>
      <c r="Q374" s="78">
        <v>0</v>
      </c>
      <c r="R374" s="78">
        <v>0</v>
      </c>
    </row>
    <row r="375" spans="2:18">
      <c r="B375" t="s">
        <v>7569</v>
      </c>
      <c r="C375" t="s">
        <v>7093</v>
      </c>
      <c r="D375" t="s">
        <v>7677</v>
      </c>
      <c r="E375"/>
      <c r="F375" t="s">
        <v>215</v>
      </c>
      <c r="G375" t="s">
        <v>7578</v>
      </c>
      <c r="H375" t="s">
        <v>216</v>
      </c>
      <c r="I375" s="77">
        <v>3.39</v>
      </c>
      <c r="J375" t="s">
        <v>121</v>
      </c>
      <c r="K375" t="s">
        <v>111</v>
      </c>
      <c r="L375" s="78">
        <v>3.0300000000000001E-2</v>
      </c>
      <c r="M375" s="78">
        <v>7.9100000000000004E-2</v>
      </c>
      <c r="N375" s="77">
        <v>76992.58</v>
      </c>
      <c r="O375" s="77">
        <v>98.55</v>
      </c>
      <c r="P375" s="77">
        <v>322.1778801259</v>
      </c>
      <c r="Q375" s="78">
        <v>1E-4</v>
      </c>
      <c r="R375" s="78">
        <v>0</v>
      </c>
    </row>
    <row r="376" spans="2:18">
      <c r="B376" t="s">
        <v>7569</v>
      </c>
      <c r="C376" t="s">
        <v>7093</v>
      </c>
      <c r="D376" t="s">
        <v>7678</v>
      </c>
      <c r="E376"/>
      <c r="F376" t="s">
        <v>215</v>
      </c>
      <c r="G376" t="s">
        <v>7679</v>
      </c>
      <c r="H376" t="s">
        <v>216</v>
      </c>
      <c r="I376" s="77">
        <v>3.39</v>
      </c>
      <c r="J376" t="s">
        <v>121</v>
      </c>
      <c r="K376" t="s">
        <v>111</v>
      </c>
      <c r="L376" s="78">
        <v>3.0300000000000001E-2</v>
      </c>
      <c r="M376" s="78">
        <v>7.9100000000000004E-2</v>
      </c>
      <c r="N376" s="77">
        <v>57641.43</v>
      </c>
      <c r="O376" s="77">
        <v>98.55</v>
      </c>
      <c r="P376" s="77">
        <v>241.20238242211599</v>
      </c>
      <c r="Q376" s="78">
        <v>1E-4</v>
      </c>
      <c r="R376" s="78">
        <v>0</v>
      </c>
    </row>
    <row r="377" spans="2:18">
      <c r="B377" t="s">
        <v>7569</v>
      </c>
      <c r="C377" t="s">
        <v>7093</v>
      </c>
      <c r="D377" t="s">
        <v>7680</v>
      </c>
      <c r="E377"/>
      <c r="F377" t="s">
        <v>215</v>
      </c>
      <c r="G377" t="s">
        <v>7679</v>
      </c>
      <c r="H377" t="s">
        <v>216</v>
      </c>
      <c r="I377" s="77">
        <v>3.48</v>
      </c>
      <c r="J377" t="s">
        <v>121</v>
      </c>
      <c r="K377" t="s">
        <v>108</v>
      </c>
      <c r="L377" s="78">
        <v>2.2599999999999999E-2</v>
      </c>
      <c r="M377" s="78">
        <v>6.9199999999999998E-2</v>
      </c>
      <c r="N377" s="77">
        <v>10120.799999999999</v>
      </c>
      <c r="O377" s="77">
        <v>97.61</v>
      </c>
      <c r="P377" s="77">
        <v>37.112112016296003</v>
      </c>
      <c r="Q377" s="78">
        <v>0</v>
      </c>
      <c r="R377" s="78">
        <v>0</v>
      </c>
    </row>
    <row r="378" spans="2:18">
      <c r="B378" t="s">
        <v>7569</v>
      </c>
      <c r="C378" t="s">
        <v>7093</v>
      </c>
      <c r="D378" t="s">
        <v>7681</v>
      </c>
      <c r="E378"/>
      <c r="F378" t="s">
        <v>215</v>
      </c>
      <c r="G378" t="s">
        <v>7682</v>
      </c>
      <c r="H378" t="s">
        <v>216</v>
      </c>
      <c r="I378" s="77">
        <v>3.48</v>
      </c>
      <c r="J378" t="s">
        <v>121</v>
      </c>
      <c r="K378" t="s">
        <v>108</v>
      </c>
      <c r="L378" s="78">
        <v>2.2599999999999999E-2</v>
      </c>
      <c r="M378" s="78">
        <v>6.9199999999999998E-2</v>
      </c>
      <c r="N378" s="77">
        <v>613079.69999999995</v>
      </c>
      <c r="O378" s="77">
        <v>97.61</v>
      </c>
      <c r="P378" s="77">
        <v>2248.1110684251398</v>
      </c>
      <c r="Q378" s="78">
        <v>8.0000000000000004E-4</v>
      </c>
      <c r="R378" s="78">
        <v>1E-4</v>
      </c>
    </row>
    <row r="379" spans="2:18">
      <c r="B379" t="s">
        <v>7569</v>
      </c>
      <c r="C379" t="s">
        <v>7093</v>
      </c>
      <c r="D379" t="s">
        <v>7683</v>
      </c>
      <c r="E379"/>
      <c r="F379" t="s">
        <v>215</v>
      </c>
      <c r="G379" t="s">
        <v>7684</v>
      </c>
      <c r="H379" t="s">
        <v>216</v>
      </c>
      <c r="I379" s="77">
        <v>3.39</v>
      </c>
      <c r="J379" t="s">
        <v>121</v>
      </c>
      <c r="K379" t="s">
        <v>111</v>
      </c>
      <c r="L379" s="78">
        <v>3.0300000000000001E-2</v>
      </c>
      <c r="M379" s="78">
        <v>7.9100000000000004E-2</v>
      </c>
      <c r="N379" s="77">
        <v>27852.880000000001</v>
      </c>
      <c r="O379" s="77">
        <v>98.55</v>
      </c>
      <c r="P379" s="77">
        <v>116.551255118364</v>
      </c>
      <c r="Q379" s="78">
        <v>0</v>
      </c>
      <c r="R379" s="78">
        <v>0</v>
      </c>
    </row>
    <row r="380" spans="2:18">
      <c r="B380" t="s">
        <v>7569</v>
      </c>
      <c r="C380" t="s">
        <v>7093</v>
      </c>
      <c r="D380" t="s">
        <v>7685</v>
      </c>
      <c r="E380"/>
      <c r="F380" t="s">
        <v>215</v>
      </c>
      <c r="G380" t="s">
        <v>7684</v>
      </c>
      <c r="H380" t="s">
        <v>216</v>
      </c>
      <c r="I380" s="77">
        <v>3.48</v>
      </c>
      <c r="J380" t="s">
        <v>121</v>
      </c>
      <c r="K380" t="s">
        <v>108</v>
      </c>
      <c r="L380" s="78">
        <v>2.2599999999999999E-2</v>
      </c>
      <c r="M380" s="78">
        <v>6.9199999999999998E-2</v>
      </c>
      <c r="N380" s="77">
        <v>8187.51</v>
      </c>
      <c r="O380" s="77">
        <v>97.61</v>
      </c>
      <c r="P380" s="77">
        <v>30.022902167273699</v>
      </c>
      <c r="Q380" s="78">
        <v>0</v>
      </c>
      <c r="R380" s="78">
        <v>0</v>
      </c>
    </row>
    <row r="381" spans="2:18">
      <c r="B381" t="s">
        <v>7569</v>
      </c>
      <c r="C381" t="s">
        <v>7093</v>
      </c>
      <c r="D381" t="s">
        <v>7686</v>
      </c>
      <c r="E381"/>
      <c r="F381" t="s">
        <v>215</v>
      </c>
      <c r="G381" t="s">
        <v>7687</v>
      </c>
      <c r="H381" t="s">
        <v>216</v>
      </c>
      <c r="I381" s="77">
        <v>3.39</v>
      </c>
      <c r="J381" t="s">
        <v>121</v>
      </c>
      <c r="K381" t="s">
        <v>111</v>
      </c>
      <c r="L381" s="78">
        <v>3.0300000000000001E-2</v>
      </c>
      <c r="M381" s="78">
        <v>7.9100000000000004E-2</v>
      </c>
      <c r="N381" s="77">
        <v>224341.96</v>
      </c>
      <c r="O381" s="77">
        <v>98.55</v>
      </c>
      <c r="P381" s="77">
        <v>938.76600960883798</v>
      </c>
      <c r="Q381" s="78">
        <v>2.9999999999999997E-4</v>
      </c>
      <c r="R381" s="78">
        <v>0</v>
      </c>
    </row>
    <row r="382" spans="2:18">
      <c r="B382" t="s">
        <v>7569</v>
      </c>
      <c r="C382" t="s">
        <v>7093</v>
      </c>
      <c r="D382" t="s">
        <v>7688</v>
      </c>
      <c r="E382"/>
      <c r="F382" t="s">
        <v>215</v>
      </c>
      <c r="G382" t="s">
        <v>7687</v>
      </c>
      <c r="H382" t="s">
        <v>216</v>
      </c>
      <c r="I382" s="77">
        <v>3.48</v>
      </c>
      <c r="J382" t="s">
        <v>121</v>
      </c>
      <c r="K382" t="s">
        <v>108</v>
      </c>
      <c r="L382" s="78">
        <v>2.2599999999999999E-2</v>
      </c>
      <c r="M382" s="78">
        <v>6.9199999999999998E-2</v>
      </c>
      <c r="N382" s="77">
        <v>302140.90999999997</v>
      </c>
      <c r="O382" s="77">
        <v>97.61</v>
      </c>
      <c r="P382" s="77">
        <v>1107.92499571433</v>
      </c>
      <c r="Q382" s="78">
        <v>4.0000000000000002E-4</v>
      </c>
      <c r="R382" s="78">
        <v>0</v>
      </c>
    </row>
    <row r="383" spans="2:18">
      <c r="B383" t="s">
        <v>7569</v>
      </c>
      <c r="C383" t="s">
        <v>7093</v>
      </c>
      <c r="D383" t="s">
        <v>7689</v>
      </c>
      <c r="E383"/>
      <c r="F383" t="s">
        <v>215</v>
      </c>
      <c r="G383" t="s">
        <v>654</v>
      </c>
      <c r="H383" t="s">
        <v>216</v>
      </c>
      <c r="I383" s="77">
        <v>3.48</v>
      </c>
      <c r="J383" t="s">
        <v>121</v>
      </c>
      <c r="K383" t="s">
        <v>108</v>
      </c>
      <c r="L383" s="78">
        <v>2.2599999999999999E-2</v>
      </c>
      <c r="M383" s="78">
        <v>6.9199999999999998E-2</v>
      </c>
      <c r="N383" s="77">
        <v>427102.75</v>
      </c>
      <c r="O383" s="77">
        <v>97.61</v>
      </c>
      <c r="P383" s="77">
        <v>1566.1494249928901</v>
      </c>
      <c r="Q383" s="78">
        <v>5.0000000000000001E-4</v>
      </c>
      <c r="R383" s="78">
        <v>1E-4</v>
      </c>
    </row>
    <row r="384" spans="2:18">
      <c r="B384" t="s">
        <v>7569</v>
      </c>
      <c r="C384" t="s">
        <v>7093</v>
      </c>
      <c r="D384" t="s">
        <v>7690</v>
      </c>
      <c r="E384"/>
      <c r="F384" t="s">
        <v>215</v>
      </c>
      <c r="G384" t="s">
        <v>7691</v>
      </c>
      <c r="H384" t="s">
        <v>216</v>
      </c>
      <c r="I384" s="77">
        <v>3.48</v>
      </c>
      <c r="J384" t="s">
        <v>121</v>
      </c>
      <c r="K384" t="s">
        <v>108</v>
      </c>
      <c r="L384" s="78">
        <v>2.2599999999999999E-2</v>
      </c>
      <c r="M384" s="78">
        <v>6.9199999999999998E-2</v>
      </c>
      <c r="N384" s="77">
        <v>548884.82999999996</v>
      </c>
      <c r="O384" s="77">
        <v>97.61</v>
      </c>
      <c r="P384" s="77">
        <v>2012.7139450444199</v>
      </c>
      <c r="Q384" s="78">
        <v>6.9999999999999999E-4</v>
      </c>
      <c r="R384" s="78">
        <v>1E-4</v>
      </c>
    </row>
    <row r="385" spans="2:18">
      <c r="B385" t="s">
        <v>7569</v>
      </c>
      <c r="C385" t="s">
        <v>7093</v>
      </c>
      <c r="D385" t="s">
        <v>7692</v>
      </c>
      <c r="E385"/>
      <c r="F385" t="s">
        <v>215</v>
      </c>
      <c r="G385" t="s">
        <v>5231</v>
      </c>
      <c r="H385" t="s">
        <v>216</v>
      </c>
      <c r="I385" s="77">
        <v>3.48</v>
      </c>
      <c r="J385" t="s">
        <v>121</v>
      </c>
      <c r="K385" t="s">
        <v>108</v>
      </c>
      <c r="L385" s="78">
        <v>2.2599999999999999E-2</v>
      </c>
      <c r="M385" s="78">
        <v>6.9199999999999998E-2</v>
      </c>
      <c r="N385" s="77">
        <v>661977.04</v>
      </c>
      <c r="O385" s="77">
        <v>97.609999999999729</v>
      </c>
      <c r="P385" s="77">
        <v>2427.41345157459</v>
      </c>
      <c r="Q385" s="78">
        <v>8.0000000000000004E-4</v>
      </c>
      <c r="R385" s="78">
        <v>1E-4</v>
      </c>
    </row>
    <row r="386" spans="2:18">
      <c r="B386" t="s">
        <v>7569</v>
      </c>
      <c r="C386" t="s">
        <v>7093</v>
      </c>
      <c r="D386" t="s">
        <v>7693</v>
      </c>
      <c r="E386"/>
      <c r="F386" t="s">
        <v>215</v>
      </c>
      <c r="G386" t="s">
        <v>7694</v>
      </c>
      <c r="H386" t="s">
        <v>216</v>
      </c>
      <c r="I386" s="77">
        <v>3.39</v>
      </c>
      <c r="J386" t="s">
        <v>121</v>
      </c>
      <c r="K386" t="s">
        <v>111</v>
      </c>
      <c r="L386" s="78">
        <v>3.0300000000000001E-2</v>
      </c>
      <c r="M386" s="78">
        <v>7.9100000000000004E-2</v>
      </c>
      <c r="N386" s="77">
        <v>62844.07</v>
      </c>
      <c r="O386" s="77">
        <v>98.55</v>
      </c>
      <c r="P386" s="77">
        <v>262.972993645408</v>
      </c>
      <c r="Q386" s="78">
        <v>1E-4</v>
      </c>
      <c r="R386" s="78">
        <v>0</v>
      </c>
    </row>
    <row r="387" spans="2:18">
      <c r="B387" t="s">
        <v>7569</v>
      </c>
      <c r="C387" t="s">
        <v>7093</v>
      </c>
      <c r="D387" t="s">
        <v>7695</v>
      </c>
      <c r="E387"/>
      <c r="F387" t="s">
        <v>215</v>
      </c>
      <c r="G387" t="s">
        <v>7694</v>
      </c>
      <c r="H387" t="s">
        <v>216</v>
      </c>
      <c r="I387" s="77">
        <v>3.48</v>
      </c>
      <c r="J387" t="s">
        <v>121</v>
      </c>
      <c r="K387" t="s">
        <v>108</v>
      </c>
      <c r="L387" s="78">
        <v>2.2599999999999999E-2</v>
      </c>
      <c r="M387" s="78">
        <v>6.9199999999999998E-2</v>
      </c>
      <c r="N387" s="77">
        <v>570514.5</v>
      </c>
      <c r="O387" s="77">
        <v>97.610000000000269</v>
      </c>
      <c r="P387" s="77">
        <v>2092.0281036006199</v>
      </c>
      <c r="Q387" s="78">
        <v>6.9999999999999999E-4</v>
      </c>
      <c r="R387" s="78">
        <v>1E-4</v>
      </c>
    </row>
    <row r="388" spans="2:18">
      <c r="B388" t="s">
        <v>7569</v>
      </c>
      <c r="C388" t="s">
        <v>7093</v>
      </c>
      <c r="D388" t="s">
        <v>7696</v>
      </c>
      <c r="E388"/>
      <c r="F388" t="s">
        <v>215</v>
      </c>
      <c r="G388" t="s">
        <v>7697</v>
      </c>
      <c r="H388" t="s">
        <v>216</v>
      </c>
      <c r="I388" s="77">
        <v>3.48</v>
      </c>
      <c r="J388" t="s">
        <v>121</v>
      </c>
      <c r="K388" t="s">
        <v>108</v>
      </c>
      <c r="L388" s="78">
        <v>2.2599999999999999E-2</v>
      </c>
      <c r="M388" s="78">
        <v>6.9199999999999998E-2</v>
      </c>
      <c r="N388" s="77">
        <v>553922.74</v>
      </c>
      <c r="O388" s="77">
        <v>97.61</v>
      </c>
      <c r="P388" s="77">
        <v>2031.1875321371399</v>
      </c>
      <c r="Q388" s="78">
        <v>6.9999999999999999E-4</v>
      </c>
      <c r="R388" s="78">
        <v>1E-4</v>
      </c>
    </row>
    <row r="389" spans="2:18">
      <c r="B389" t="s">
        <v>7569</v>
      </c>
      <c r="C389" t="s">
        <v>7093</v>
      </c>
      <c r="D389" t="s">
        <v>7698</v>
      </c>
      <c r="E389"/>
      <c r="F389" t="s">
        <v>215</v>
      </c>
      <c r="G389" t="s">
        <v>7697</v>
      </c>
      <c r="H389" t="s">
        <v>216</v>
      </c>
      <c r="I389" s="77">
        <v>3.39</v>
      </c>
      <c r="J389" t="s">
        <v>121</v>
      </c>
      <c r="K389" t="s">
        <v>111</v>
      </c>
      <c r="L389" s="78">
        <v>3.0300000000000001E-2</v>
      </c>
      <c r="M389" s="78">
        <v>7.9100000000000004E-2</v>
      </c>
      <c r="N389" s="77">
        <v>65808.570000000007</v>
      </c>
      <c r="O389" s="77">
        <v>98.55</v>
      </c>
      <c r="P389" s="77">
        <v>275.37803742538199</v>
      </c>
      <c r="Q389" s="78">
        <v>1E-4</v>
      </c>
      <c r="R389" s="78">
        <v>0</v>
      </c>
    </row>
    <row r="390" spans="2:18">
      <c r="B390" t="s">
        <v>7569</v>
      </c>
      <c r="C390" t="s">
        <v>7093</v>
      </c>
      <c r="D390" t="s">
        <v>7699</v>
      </c>
      <c r="E390"/>
      <c r="F390" t="s">
        <v>215</v>
      </c>
      <c r="G390" t="s">
        <v>7700</v>
      </c>
      <c r="H390" t="s">
        <v>216</v>
      </c>
      <c r="I390" s="77">
        <v>3.37</v>
      </c>
      <c r="J390" t="s">
        <v>121</v>
      </c>
      <c r="K390" t="s">
        <v>111</v>
      </c>
      <c r="L390" s="78">
        <v>3.0300000000000001E-2</v>
      </c>
      <c r="M390" s="78">
        <v>8.0100000000000005E-2</v>
      </c>
      <c r="N390" s="77">
        <v>42600.29</v>
      </c>
      <c r="O390" s="77">
        <v>98.72</v>
      </c>
      <c r="P390" s="77">
        <v>178.569762199476</v>
      </c>
      <c r="Q390" s="78">
        <v>1E-4</v>
      </c>
      <c r="R390" s="78">
        <v>0</v>
      </c>
    </row>
    <row r="391" spans="2:18">
      <c r="B391" t="s">
        <v>7569</v>
      </c>
      <c r="C391" t="s">
        <v>7093</v>
      </c>
      <c r="D391" t="s">
        <v>7701</v>
      </c>
      <c r="E391"/>
      <c r="F391" t="s">
        <v>215</v>
      </c>
      <c r="G391" t="s">
        <v>7700</v>
      </c>
      <c r="H391" t="s">
        <v>216</v>
      </c>
      <c r="I391" s="77">
        <v>3.48</v>
      </c>
      <c r="J391" t="s">
        <v>121</v>
      </c>
      <c r="K391" t="s">
        <v>108</v>
      </c>
      <c r="L391" s="78">
        <v>2.2599999999999999E-2</v>
      </c>
      <c r="M391" s="78">
        <v>6.9199999999999998E-2</v>
      </c>
      <c r="N391" s="77">
        <v>242612.23</v>
      </c>
      <c r="O391" s="77">
        <v>97.61</v>
      </c>
      <c r="P391" s="77">
        <v>889.63839383085997</v>
      </c>
      <c r="Q391" s="78">
        <v>2.9999999999999997E-4</v>
      </c>
      <c r="R391" s="78">
        <v>0</v>
      </c>
    </row>
    <row r="392" spans="2:18">
      <c r="B392" t="s">
        <v>7569</v>
      </c>
      <c r="C392" t="s">
        <v>7093</v>
      </c>
      <c r="D392" t="s">
        <v>7702</v>
      </c>
      <c r="E392"/>
      <c r="F392" t="s">
        <v>215</v>
      </c>
      <c r="G392" t="s">
        <v>7703</v>
      </c>
      <c r="H392" t="s">
        <v>216</v>
      </c>
      <c r="I392" s="77">
        <v>3.37</v>
      </c>
      <c r="J392" t="s">
        <v>121</v>
      </c>
      <c r="K392" t="s">
        <v>111</v>
      </c>
      <c r="L392" s="78">
        <v>3.0300000000000001E-2</v>
      </c>
      <c r="M392" s="78">
        <v>8.0100000000000005E-2</v>
      </c>
      <c r="N392" s="77">
        <v>31714.37</v>
      </c>
      <c r="O392" s="77">
        <v>98.72</v>
      </c>
      <c r="P392" s="77">
        <v>132.93870791034999</v>
      </c>
      <c r="Q392" s="78">
        <v>0</v>
      </c>
      <c r="R392" s="78">
        <v>0</v>
      </c>
    </row>
    <row r="393" spans="2:18">
      <c r="B393" t="s">
        <v>7569</v>
      </c>
      <c r="C393" t="s">
        <v>7093</v>
      </c>
      <c r="D393" t="s">
        <v>7704</v>
      </c>
      <c r="E393"/>
      <c r="F393" t="s">
        <v>215</v>
      </c>
      <c r="G393" t="s">
        <v>7703</v>
      </c>
      <c r="H393" t="s">
        <v>216</v>
      </c>
      <c r="I393" s="77">
        <v>3.48</v>
      </c>
      <c r="J393" t="s">
        <v>121</v>
      </c>
      <c r="K393" t="s">
        <v>108</v>
      </c>
      <c r="L393" s="78">
        <v>2.2599999999999999E-2</v>
      </c>
      <c r="M393" s="78">
        <v>6.9199999999999998E-2</v>
      </c>
      <c r="N393" s="77">
        <v>559959.74</v>
      </c>
      <c r="O393" s="77">
        <v>97.61</v>
      </c>
      <c r="P393" s="77">
        <v>2053.3246972073398</v>
      </c>
      <c r="Q393" s="78">
        <v>6.9999999999999999E-4</v>
      </c>
      <c r="R393" s="78">
        <v>1E-4</v>
      </c>
    </row>
    <row r="394" spans="2:18">
      <c r="B394" t="s">
        <v>7569</v>
      </c>
      <c r="C394" t="s">
        <v>7093</v>
      </c>
      <c r="D394" t="s">
        <v>7705</v>
      </c>
      <c r="E394"/>
      <c r="F394" t="s">
        <v>215</v>
      </c>
      <c r="G394" t="s">
        <v>7706</v>
      </c>
      <c r="H394" t="s">
        <v>216</v>
      </c>
      <c r="I394" s="77">
        <v>3.37</v>
      </c>
      <c r="J394" t="s">
        <v>121</v>
      </c>
      <c r="K394" t="s">
        <v>111</v>
      </c>
      <c r="L394" s="78">
        <v>3.0300000000000001E-2</v>
      </c>
      <c r="M394" s="78">
        <v>8.0100000000000005E-2</v>
      </c>
      <c r="N394" s="77">
        <v>3956.76</v>
      </c>
      <c r="O394" s="77">
        <v>98.72</v>
      </c>
      <c r="P394" s="77">
        <v>16.5857484134592</v>
      </c>
      <c r="Q394" s="78">
        <v>0</v>
      </c>
      <c r="R394" s="78">
        <v>0</v>
      </c>
    </row>
    <row r="395" spans="2:18">
      <c r="B395" t="s">
        <v>7569</v>
      </c>
      <c r="C395" t="s">
        <v>7093</v>
      </c>
      <c r="D395" t="s">
        <v>7707</v>
      </c>
      <c r="E395"/>
      <c r="F395" t="s">
        <v>215</v>
      </c>
      <c r="G395" t="s">
        <v>7706</v>
      </c>
      <c r="H395" t="s">
        <v>216</v>
      </c>
      <c r="I395" s="77">
        <v>3.49</v>
      </c>
      <c r="J395" t="s">
        <v>121</v>
      </c>
      <c r="K395" t="s">
        <v>108</v>
      </c>
      <c r="L395" s="78">
        <v>2.2599999999999999E-2</v>
      </c>
      <c r="M395" s="78">
        <v>6.9199999999999998E-2</v>
      </c>
      <c r="N395" s="77">
        <v>543273.68000000005</v>
      </c>
      <c r="O395" s="77">
        <v>97.23</v>
      </c>
      <c r="P395" s="77">
        <v>1984.38285398374</v>
      </c>
      <c r="Q395" s="78">
        <v>6.9999999999999999E-4</v>
      </c>
      <c r="R395" s="78">
        <v>1E-4</v>
      </c>
    </row>
    <row r="396" spans="2:18">
      <c r="B396" t="s">
        <v>7569</v>
      </c>
      <c r="C396" t="s">
        <v>7093</v>
      </c>
      <c r="D396" t="s">
        <v>7708</v>
      </c>
      <c r="E396"/>
      <c r="F396" t="s">
        <v>215</v>
      </c>
      <c r="G396" t="s">
        <v>373</v>
      </c>
      <c r="H396" t="s">
        <v>216</v>
      </c>
      <c r="I396" s="77">
        <v>3.5</v>
      </c>
      <c r="J396" t="s">
        <v>121</v>
      </c>
      <c r="K396" t="s">
        <v>108</v>
      </c>
      <c r="L396" s="78">
        <v>2.2599999999999999E-2</v>
      </c>
      <c r="M396" s="78">
        <v>6.9199999999999998E-2</v>
      </c>
      <c r="N396" s="77">
        <v>6428.75</v>
      </c>
      <c r="O396" s="77">
        <v>97.02</v>
      </c>
      <c r="P396" s="77">
        <v>23.431188748275002</v>
      </c>
      <c r="Q396" s="78">
        <v>0</v>
      </c>
      <c r="R396" s="78">
        <v>0</v>
      </c>
    </row>
    <row r="397" spans="2:18">
      <c r="B397" t="s">
        <v>7569</v>
      </c>
      <c r="C397" t="s">
        <v>7093</v>
      </c>
      <c r="D397" t="s">
        <v>7709</v>
      </c>
      <c r="E397"/>
      <c r="F397" t="s">
        <v>215</v>
      </c>
      <c r="G397" t="s">
        <v>7710</v>
      </c>
      <c r="H397" t="s">
        <v>216</v>
      </c>
      <c r="I397" s="77">
        <v>3.37</v>
      </c>
      <c r="J397" t="s">
        <v>121</v>
      </c>
      <c r="K397" t="s">
        <v>111</v>
      </c>
      <c r="L397" s="78">
        <v>3.0300000000000001E-2</v>
      </c>
      <c r="M397" s="78">
        <v>8.0100000000000005E-2</v>
      </c>
      <c r="N397" s="77">
        <v>6868.85</v>
      </c>
      <c r="O397" s="77">
        <v>98.76</v>
      </c>
      <c r="P397" s="77">
        <v>28.804167767586002</v>
      </c>
      <c r="Q397" s="78">
        <v>0</v>
      </c>
      <c r="R397" s="78">
        <v>0</v>
      </c>
    </row>
    <row r="398" spans="2:18">
      <c r="B398" t="s">
        <v>7711</v>
      </c>
      <c r="C398" t="s">
        <v>7415</v>
      </c>
      <c r="D398" t="s">
        <v>7712</v>
      </c>
      <c r="E398"/>
      <c r="F398" t="s">
        <v>215</v>
      </c>
      <c r="G398" t="s">
        <v>7697</v>
      </c>
      <c r="H398" t="s">
        <v>216</v>
      </c>
      <c r="I398" s="77">
        <v>1.74</v>
      </c>
      <c r="J398" t="s">
        <v>795</v>
      </c>
      <c r="K398" t="s">
        <v>104</v>
      </c>
      <c r="L398" s="78">
        <v>2.6700000000000002E-2</v>
      </c>
      <c r="M398" s="78">
        <v>8.1000000000000003E-2</v>
      </c>
      <c r="N398" s="77">
        <v>9419945.7300000004</v>
      </c>
      <c r="O398" s="77">
        <v>98.49999999999973</v>
      </c>
      <c r="P398" s="77">
        <v>32762.900947040402</v>
      </c>
      <c r="Q398" s="78">
        <v>1.14E-2</v>
      </c>
      <c r="R398" s="78">
        <v>1.4E-3</v>
      </c>
    </row>
    <row r="399" spans="2:18">
      <c r="B399" t="s">
        <v>7711</v>
      </c>
      <c r="C399" t="s">
        <v>7415</v>
      </c>
      <c r="D399" t="s">
        <v>7713</v>
      </c>
      <c r="E399"/>
      <c r="F399" t="s">
        <v>215</v>
      </c>
      <c r="G399" t="s">
        <v>960</v>
      </c>
      <c r="H399" t="s">
        <v>216</v>
      </c>
      <c r="I399" s="77">
        <v>1.74</v>
      </c>
      <c r="J399" t="s">
        <v>795</v>
      </c>
      <c r="K399" t="s">
        <v>104</v>
      </c>
      <c r="L399" s="78">
        <v>2.6700000000000002E-2</v>
      </c>
      <c r="M399" s="78">
        <v>8.1000000000000003E-2</v>
      </c>
      <c r="N399" s="77">
        <v>15052.3</v>
      </c>
      <c r="O399" s="77">
        <v>98.5</v>
      </c>
      <c r="P399" s="77">
        <v>52.352426230500001</v>
      </c>
      <c r="Q399" s="78">
        <v>0</v>
      </c>
      <c r="R399" s="78">
        <v>0</v>
      </c>
    </row>
    <row r="400" spans="2:18">
      <c r="B400" t="s">
        <v>7711</v>
      </c>
      <c r="C400" t="s">
        <v>7415</v>
      </c>
      <c r="D400" t="s">
        <v>7714</v>
      </c>
      <c r="E400"/>
      <c r="F400" t="s">
        <v>215</v>
      </c>
      <c r="G400" t="s">
        <v>340</v>
      </c>
      <c r="H400" t="s">
        <v>216</v>
      </c>
      <c r="I400" s="77">
        <v>1.74</v>
      </c>
      <c r="J400" t="s">
        <v>795</v>
      </c>
      <c r="K400" t="s">
        <v>104</v>
      </c>
      <c r="L400" s="78">
        <v>2.6700000000000002E-2</v>
      </c>
      <c r="M400" s="78">
        <v>8.1000000000000003E-2</v>
      </c>
      <c r="N400" s="77">
        <v>109737.01</v>
      </c>
      <c r="O400" s="77">
        <v>98.5</v>
      </c>
      <c r="P400" s="77">
        <v>381.66916157535002</v>
      </c>
      <c r="Q400" s="78">
        <v>1E-4</v>
      </c>
      <c r="R400" s="78">
        <v>0</v>
      </c>
    </row>
    <row r="401" spans="2:18">
      <c r="B401" t="s">
        <v>7711</v>
      </c>
      <c r="C401" t="s">
        <v>7415</v>
      </c>
      <c r="D401" t="s">
        <v>7715</v>
      </c>
      <c r="E401"/>
      <c r="F401" t="s">
        <v>215</v>
      </c>
      <c r="G401" t="s">
        <v>6366</v>
      </c>
      <c r="H401" t="s">
        <v>216</v>
      </c>
      <c r="I401" s="77">
        <v>1.74</v>
      </c>
      <c r="J401" t="s">
        <v>795</v>
      </c>
      <c r="K401" t="s">
        <v>104</v>
      </c>
      <c r="L401" s="78">
        <v>2.6700000000000002E-2</v>
      </c>
      <c r="M401" s="78">
        <v>8.1000000000000003E-2</v>
      </c>
      <c r="N401" s="77">
        <v>13212.12</v>
      </c>
      <c r="O401" s="77">
        <v>98.5</v>
      </c>
      <c r="P401" s="77">
        <v>45.9522157842</v>
      </c>
      <c r="Q401" s="78">
        <v>0</v>
      </c>
      <c r="R401" s="78">
        <v>0</v>
      </c>
    </row>
    <row r="402" spans="2:18">
      <c r="B402" t="s">
        <v>7711</v>
      </c>
      <c r="C402" t="s">
        <v>7415</v>
      </c>
      <c r="D402" t="s">
        <v>7716</v>
      </c>
      <c r="E402"/>
      <c r="F402" t="s">
        <v>215</v>
      </c>
      <c r="G402" t="s">
        <v>7717</v>
      </c>
      <c r="H402" t="s">
        <v>216</v>
      </c>
      <c r="I402" s="77">
        <v>1.74</v>
      </c>
      <c r="J402" t="s">
        <v>795</v>
      </c>
      <c r="K402" t="s">
        <v>104</v>
      </c>
      <c r="L402" s="78">
        <v>2.6700000000000002E-2</v>
      </c>
      <c r="M402" s="78">
        <v>8.1000000000000003E-2</v>
      </c>
      <c r="N402" s="77">
        <v>40088.1</v>
      </c>
      <c r="O402" s="77">
        <v>98.5</v>
      </c>
      <c r="P402" s="77">
        <v>139.42781488349999</v>
      </c>
      <c r="Q402" s="78">
        <v>0</v>
      </c>
      <c r="R402" s="78">
        <v>0</v>
      </c>
    </row>
    <row r="403" spans="2:18">
      <c r="B403" t="s">
        <v>7711</v>
      </c>
      <c r="C403" t="s">
        <v>7415</v>
      </c>
      <c r="D403" t="s">
        <v>7718</v>
      </c>
      <c r="E403"/>
      <c r="F403" t="s">
        <v>215</v>
      </c>
      <c r="G403" t="s">
        <v>6235</v>
      </c>
      <c r="H403" t="s">
        <v>216</v>
      </c>
      <c r="I403" s="77">
        <v>1.74</v>
      </c>
      <c r="J403" t="s">
        <v>795</v>
      </c>
      <c r="K403" t="s">
        <v>104</v>
      </c>
      <c r="L403" s="78">
        <v>2.6700000000000002E-2</v>
      </c>
      <c r="M403" s="78">
        <v>8.1000000000000003E-2</v>
      </c>
      <c r="N403" s="77">
        <v>15114.02</v>
      </c>
      <c r="O403" s="77">
        <v>98.5</v>
      </c>
      <c r="P403" s="77">
        <v>52.567090550700001</v>
      </c>
      <c r="Q403" s="78">
        <v>0</v>
      </c>
      <c r="R403" s="78">
        <v>0</v>
      </c>
    </row>
    <row r="404" spans="2:18">
      <c r="B404" t="s">
        <v>7711</v>
      </c>
      <c r="C404" t="s">
        <v>7415</v>
      </c>
      <c r="D404" t="s">
        <v>7719</v>
      </c>
      <c r="E404"/>
      <c r="F404" t="s">
        <v>215</v>
      </c>
      <c r="G404" t="s">
        <v>388</v>
      </c>
      <c r="H404" t="s">
        <v>216</v>
      </c>
      <c r="I404" s="77">
        <v>1.74</v>
      </c>
      <c r="J404" t="s">
        <v>795</v>
      </c>
      <c r="K404" t="s">
        <v>104</v>
      </c>
      <c r="L404" s="78">
        <v>2.6700000000000002E-2</v>
      </c>
      <c r="M404" s="78">
        <v>8.1000000000000003E-2</v>
      </c>
      <c r="N404" s="77">
        <v>5896.12</v>
      </c>
      <c r="O404" s="77">
        <v>98.5</v>
      </c>
      <c r="P404" s="77">
        <v>20.506911724199998</v>
      </c>
      <c r="Q404" s="78">
        <v>0</v>
      </c>
      <c r="R404" s="78">
        <v>0</v>
      </c>
    </row>
    <row r="405" spans="2:18">
      <c r="B405" t="s">
        <v>7711</v>
      </c>
      <c r="C405" t="s">
        <v>7415</v>
      </c>
      <c r="D405" t="s">
        <v>7720</v>
      </c>
      <c r="E405"/>
      <c r="F405" t="s">
        <v>215</v>
      </c>
      <c r="G405" t="s">
        <v>6468</v>
      </c>
      <c r="H405" t="s">
        <v>216</v>
      </c>
      <c r="I405" s="77">
        <v>1.74</v>
      </c>
      <c r="J405" t="s">
        <v>795</v>
      </c>
      <c r="K405" t="s">
        <v>104</v>
      </c>
      <c r="L405" s="78">
        <v>2.6700000000000002E-2</v>
      </c>
      <c r="M405" s="78">
        <v>8.1000000000000003E-2</v>
      </c>
      <c r="N405" s="77">
        <v>22604.25</v>
      </c>
      <c r="O405" s="77">
        <v>98.5</v>
      </c>
      <c r="P405" s="77">
        <v>78.618372648749997</v>
      </c>
      <c r="Q405" s="78">
        <v>0</v>
      </c>
      <c r="R405" s="78">
        <v>0</v>
      </c>
    </row>
    <row r="406" spans="2:18">
      <c r="B406" t="s">
        <v>7711</v>
      </c>
      <c r="C406" t="s">
        <v>7415</v>
      </c>
      <c r="D406" t="s">
        <v>7721</v>
      </c>
      <c r="E406"/>
      <c r="F406" t="s">
        <v>215</v>
      </c>
      <c r="G406" t="s">
        <v>6497</v>
      </c>
      <c r="H406" t="s">
        <v>216</v>
      </c>
      <c r="I406" s="77">
        <v>1.74</v>
      </c>
      <c r="J406" t="s">
        <v>795</v>
      </c>
      <c r="K406" t="s">
        <v>104</v>
      </c>
      <c r="L406" s="78">
        <v>2.6700000000000002E-2</v>
      </c>
      <c r="M406" s="78">
        <v>8.1000000000000003E-2</v>
      </c>
      <c r="N406" s="77">
        <v>11561.79</v>
      </c>
      <c r="O406" s="77">
        <v>98.5</v>
      </c>
      <c r="P406" s="77">
        <v>40.212310282650002</v>
      </c>
      <c r="Q406" s="78">
        <v>0</v>
      </c>
      <c r="R406" s="78">
        <v>0</v>
      </c>
    </row>
    <row r="407" spans="2:18">
      <c r="B407" t="s">
        <v>7711</v>
      </c>
      <c r="C407" t="s">
        <v>7415</v>
      </c>
      <c r="D407" t="s">
        <v>7722</v>
      </c>
      <c r="E407"/>
      <c r="F407" t="s">
        <v>215</v>
      </c>
      <c r="G407" t="s">
        <v>6527</v>
      </c>
      <c r="H407" t="s">
        <v>216</v>
      </c>
      <c r="I407" s="77">
        <v>1.74</v>
      </c>
      <c r="J407" t="s">
        <v>795</v>
      </c>
      <c r="K407" t="s">
        <v>104</v>
      </c>
      <c r="L407" s="78">
        <v>2.6700000000000002E-2</v>
      </c>
      <c r="M407" s="78">
        <v>8.1000000000000003E-2</v>
      </c>
      <c r="N407" s="77">
        <v>21916.49</v>
      </c>
      <c r="O407" s="77">
        <v>98.5</v>
      </c>
      <c r="P407" s="77">
        <v>76.226319297149999</v>
      </c>
      <c r="Q407" s="78">
        <v>0</v>
      </c>
      <c r="R407" s="78">
        <v>0</v>
      </c>
    </row>
    <row r="408" spans="2:18">
      <c r="B408" t="s">
        <v>7711</v>
      </c>
      <c r="C408" t="s">
        <v>7415</v>
      </c>
      <c r="D408" t="s">
        <v>7723</v>
      </c>
      <c r="E408"/>
      <c r="F408" t="s">
        <v>215</v>
      </c>
      <c r="G408" t="s">
        <v>6592</v>
      </c>
      <c r="H408" t="s">
        <v>216</v>
      </c>
      <c r="I408" s="77">
        <v>1.74</v>
      </c>
      <c r="J408" t="s">
        <v>795</v>
      </c>
      <c r="K408" t="s">
        <v>104</v>
      </c>
      <c r="L408" s="78">
        <v>2.6700000000000002E-2</v>
      </c>
      <c r="M408" s="78">
        <v>8.1000000000000003E-2</v>
      </c>
      <c r="N408" s="77">
        <v>34571.33</v>
      </c>
      <c r="O408" s="77">
        <v>98.5</v>
      </c>
      <c r="P408" s="77">
        <v>120.24029573655</v>
      </c>
      <c r="Q408" s="78">
        <v>0</v>
      </c>
      <c r="R408" s="78">
        <v>0</v>
      </c>
    </row>
    <row r="409" spans="2:18">
      <c r="B409" t="s">
        <v>7711</v>
      </c>
      <c r="C409" t="s">
        <v>7415</v>
      </c>
      <c r="D409" t="s">
        <v>7724</v>
      </c>
      <c r="E409"/>
      <c r="F409" t="s">
        <v>215</v>
      </c>
      <c r="G409" t="s">
        <v>6592</v>
      </c>
      <c r="H409" t="s">
        <v>216</v>
      </c>
      <c r="I409" s="77">
        <v>1.74</v>
      </c>
      <c r="J409" t="s">
        <v>795</v>
      </c>
      <c r="K409" t="s">
        <v>104</v>
      </c>
      <c r="L409" s="78">
        <v>2.6700000000000002E-2</v>
      </c>
      <c r="M409" s="78">
        <v>8.1000000000000003E-2</v>
      </c>
      <c r="N409" s="77">
        <v>3523.76</v>
      </c>
      <c r="O409" s="77">
        <v>98.5</v>
      </c>
      <c r="P409" s="77">
        <v>12.2557606116</v>
      </c>
      <c r="Q409" s="78">
        <v>0</v>
      </c>
      <c r="R409" s="78">
        <v>0</v>
      </c>
    </row>
    <row r="410" spans="2:18">
      <c r="B410" t="s">
        <v>7711</v>
      </c>
      <c r="C410" t="s">
        <v>7415</v>
      </c>
      <c r="D410" t="s">
        <v>7725</v>
      </c>
      <c r="E410"/>
      <c r="F410" t="s">
        <v>215</v>
      </c>
      <c r="G410" t="s">
        <v>298</v>
      </c>
      <c r="H410" t="s">
        <v>216</v>
      </c>
      <c r="I410" s="77">
        <v>1.74</v>
      </c>
      <c r="J410" t="s">
        <v>795</v>
      </c>
      <c r="K410" t="s">
        <v>104</v>
      </c>
      <c r="L410" s="78">
        <v>2.6700000000000002E-2</v>
      </c>
      <c r="M410" s="78">
        <v>8.1000000000000003E-2</v>
      </c>
      <c r="N410" s="77">
        <v>11987.52</v>
      </c>
      <c r="O410" s="77">
        <v>98.5</v>
      </c>
      <c r="P410" s="77">
        <v>41.693014123200001</v>
      </c>
      <c r="Q410" s="78">
        <v>0</v>
      </c>
      <c r="R410" s="78">
        <v>0</v>
      </c>
    </row>
    <row r="411" spans="2:18">
      <c r="B411" t="s">
        <v>7711</v>
      </c>
      <c r="C411" t="s">
        <v>7415</v>
      </c>
      <c r="D411" t="s">
        <v>7726</v>
      </c>
      <c r="E411"/>
      <c r="F411" t="s">
        <v>215</v>
      </c>
      <c r="G411" t="s">
        <v>5369</v>
      </c>
      <c r="H411" t="s">
        <v>216</v>
      </c>
      <c r="I411" s="77">
        <v>1.74</v>
      </c>
      <c r="J411" t="s">
        <v>1281</v>
      </c>
      <c r="K411" t="s">
        <v>104</v>
      </c>
      <c r="L411" s="78">
        <v>2.6700000000000002E-2</v>
      </c>
      <c r="M411" s="78">
        <v>8.1000000000000003E-2</v>
      </c>
      <c r="N411" s="77">
        <v>9769.51</v>
      </c>
      <c r="O411" s="77">
        <v>98.5</v>
      </c>
      <c r="P411" s="77">
        <v>33.97869771285</v>
      </c>
      <c r="Q411" s="78">
        <v>0</v>
      </c>
      <c r="R411" s="78">
        <v>0</v>
      </c>
    </row>
    <row r="412" spans="2:18">
      <c r="B412" t="s">
        <v>7711</v>
      </c>
      <c r="C412" t="s">
        <v>7415</v>
      </c>
      <c r="D412" t="s">
        <v>7727</v>
      </c>
      <c r="E412"/>
      <c r="F412" t="s">
        <v>215</v>
      </c>
      <c r="G412" t="s">
        <v>303</v>
      </c>
      <c r="H412" t="s">
        <v>216</v>
      </c>
      <c r="I412" s="77">
        <v>1.74</v>
      </c>
      <c r="J412" t="s">
        <v>1281</v>
      </c>
      <c r="K412" t="s">
        <v>104</v>
      </c>
      <c r="L412" s="78">
        <v>2.6700000000000002E-2</v>
      </c>
      <c r="M412" s="78">
        <v>8.09E-2</v>
      </c>
      <c r="N412" s="77">
        <v>24377.83</v>
      </c>
      <c r="O412" s="77">
        <v>98.33</v>
      </c>
      <c r="P412" s="77">
        <v>84.640613163908995</v>
      </c>
      <c r="Q412" s="78">
        <v>0</v>
      </c>
      <c r="R412" s="78">
        <v>0</v>
      </c>
    </row>
    <row r="413" spans="2:18">
      <c r="B413" t="s">
        <v>7728</v>
      </c>
      <c r="C413" t="s">
        <v>7093</v>
      </c>
      <c r="D413" t="s">
        <v>7729</v>
      </c>
      <c r="E413"/>
      <c r="F413" t="s">
        <v>215</v>
      </c>
      <c r="G413" t="s">
        <v>603</v>
      </c>
      <c r="H413" t="s">
        <v>216</v>
      </c>
      <c r="I413" s="77">
        <v>3.12</v>
      </c>
      <c r="J413" t="s">
        <v>1387</v>
      </c>
      <c r="K413" t="s">
        <v>104</v>
      </c>
      <c r="L413" s="78">
        <v>7.3400000000000007E-2</v>
      </c>
      <c r="M413" s="78">
        <v>7.17E-2</v>
      </c>
      <c r="N413" s="77">
        <v>5562222.8399999999</v>
      </c>
      <c r="O413" s="77">
        <v>100.79</v>
      </c>
      <c r="P413" s="77">
        <v>19795.366497939402</v>
      </c>
      <c r="Q413" s="78">
        <v>6.8999999999999999E-3</v>
      </c>
      <c r="R413" s="78">
        <v>8.0000000000000004E-4</v>
      </c>
    </row>
    <row r="414" spans="2:18">
      <c r="B414" t="s">
        <v>7730</v>
      </c>
      <c r="C414" t="s">
        <v>7415</v>
      </c>
      <c r="D414" t="s">
        <v>7731</v>
      </c>
      <c r="E414"/>
      <c r="F414" t="s">
        <v>215</v>
      </c>
      <c r="G414" t="s">
        <v>7732</v>
      </c>
      <c r="H414" t="s">
        <v>216</v>
      </c>
      <c r="I414" s="77">
        <v>2.27</v>
      </c>
      <c r="J414" t="s">
        <v>1343</v>
      </c>
      <c r="K414" t="s">
        <v>118</v>
      </c>
      <c r="L414" s="78">
        <v>0.04</v>
      </c>
      <c r="M414" s="78">
        <v>7.0699999999999999E-2</v>
      </c>
      <c r="N414" s="77">
        <v>12809178.23</v>
      </c>
      <c r="O414" s="77">
        <v>101.32</v>
      </c>
      <c r="P414" s="77">
        <v>30781.835603735999</v>
      </c>
      <c r="Q414" s="78">
        <v>1.0699999999999999E-2</v>
      </c>
      <c r="R414" s="78">
        <v>1.2999999999999999E-3</v>
      </c>
    </row>
    <row r="415" spans="2:18">
      <c r="B415" t="s">
        <v>7730</v>
      </c>
      <c r="C415" t="s">
        <v>7415</v>
      </c>
      <c r="D415" t="s">
        <v>7733</v>
      </c>
      <c r="E415"/>
      <c r="F415" t="s">
        <v>215</v>
      </c>
      <c r="G415" t="s">
        <v>5538</v>
      </c>
      <c r="H415" t="s">
        <v>216</v>
      </c>
      <c r="I415" s="77">
        <v>2.2599999999999998</v>
      </c>
      <c r="J415" t="s">
        <v>1343</v>
      </c>
      <c r="K415" t="s">
        <v>118</v>
      </c>
      <c r="L415" s="78">
        <v>0.04</v>
      </c>
      <c r="M415" s="78">
        <v>7.2099999999999997E-2</v>
      </c>
      <c r="N415" s="77">
        <v>1475453.25</v>
      </c>
      <c r="O415" s="77">
        <v>101.02</v>
      </c>
      <c r="P415" s="77">
        <v>3535.1747145371701</v>
      </c>
      <c r="Q415" s="78">
        <v>1.1999999999999999E-3</v>
      </c>
      <c r="R415" s="78">
        <v>1E-4</v>
      </c>
    </row>
    <row r="416" spans="2:18">
      <c r="B416" t="s">
        <v>7730</v>
      </c>
      <c r="C416" t="s">
        <v>7415</v>
      </c>
      <c r="D416" t="s">
        <v>7734</v>
      </c>
      <c r="E416"/>
      <c r="F416" t="s">
        <v>215</v>
      </c>
      <c r="G416" t="s">
        <v>7735</v>
      </c>
      <c r="H416" t="s">
        <v>216</v>
      </c>
      <c r="I416" s="77">
        <v>2.2599999999999998</v>
      </c>
      <c r="J416" t="s">
        <v>1343</v>
      </c>
      <c r="K416" t="s">
        <v>118</v>
      </c>
      <c r="L416" s="78">
        <v>3.7499999999999999E-2</v>
      </c>
      <c r="M416" s="78">
        <v>7.3899999999999993E-2</v>
      </c>
      <c r="N416" s="77">
        <v>1502267.35</v>
      </c>
      <c r="O416" s="77">
        <v>100.63999999999986</v>
      </c>
      <c r="P416" s="77">
        <v>3585.8813980146801</v>
      </c>
      <c r="Q416" s="78">
        <v>1.1999999999999999E-3</v>
      </c>
      <c r="R416" s="78">
        <v>2.0000000000000001E-4</v>
      </c>
    </row>
    <row r="417" spans="2:18">
      <c r="B417" t="s">
        <v>7730</v>
      </c>
      <c r="C417" t="s">
        <v>7415</v>
      </c>
      <c r="D417" t="s">
        <v>7736</v>
      </c>
      <c r="E417"/>
      <c r="F417" t="s">
        <v>215</v>
      </c>
      <c r="G417" t="s">
        <v>7737</v>
      </c>
      <c r="H417" t="s">
        <v>216</v>
      </c>
      <c r="I417" s="77">
        <v>2.2599999999999998</v>
      </c>
      <c r="J417" t="s">
        <v>1343</v>
      </c>
      <c r="K417" t="s">
        <v>118</v>
      </c>
      <c r="L417" s="78">
        <v>3.7499999999999999E-2</v>
      </c>
      <c r="M417" s="78">
        <v>7.3899999999999993E-2</v>
      </c>
      <c r="N417" s="77">
        <v>222688.62</v>
      </c>
      <c r="O417" s="77">
        <v>100.64</v>
      </c>
      <c r="P417" s="77">
        <v>531.55317527706302</v>
      </c>
      <c r="Q417" s="78">
        <v>2.0000000000000001E-4</v>
      </c>
      <c r="R417" s="78">
        <v>0</v>
      </c>
    </row>
    <row r="418" spans="2:18">
      <c r="B418" t="s">
        <v>7730</v>
      </c>
      <c r="C418" t="s">
        <v>7415</v>
      </c>
      <c r="D418" t="s">
        <v>7738</v>
      </c>
      <c r="E418"/>
      <c r="F418" t="s">
        <v>215</v>
      </c>
      <c r="G418" t="s">
        <v>6452</v>
      </c>
      <c r="H418" t="s">
        <v>216</v>
      </c>
      <c r="I418" s="77">
        <v>2.2599999999999998</v>
      </c>
      <c r="J418" t="s">
        <v>1343</v>
      </c>
      <c r="K418" t="s">
        <v>118</v>
      </c>
      <c r="L418" s="78">
        <v>3.7499999999999999E-2</v>
      </c>
      <c r="M418" s="78">
        <v>7.3899999999999993E-2</v>
      </c>
      <c r="N418" s="77">
        <v>1991252.57</v>
      </c>
      <c r="O418" s="77">
        <v>100.64000000000006</v>
      </c>
      <c r="P418" s="77">
        <v>4753.0791037373701</v>
      </c>
      <c r="Q418" s="78">
        <v>1.6999999999999999E-3</v>
      </c>
      <c r="R418" s="78">
        <v>2.0000000000000001E-4</v>
      </c>
    </row>
    <row r="419" spans="2:18">
      <c r="B419" t="s">
        <v>7730</v>
      </c>
      <c r="C419" t="s">
        <v>7415</v>
      </c>
      <c r="D419" t="s">
        <v>7739</v>
      </c>
      <c r="E419"/>
      <c r="F419" t="s">
        <v>215</v>
      </c>
      <c r="G419" t="s">
        <v>689</v>
      </c>
      <c r="H419" t="s">
        <v>216</v>
      </c>
      <c r="I419" s="77">
        <v>2.2599999999999998</v>
      </c>
      <c r="J419" t="s">
        <v>1286</v>
      </c>
      <c r="K419" t="s">
        <v>118</v>
      </c>
      <c r="L419" s="78">
        <v>3.7499999999999999E-2</v>
      </c>
      <c r="M419" s="78">
        <v>7.5499999999999998E-2</v>
      </c>
      <c r="N419" s="77">
        <v>1476659.19</v>
      </c>
      <c r="O419" s="77">
        <v>100.63999999999986</v>
      </c>
      <c r="P419" s="77">
        <v>3524.7552445497899</v>
      </c>
      <c r="Q419" s="78">
        <v>1.1999999999999999E-3</v>
      </c>
      <c r="R419" s="78">
        <v>1E-4</v>
      </c>
    </row>
    <row r="420" spans="2:18">
      <c r="B420" t="s">
        <v>7730</v>
      </c>
      <c r="C420" t="s">
        <v>7415</v>
      </c>
      <c r="D420" t="s">
        <v>7740</v>
      </c>
      <c r="E420"/>
      <c r="F420" t="s">
        <v>215</v>
      </c>
      <c r="G420" t="s">
        <v>298</v>
      </c>
      <c r="H420" t="s">
        <v>216</v>
      </c>
      <c r="I420" s="77">
        <v>2.27</v>
      </c>
      <c r="J420" t="s">
        <v>1286</v>
      </c>
      <c r="K420" t="s">
        <v>118</v>
      </c>
      <c r="L420" s="78">
        <v>3.7499999999999999E-2</v>
      </c>
      <c r="M420" s="78">
        <v>7.2800000000000004E-2</v>
      </c>
      <c r="N420" s="77">
        <v>648835.06999999995</v>
      </c>
      <c r="O420" s="77">
        <v>100.3</v>
      </c>
      <c r="P420" s="77">
        <v>1543.5237400830899</v>
      </c>
      <c r="Q420" s="78">
        <v>5.0000000000000001E-4</v>
      </c>
      <c r="R420" s="78">
        <v>1E-4</v>
      </c>
    </row>
    <row r="421" spans="2:18">
      <c r="B421" t="s">
        <v>7730</v>
      </c>
      <c r="C421" t="s">
        <v>7415</v>
      </c>
      <c r="D421" t="s">
        <v>7741</v>
      </c>
      <c r="E421"/>
      <c r="F421" t="s">
        <v>215</v>
      </c>
      <c r="G421" t="s">
        <v>303</v>
      </c>
      <c r="H421" t="s">
        <v>216</v>
      </c>
      <c r="I421" s="77">
        <v>2.29</v>
      </c>
      <c r="J421" t="s">
        <v>1286</v>
      </c>
      <c r="K421" t="s">
        <v>118</v>
      </c>
      <c r="L421" s="78">
        <v>3.7499999999999999E-2</v>
      </c>
      <c r="M421" s="78">
        <v>7.2300000000000003E-2</v>
      </c>
      <c r="N421" s="77">
        <v>447472.47</v>
      </c>
      <c r="O421" s="77">
        <v>99.42</v>
      </c>
      <c r="P421" s="77">
        <v>1055.1595761608</v>
      </c>
      <c r="Q421" s="78">
        <v>4.0000000000000002E-4</v>
      </c>
      <c r="R421" s="78">
        <v>0</v>
      </c>
    </row>
    <row r="422" spans="2:18">
      <c r="B422" t="s">
        <v>7546</v>
      </c>
      <c r="C422" t="s">
        <v>7093</v>
      </c>
      <c r="D422" t="s">
        <v>7742</v>
      </c>
      <c r="E422"/>
      <c r="F422" t="s">
        <v>215</v>
      </c>
      <c r="G422" t="s">
        <v>619</v>
      </c>
      <c r="H422" t="s">
        <v>216</v>
      </c>
      <c r="I422" s="77">
        <v>3.06</v>
      </c>
      <c r="J422" t="s">
        <v>1286</v>
      </c>
      <c r="K422" t="s">
        <v>108</v>
      </c>
      <c r="L422" s="78">
        <v>2.5000000000000001E-2</v>
      </c>
      <c r="M422" s="78">
        <v>6.5000000000000002E-2</v>
      </c>
      <c r="N422" s="77">
        <v>61110.75</v>
      </c>
      <c r="O422" s="77">
        <v>97.359999999999843</v>
      </c>
      <c r="P422" s="77">
        <v>223.51398100554201</v>
      </c>
      <c r="Q422" s="78">
        <v>1E-4</v>
      </c>
      <c r="R422" s="78">
        <v>0</v>
      </c>
    </row>
    <row r="423" spans="2:18">
      <c r="B423" t="s">
        <v>7546</v>
      </c>
      <c r="C423" t="s">
        <v>7093</v>
      </c>
      <c r="D423" t="s">
        <v>7743</v>
      </c>
      <c r="E423"/>
      <c r="F423" t="s">
        <v>215</v>
      </c>
      <c r="G423" t="s">
        <v>619</v>
      </c>
      <c r="H423" t="s">
        <v>216</v>
      </c>
      <c r="I423" s="77">
        <v>3.06</v>
      </c>
      <c r="J423" t="s">
        <v>1286</v>
      </c>
      <c r="K423" t="s">
        <v>108</v>
      </c>
      <c r="L423" s="78">
        <v>2.5000000000000001E-2</v>
      </c>
      <c r="M423" s="78">
        <v>6.3600000000000004E-2</v>
      </c>
      <c r="N423" s="77">
        <v>285183.43</v>
      </c>
      <c r="O423" s="77">
        <v>97.75</v>
      </c>
      <c r="P423" s="77">
        <v>1047.2432481726801</v>
      </c>
      <c r="Q423" s="78">
        <v>4.0000000000000002E-4</v>
      </c>
      <c r="R423" s="78">
        <v>0</v>
      </c>
    </row>
    <row r="424" spans="2:18">
      <c r="B424" t="s">
        <v>7546</v>
      </c>
      <c r="C424" t="s">
        <v>7093</v>
      </c>
      <c r="D424" t="s">
        <v>7744</v>
      </c>
      <c r="E424"/>
      <c r="F424" t="s">
        <v>215</v>
      </c>
      <c r="G424" t="s">
        <v>373</v>
      </c>
      <c r="H424" t="s">
        <v>216</v>
      </c>
      <c r="I424" s="77">
        <v>3.07</v>
      </c>
      <c r="J424" t="s">
        <v>1286</v>
      </c>
      <c r="K424" t="s">
        <v>108</v>
      </c>
      <c r="L424" s="78">
        <v>7.0900000000000005E-2</v>
      </c>
      <c r="M424" s="78">
        <v>6.3500000000000001E-2</v>
      </c>
      <c r="N424" s="77">
        <v>69598.34</v>
      </c>
      <c r="O424" s="77">
        <v>97.52474305555539</v>
      </c>
      <c r="P424" s="77">
        <v>254.98827499485699</v>
      </c>
      <c r="Q424" s="78">
        <v>1E-4</v>
      </c>
      <c r="R424" s="78">
        <v>0</v>
      </c>
    </row>
    <row r="425" spans="2:18">
      <c r="B425" t="s">
        <v>7745</v>
      </c>
      <c r="C425" t="s">
        <v>7093</v>
      </c>
      <c r="D425" t="s">
        <v>7746</v>
      </c>
      <c r="E425"/>
      <c r="F425" t="s">
        <v>215</v>
      </c>
      <c r="G425" t="s">
        <v>295</v>
      </c>
      <c r="H425" t="s">
        <v>216</v>
      </c>
      <c r="I425" s="77">
        <v>3.4</v>
      </c>
      <c r="J425" t="s">
        <v>1286</v>
      </c>
      <c r="K425" t="s">
        <v>203</v>
      </c>
      <c r="L425" s="78">
        <v>6.8099999999999994E-2</v>
      </c>
      <c r="M425" s="78">
        <v>9.5399999999999999E-2</v>
      </c>
      <c r="N425" s="77">
        <v>9401841.7200000007</v>
      </c>
      <c r="O425" s="77">
        <v>100.81</v>
      </c>
      <c r="P425" s="77">
        <v>3378.9058014227498</v>
      </c>
      <c r="Q425" s="78">
        <v>1.1999999999999999E-3</v>
      </c>
      <c r="R425" s="78">
        <v>1E-4</v>
      </c>
    </row>
    <row r="426" spans="2:18">
      <c r="B426" t="s">
        <v>7745</v>
      </c>
      <c r="C426" t="s">
        <v>7093</v>
      </c>
      <c r="D426" t="s">
        <v>7747</v>
      </c>
      <c r="E426"/>
      <c r="F426" t="s">
        <v>215</v>
      </c>
      <c r="G426" t="s">
        <v>295</v>
      </c>
      <c r="H426" t="s">
        <v>216</v>
      </c>
      <c r="I426" s="77">
        <v>3.64</v>
      </c>
      <c r="J426" t="s">
        <v>1286</v>
      </c>
      <c r="K426" t="s">
        <v>203</v>
      </c>
      <c r="L426" s="78">
        <v>2.9899999999999999E-2</v>
      </c>
      <c r="M426" s="78">
        <v>6.0400000000000002E-2</v>
      </c>
      <c r="N426" s="77">
        <v>30183034.84</v>
      </c>
      <c r="O426" s="77">
        <v>99.589999999999947</v>
      </c>
      <c r="P426" s="77">
        <v>10716.1348875861</v>
      </c>
      <c r="Q426" s="78">
        <v>3.7000000000000002E-3</v>
      </c>
      <c r="R426" s="78">
        <v>5.0000000000000001E-4</v>
      </c>
    </row>
    <row r="427" spans="2:18">
      <c r="B427" t="s">
        <v>7745</v>
      </c>
      <c r="C427" t="s">
        <v>7093</v>
      </c>
      <c r="D427" t="s">
        <v>7748</v>
      </c>
      <c r="E427"/>
      <c r="F427" t="s">
        <v>215</v>
      </c>
      <c r="G427" t="s">
        <v>309</v>
      </c>
      <c r="H427" t="s">
        <v>216</v>
      </c>
      <c r="I427" s="77">
        <v>3.56</v>
      </c>
      <c r="J427" t="s">
        <v>1286</v>
      </c>
      <c r="K427" t="s">
        <v>203</v>
      </c>
      <c r="L427" s="78">
        <v>2.9899999999999999E-2</v>
      </c>
      <c r="M427" s="78">
        <v>7.2900000000000006E-2</v>
      </c>
      <c r="N427" s="77">
        <v>1526867.21</v>
      </c>
      <c r="O427" s="77">
        <v>99.589999999999833</v>
      </c>
      <c r="P427" s="77">
        <v>542.096414907503</v>
      </c>
      <c r="Q427" s="78">
        <v>2.0000000000000001E-4</v>
      </c>
      <c r="R427" s="78">
        <v>0</v>
      </c>
    </row>
    <row r="428" spans="2:18">
      <c r="B428" t="s">
        <v>7745</v>
      </c>
      <c r="C428" t="s">
        <v>7093</v>
      </c>
      <c r="D428" t="s">
        <v>7749</v>
      </c>
      <c r="E428"/>
      <c r="F428" t="s">
        <v>215</v>
      </c>
      <c r="G428" t="s">
        <v>689</v>
      </c>
      <c r="H428" t="s">
        <v>216</v>
      </c>
      <c r="I428" s="77">
        <v>3.6</v>
      </c>
      <c r="J428" t="s">
        <v>1286</v>
      </c>
      <c r="K428" t="s">
        <v>203</v>
      </c>
      <c r="L428" s="78">
        <v>2.9899999999999999E-2</v>
      </c>
      <c r="M428" s="78">
        <v>6.9699999999999998E-2</v>
      </c>
      <c r="N428" s="77">
        <v>2259462.54</v>
      </c>
      <c r="O428" s="77">
        <v>99.59</v>
      </c>
      <c r="P428" s="77">
        <v>802.19585208841102</v>
      </c>
      <c r="Q428" s="78">
        <v>2.9999999999999997E-4</v>
      </c>
      <c r="R428" s="78">
        <v>0</v>
      </c>
    </row>
    <row r="429" spans="2:18">
      <c r="B429" t="s">
        <v>7750</v>
      </c>
      <c r="C429" t="s">
        <v>7093</v>
      </c>
      <c r="D429" t="s">
        <v>7751</v>
      </c>
      <c r="E429"/>
      <c r="F429" t="s">
        <v>215</v>
      </c>
      <c r="G429" t="s">
        <v>295</v>
      </c>
      <c r="H429" t="s">
        <v>216</v>
      </c>
      <c r="I429" s="77">
        <v>4.59</v>
      </c>
      <c r="J429" t="s">
        <v>1286</v>
      </c>
      <c r="K429" t="s">
        <v>108</v>
      </c>
      <c r="L429" s="78">
        <v>3.2500000000000001E-2</v>
      </c>
      <c r="M429" s="78">
        <v>6.4899999999999999E-2</v>
      </c>
      <c r="N429" s="77">
        <v>5601817.2000000002</v>
      </c>
      <c r="O429" s="77">
        <v>99.23</v>
      </c>
      <c r="P429" s="77">
        <v>20882.305205840599</v>
      </c>
      <c r="Q429" s="78">
        <v>7.3000000000000001E-3</v>
      </c>
      <c r="R429" s="78">
        <v>8.9999999999999998E-4</v>
      </c>
    </row>
    <row r="430" spans="2:18">
      <c r="B430" t="s">
        <v>7752</v>
      </c>
      <c r="C430" t="s">
        <v>7093</v>
      </c>
      <c r="D430" t="s">
        <v>7753</v>
      </c>
      <c r="E430"/>
      <c r="F430" t="s">
        <v>215</v>
      </c>
      <c r="G430" t="s">
        <v>479</v>
      </c>
      <c r="H430" t="s">
        <v>216</v>
      </c>
      <c r="I430" s="77">
        <v>3.83</v>
      </c>
      <c r="J430" t="s">
        <v>1281</v>
      </c>
      <c r="K430" t="s">
        <v>108</v>
      </c>
      <c r="L430" s="78">
        <v>3.5000000000000003E-2</v>
      </c>
      <c r="M430" s="78">
        <v>6.4399999999999999E-2</v>
      </c>
      <c r="N430" s="77">
        <v>3354848.48</v>
      </c>
      <c r="O430" s="77">
        <v>100.4</v>
      </c>
      <c r="P430" s="77">
        <v>12653.571921955299</v>
      </c>
      <c r="Q430" s="78">
        <v>4.4000000000000003E-3</v>
      </c>
      <c r="R430" s="78">
        <v>5.0000000000000001E-4</v>
      </c>
    </row>
    <row r="431" spans="2:18">
      <c r="B431" t="s">
        <v>7752</v>
      </c>
      <c r="C431" t="s">
        <v>7093</v>
      </c>
      <c r="D431" t="s">
        <v>7754</v>
      </c>
      <c r="E431"/>
      <c r="F431" t="s">
        <v>215</v>
      </c>
      <c r="G431" t="s">
        <v>479</v>
      </c>
      <c r="H431" t="s">
        <v>216</v>
      </c>
      <c r="I431" s="77">
        <v>3.67</v>
      </c>
      <c r="J431" t="s">
        <v>1281</v>
      </c>
      <c r="K431" t="s">
        <v>104</v>
      </c>
      <c r="L431" s="78">
        <v>3.7499999999999999E-2</v>
      </c>
      <c r="M431" s="78">
        <v>9.1999999999999998E-2</v>
      </c>
      <c r="N431" s="77">
        <v>9238178</v>
      </c>
      <c r="O431" s="77">
        <v>99.920000000000201</v>
      </c>
      <c r="P431" s="77">
        <v>32593.9105127853</v>
      </c>
      <c r="Q431" s="78">
        <v>1.1299999999999999E-2</v>
      </c>
      <c r="R431" s="78">
        <v>1.4E-3</v>
      </c>
    </row>
    <row r="432" spans="2:18">
      <c r="B432" t="s">
        <v>7574</v>
      </c>
      <c r="C432" t="s">
        <v>7093</v>
      </c>
      <c r="D432" t="s">
        <v>7755</v>
      </c>
      <c r="E432"/>
      <c r="F432" t="s">
        <v>215</v>
      </c>
      <c r="G432" t="s">
        <v>7756</v>
      </c>
      <c r="H432" t="s">
        <v>216</v>
      </c>
      <c r="I432" s="77">
        <v>2.2200000000000002</v>
      </c>
      <c r="J432" t="s">
        <v>121</v>
      </c>
      <c r="K432" t="s">
        <v>104</v>
      </c>
      <c r="L432" s="78">
        <v>5.7799999999999997E-2</v>
      </c>
      <c r="M432" s="78">
        <v>7.0800000000000002E-2</v>
      </c>
      <c r="N432" s="77">
        <v>889310.88</v>
      </c>
      <c r="O432" s="77">
        <v>97.77</v>
      </c>
      <c r="P432" s="77">
        <v>3070.1312224846602</v>
      </c>
      <c r="Q432" s="78">
        <v>1.1000000000000001E-3</v>
      </c>
      <c r="R432" s="78">
        <v>1E-4</v>
      </c>
    </row>
    <row r="433" spans="2:18">
      <c r="B433" s="79" t="s">
        <v>7559</v>
      </c>
      <c r="I433" s="81">
        <v>0</v>
      </c>
      <c r="M433" s="80">
        <v>0</v>
      </c>
      <c r="N433" s="81">
        <v>0</v>
      </c>
      <c r="P433" s="81">
        <v>0</v>
      </c>
      <c r="Q433" s="80">
        <v>0</v>
      </c>
      <c r="R433" s="80">
        <v>0</v>
      </c>
    </row>
    <row r="434" spans="2:18">
      <c r="B434" t="s">
        <v>215</v>
      </c>
      <c r="D434" t="s">
        <v>215</v>
      </c>
      <c r="F434" t="s">
        <v>215</v>
      </c>
      <c r="I434" s="77">
        <v>0</v>
      </c>
      <c r="J434" t="s">
        <v>215</v>
      </c>
      <c r="K434" t="s">
        <v>215</v>
      </c>
      <c r="L434" s="78">
        <v>0</v>
      </c>
      <c r="M434" s="78">
        <v>0</v>
      </c>
      <c r="N434" s="77">
        <v>0</v>
      </c>
      <c r="O434" s="77">
        <v>0</v>
      </c>
      <c r="P434" s="77">
        <v>0</v>
      </c>
      <c r="Q434" s="78">
        <v>0</v>
      </c>
      <c r="R434" s="78">
        <v>0</v>
      </c>
    </row>
    <row r="435" spans="2:18">
      <c r="B435" t="s">
        <v>254</v>
      </c>
    </row>
    <row r="436" spans="2:18">
      <c r="B436" t="s">
        <v>396</v>
      </c>
    </row>
    <row r="437" spans="2:18">
      <c r="B437" t="s">
        <v>397</v>
      </c>
    </row>
    <row r="438" spans="2:18">
      <c r="B438" t="s">
        <v>398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3">
        <v>44926</v>
      </c>
    </row>
    <row r="2" spans="2:64" s="1" customFormat="1">
      <c r="B2" s="2" t="s">
        <v>1</v>
      </c>
      <c r="C2" s="12" t="s">
        <v>196</v>
      </c>
    </row>
    <row r="3" spans="2:64" s="1" customFormat="1">
      <c r="B3" s="2" t="s">
        <v>2</v>
      </c>
      <c r="C3" s="26" t="s">
        <v>195</v>
      </c>
    </row>
    <row r="4" spans="2:64" s="1" customFormat="1">
      <c r="B4" s="2" t="s">
        <v>3</v>
      </c>
    </row>
    <row r="5" spans="2:64">
      <c r="B5" s="2"/>
    </row>
    <row r="7" spans="2:64" ht="26.25" customHeight="1">
      <c r="B7" s="112" t="s">
        <v>151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94</v>
      </c>
      <c r="C8" s="51" t="s">
        <v>47</v>
      </c>
      <c r="D8" s="51" t="s">
        <v>48</v>
      </c>
      <c r="E8" s="51" t="s">
        <v>49</v>
      </c>
      <c r="F8" s="51" t="s">
        <v>50</v>
      </c>
      <c r="G8" s="51" t="s">
        <v>70</v>
      </c>
      <c r="H8" s="51" t="s">
        <v>51</v>
      </c>
      <c r="I8" s="51" t="s">
        <v>152</v>
      </c>
      <c r="J8" s="51" t="s">
        <v>53</v>
      </c>
      <c r="K8" s="51" t="s">
        <v>185</v>
      </c>
      <c r="L8" s="51" t="s">
        <v>186</v>
      </c>
      <c r="M8" s="51" t="s">
        <v>5</v>
      </c>
      <c r="N8" s="51" t="s">
        <v>55</v>
      </c>
      <c r="O8" s="52" t="s">
        <v>181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73</v>
      </c>
      <c r="H9" s="31"/>
      <c r="I9" s="31" t="s">
        <v>7</v>
      </c>
      <c r="J9" s="31" t="s">
        <v>7</v>
      </c>
      <c r="K9" s="31" t="s">
        <v>182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34" t="s">
        <v>75</v>
      </c>
      <c r="O10" s="34" t="s">
        <v>76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153</v>
      </c>
      <c r="C11" s="7"/>
      <c r="D11" s="7"/>
      <c r="E11" s="7"/>
      <c r="F11" s="7"/>
      <c r="G11" s="75">
        <v>0.92</v>
      </c>
      <c r="H11" s="7"/>
      <c r="I11" s="7"/>
      <c r="J11" s="76">
        <v>2.75E-2</v>
      </c>
      <c r="K11" s="75">
        <v>1520000</v>
      </c>
      <c r="L11" s="7"/>
      <c r="M11" s="75">
        <v>1519.4773034271525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0.92</v>
      </c>
      <c r="J12" s="80">
        <v>2.75E-2</v>
      </c>
      <c r="K12" s="81">
        <v>1520000</v>
      </c>
      <c r="M12" s="81">
        <v>1519.4773034271525</v>
      </c>
      <c r="N12" s="80">
        <v>1</v>
      </c>
      <c r="O12" s="80">
        <v>1E-4</v>
      </c>
    </row>
    <row r="13" spans="2:64">
      <c r="B13" s="79" t="s">
        <v>4976</v>
      </c>
      <c r="G13" s="81">
        <v>0.95</v>
      </c>
      <c r="J13" s="80">
        <v>7.7000000000000002E-3</v>
      </c>
      <c r="K13" s="81">
        <v>520000</v>
      </c>
      <c r="M13" s="81">
        <v>519.87829827109658</v>
      </c>
      <c r="N13" s="80">
        <v>0.34210000000000002</v>
      </c>
      <c r="O13" s="80">
        <v>0</v>
      </c>
    </row>
    <row r="14" spans="2:64">
      <c r="B14" t="s">
        <v>7757</v>
      </c>
      <c r="C14" t="s">
        <v>7758</v>
      </c>
      <c r="D14" t="s">
        <v>218</v>
      </c>
      <c r="E14" t="s">
        <v>209</v>
      </c>
      <c r="F14" t="s">
        <v>210</v>
      </c>
      <c r="G14" s="77">
        <v>1.68</v>
      </c>
      <c r="H14" t="s">
        <v>100</v>
      </c>
      <c r="I14" s="78">
        <v>5.0000000000000001E-3</v>
      </c>
      <c r="J14" s="78">
        <v>1.21E-2</v>
      </c>
      <c r="K14" s="77">
        <v>20000</v>
      </c>
      <c r="L14" s="77">
        <v>99.391491355482998</v>
      </c>
      <c r="M14" s="77">
        <v>19.8782982710966</v>
      </c>
      <c r="N14" s="78">
        <v>1.3100000000000001E-2</v>
      </c>
      <c r="O14" s="78">
        <v>0</v>
      </c>
    </row>
    <row r="15" spans="2:64">
      <c r="B15" t="s">
        <v>7759</v>
      </c>
      <c r="C15" t="s">
        <v>7760</v>
      </c>
      <c r="D15" t="s">
        <v>218</v>
      </c>
      <c r="E15" t="s">
        <v>209</v>
      </c>
      <c r="F15" t="s">
        <v>210</v>
      </c>
      <c r="G15" s="77">
        <v>0.92</v>
      </c>
      <c r="H15" t="s">
        <v>100</v>
      </c>
      <c r="I15" s="78">
        <v>7.4999999999999997E-3</v>
      </c>
      <c r="J15" s="78">
        <v>7.4999999999999997E-3</v>
      </c>
      <c r="K15" s="77">
        <v>500000</v>
      </c>
      <c r="L15" s="77">
        <v>100</v>
      </c>
      <c r="M15" s="77">
        <v>500</v>
      </c>
      <c r="N15" s="78">
        <v>0.3291</v>
      </c>
      <c r="O15" s="78">
        <v>0</v>
      </c>
    </row>
    <row r="16" spans="2:64">
      <c r="B16" s="79" t="s">
        <v>4977</v>
      </c>
      <c r="G16" s="81">
        <v>0.91</v>
      </c>
      <c r="J16" s="80">
        <v>3.78E-2</v>
      </c>
      <c r="K16" s="81">
        <v>1000000</v>
      </c>
      <c r="M16" s="81">
        <v>999.59900515605602</v>
      </c>
      <c r="N16" s="80">
        <v>0.65790000000000004</v>
      </c>
      <c r="O16" s="80">
        <v>0</v>
      </c>
    </row>
    <row r="17" spans="2:15">
      <c r="B17" t="s">
        <v>7759</v>
      </c>
      <c r="C17" t="s">
        <v>7761</v>
      </c>
      <c r="D17" t="s">
        <v>218</v>
      </c>
      <c r="E17" t="s">
        <v>209</v>
      </c>
      <c r="F17" t="s">
        <v>210</v>
      </c>
      <c r="G17" s="77">
        <v>0.91</v>
      </c>
      <c r="H17" t="s">
        <v>100</v>
      </c>
      <c r="I17" s="78">
        <v>3.5999999999999997E-2</v>
      </c>
      <c r="J17" s="78">
        <v>3.78E-2</v>
      </c>
      <c r="K17" s="77">
        <v>1000000</v>
      </c>
      <c r="L17" s="77">
        <v>99.959900515605597</v>
      </c>
      <c r="M17" s="77">
        <v>999.59900515605602</v>
      </c>
      <c r="N17" s="78">
        <v>0.65790000000000004</v>
      </c>
      <c r="O17" s="78">
        <v>0</v>
      </c>
    </row>
    <row r="18" spans="2:15">
      <c r="B18" s="79" t="s">
        <v>7762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215</v>
      </c>
      <c r="C19" t="s">
        <v>215</v>
      </c>
      <c r="E19" t="s">
        <v>215</v>
      </c>
      <c r="G19" s="77">
        <v>0</v>
      </c>
      <c r="H19" t="s">
        <v>215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7763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215</v>
      </c>
      <c r="C21" t="s">
        <v>215</v>
      </c>
      <c r="E21" t="s">
        <v>215</v>
      </c>
      <c r="G21" s="77">
        <v>0</v>
      </c>
      <c r="H21" t="s">
        <v>215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1195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E23" t="s">
        <v>215</v>
      </c>
      <c r="G23" s="77">
        <v>0</v>
      </c>
      <c r="H23" t="s">
        <v>215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252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E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254</v>
      </c>
    </row>
    <row r="27" spans="2:15">
      <c r="B27" t="s">
        <v>396</v>
      </c>
    </row>
    <row r="28" spans="2:15">
      <c r="B28" t="s">
        <v>397</v>
      </c>
    </row>
    <row r="29" spans="2:15">
      <c r="B29" t="s">
        <v>398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I11" sqref="I11:I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3">
        <v>44926</v>
      </c>
    </row>
    <row r="2" spans="2:55" s="1" customFormat="1">
      <c r="B2" s="2" t="s">
        <v>1</v>
      </c>
      <c r="C2" s="12" t="s">
        <v>196</v>
      </c>
    </row>
    <row r="3" spans="2:55" s="1" customFormat="1">
      <c r="B3" s="2" t="s">
        <v>2</v>
      </c>
      <c r="C3" s="26" t="s">
        <v>195</v>
      </c>
    </row>
    <row r="4" spans="2:55" s="1" customFormat="1">
      <c r="B4" s="2" t="s">
        <v>3</v>
      </c>
    </row>
    <row r="5" spans="2:55">
      <c r="B5" s="2"/>
    </row>
    <row r="7" spans="2:55" ht="26.25" customHeight="1">
      <c r="B7" s="112" t="s">
        <v>154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94</v>
      </c>
      <c r="C8" s="53" t="s">
        <v>155</v>
      </c>
      <c r="D8" s="53" t="s">
        <v>156</v>
      </c>
      <c r="E8" s="53" t="s">
        <v>157</v>
      </c>
      <c r="F8" s="53" t="s">
        <v>51</v>
      </c>
      <c r="G8" s="53" t="s">
        <v>158</v>
      </c>
      <c r="H8" s="53" t="s">
        <v>55</v>
      </c>
      <c r="I8" s="54" t="s">
        <v>56</v>
      </c>
      <c r="J8" s="74" t="s">
        <v>179</v>
      </c>
    </row>
    <row r="9" spans="2:55" s="19" customFormat="1" ht="22.5" customHeight="1">
      <c r="B9" s="20"/>
      <c r="C9" s="21" t="s">
        <v>72</v>
      </c>
      <c r="D9" s="21"/>
      <c r="E9" s="21" t="s">
        <v>7</v>
      </c>
      <c r="F9" s="21"/>
      <c r="G9" s="21" t="s">
        <v>180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34" t="s">
        <v>60</v>
      </c>
      <c r="I10" s="34" t="s">
        <v>61</v>
      </c>
      <c r="J10" s="34" t="s">
        <v>62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159</v>
      </c>
      <c r="C11" s="7"/>
      <c r="D11" s="7"/>
      <c r="E11" s="76">
        <f>E12</f>
        <v>1.3701415423452087E-2</v>
      </c>
      <c r="F11" s="7"/>
      <c r="G11" s="75">
        <v>225692.3248</v>
      </c>
      <c r="H11" s="76">
        <f>G11/$G$11</f>
        <v>1</v>
      </c>
      <c r="I11" s="76">
        <f>G11/'סכום נכסי הקרן'!$C$42</f>
        <v>9.5687339934904126E-3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1.3701415423452087E-2</v>
      </c>
      <c r="F12" s="19"/>
      <c r="G12" s="81">
        <v>225692.3248</v>
      </c>
      <c r="H12" s="80">
        <f t="shared" ref="H12:H29" si="0">G12/$G$11</f>
        <v>1</v>
      </c>
      <c r="I12" s="80">
        <f>G12/'סכום נכסי הקרן'!$C$42</f>
        <v>9.5687339934904126E-3</v>
      </c>
    </row>
    <row r="13" spans="2:55">
      <c r="B13" s="79" t="s">
        <v>7764</v>
      </c>
      <c r="E13" s="80">
        <f>(E14*G14+E15*G15+E16*G16+E17*G17+E18*G18)/G13</f>
        <v>3.4775503579132214E-2</v>
      </c>
      <c r="F13" s="19"/>
      <c r="G13" s="81">
        <v>88921.912890000007</v>
      </c>
      <c r="H13" s="80">
        <f t="shared" si="0"/>
        <v>0.39399617585046032</v>
      </c>
      <c r="I13" s="80">
        <f>G13/'סכום נכסי הקרן'!$C$42</f>
        <v>3.7700446011655264E-3</v>
      </c>
    </row>
    <row r="14" spans="2:55">
      <c r="B14" t="s">
        <v>7767</v>
      </c>
      <c r="C14" s="92">
        <v>44926</v>
      </c>
      <c r="D14" t="s">
        <v>7765</v>
      </c>
      <c r="E14" s="78">
        <v>3.5372496317224708E-2</v>
      </c>
      <c r="F14" t="s">
        <v>100</v>
      </c>
      <c r="G14" s="77">
        <v>18768.000179999999</v>
      </c>
      <c r="H14" s="78">
        <f t="shared" si="0"/>
        <v>8.3157458706810211E-2</v>
      </c>
      <c r="I14" s="78">
        <f>G14/'סכום נכסי הקרן'!$C$42</f>
        <v>7.9571160194013028E-4</v>
      </c>
      <c r="J14" t="s">
        <v>7766</v>
      </c>
    </row>
    <row r="15" spans="2:55">
      <c r="B15" t="s">
        <v>7961</v>
      </c>
      <c r="C15" s="92">
        <v>44651</v>
      </c>
      <c r="D15" t="s">
        <v>7962</v>
      </c>
      <c r="E15" s="78">
        <v>6.1772396212561163E-2</v>
      </c>
      <c r="F15" t="s">
        <v>100</v>
      </c>
      <c r="G15" s="77">
        <v>8685.0660000000007</v>
      </c>
      <c r="H15" s="78">
        <f t="shared" si="0"/>
        <v>3.8481884608598797E-2</v>
      </c>
      <c r="I15" s="78">
        <f>G15/'סכום נכסי הקרן'!$C$42</f>
        <v>3.6822291738787484E-4</v>
      </c>
      <c r="J15" t="s">
        <v>7963</v>
      </c>
    </row>
    <row r="16" spans="2:55">
      <c r="B16" t="s">
        <v>7964</v>
      </c>
      <c r="C16" s="92">
        <v>44926</v>
      </c>
      <c r="D16" t="s">
        <v>7962</v>
      </c>
      <c r="E16" s="78">
        <v>9.1125189480019114E-3</v>
      </c>
      <c r="F16" t="s">
        <v>100</v>
      </c>
      <c r="G16" s="77">
        <v>7209.863699999999</v>
      </c>
      <c r="H16" s="78">
        <f t="shared" si="0"/>
        <v>3.194554226152399E-2</v>
      </c>
      <c r="I16" s="78">
        <f>G16/'סכום נכסי הקרן'!$C$42</f>
        <v>3.0567839617832922E-4</v>
      </c>
      <c r="J16" t="s">
        <v>7769</v>
      </c>
    </row>
    <row r="17" spans="2:10">
      <c r="B17" t="s">
        <v>7965</v>
      </c>
      <c r="C17" s="92">
        <v>44926</v>
      </c>
      <c r="D17" t="s">
        <v>7962</v>
      </c>
      <c r="E17" s="78">
        <v>4.5815840318957461E-2</v>
      </c>
      <c r="F17" t="s">
        <v>100</v>
      </c>
      <c r="G17" s="77">
        <v>39569.616000000002</v>
      </c>
      <c r="H17" s="78">
        <f t="shared" si="0"/>
        <v>0.17532548364267636</v>
      </c>
      <c r="I17" s="78">
        <f>G17/'סכום נכסי הקרן'!$C$42</f>
        <v>1.6776429152568248E-3</v>
      </c>
      <c r="J17" t="s">
        <v>7966</v>
      </c>
    </row>
    <row r="18" spans="2:10">
      <c r="B18" t="s">
        <v>7967</v>
      </c>
      <c r="C18" s="92">
        <v>44834</v>
      </c>
      <c r="D18" t="s">
        <v>7962</v>
      </c>
      <c r="E18" s="78">
        <v>9.06827156692179E-4</v>
      </c>
      <c r="F18" t="s">
        <v>100</v>
      </c>
      <c r="G18" s="77">
        <v>14689.36701</v>
      </c>
      <c r="H18" s="78">
        <f t="shared" si="0"/>
        <v>6.5085806630850923E-2</v>
      </c>
      <c r="I18" s="78">
        <f>G18/'סכום נכסי הקרן'!$C$42</f>
        <v>6.22788770402367E-4</v>
      </c>
      <c r="J18" t="s">
        <v>7968</v>
      </c>
    </row>
    <row r="19" spans="2:10">
      <c r="B19" s="79" t="s">
        <v>7768</v>
      </c>
      <c r="C19" s="93"/>
      <c r="E19" s="80">
        <v>0</v>
      </c>
      <c r="F19" s="19"/>
      <c r="G19" s="81">
        <v>136770.41191</v>
      </c>
      <c r="H19" s="80">
        <f t="shared" si="0"/>
        <v>0.60600382414953968</v>
      </c>
      <c r="I19" s="80">
        <f>G19/'סכום נכסי הקרן'!$C$42</f>
        <v>5.7986893923248871E-3</v>
      </c>
    </row>
    <row r="20" spans="2:10">
      <c r="B20" t="s">
        <v>7969</v>
      </c>
      <c r="C20" s="92">
        <v>44834</v>
      </c>
      <c r="D20" s="94" t="s">
        <v>121</v>
      </c>
      <c r="E20" s="95">
        <v>0</v>
      </c>
      <c r="F20" s="96" t="s">
        <v>100</v>
      </c>
      <c r="G20" s="97">
        <v>90363.574099999998</v>
      </c>
      <c r="H20" s="95">
        <f t="shared" si="0"/>
        <v>0.40038390397226303</v>
      </c>
      <c r="I20" s="95">
        <f>G20/'סכום נכסי הקרן'!$C$42</f>
        <v>3.8311670723857943E-3</v>
      </c>
      <c r="J20" s="94" t="s">
        <v>7970</v>
      </c>
    </row>
    <row r="21" spans="2:10">
      <c r="B21" t="s">
        <v>7971</v>
      </c>
      <c r="C21" s="92">
        <v>44834</v>
      </c>
      <c r="D21" s="94" t="s">
        <v>121</v>
      </c>
      <c r="E21" s="95">
        <v>0</v>
      </c>
      <c r="F21" s="96" t="s">
        <v>100</v>
      </c>
      <c r="G21" s="97">
        <v>37999.341</v>
      </c>
      <c r="H21" s="95">
        <f t="shared" si="0"/>
        <v>0.16836789214552855</v>
      </c>
      <c r="I21" s="95">
        <f>G21/'סכום נכסי הקרן'!$C$42</f>
        <v>1.6110675729852466E-3</v>
      </c>
      <c r="J21" s="94" t="s">
        <v>7972</v>
      </c>
    </row>
    <row r="22" spans="2:10">
      <c r="B22" t="s">
        <v>7973</v>
      </c>
      <c r="C22" s="92">
        <v>44377</v>
      </c>
      <c r="D22" s="94" t="s">
        <v>121</v>
      </c>
      <c r="E22" s="95">
        <v>0</v>
      </c>
      <c r="F22" s="96" t="s">
        <v>100</v>
      </c>
      <c r="G22" s="97">
        <v>2296.4004</v>
      </c>
      <c r="H22" s="95">
        <f t="shared" si="0"/>
        <v>1.017491579314885E-2</v>
      </c>
      <c r="I22" s="95">
        <f>G22/'סכום נכסי הקרן'!$C$42</f>
        <v>9.7361062630805874E-5</v>
      </c>
      <c r="J22" s="94" t="s">
        <v>7974</v>
      </c>
    </row>
    <row r="23" spans="2:10">
      <c r="B23" t="s">
        <v>7975</v>
      </c>
      <c r="C23" s="92">
        <v>44377</v>
      </c>
      <c r="D23" s="94" t="s">
        <v>121</v>
      </c>
      <c r="E23" s="95">
        <v>0</v>
      </c>
      <c r="F23" s="96" t="s">
        <v>100</v>
      </c>
      <c r="G23" s="97">
        <v>3188.72543</v>
      </c>
      <c r="H23" s="95">
        <f t="shared" si="0"/>
        <v>1.4128639211925916E-2</v>
      </c>
      <c r="I23" s="95">
        <f>G23/'סכום נכסי הקרן'!$C$42</f>
        <v>1.3519319030891712E-4</v>
      </c>
      <c r="J23" s="94" t="s">
        <v>7974</v>
      </c>
    </row>
    <row r="24" spans="2:10">
      <c r="B24" t="s">
        <v>7976</v>
      </c>
      <c r="C24" s="92">
        <v>44834</v>
      </c>
      <c r="D24" s="94" t="s">
        <v>121</v>
      </c>
      <c r="E24" s="95">
        <v>0</v>
      </c>
      <c r="F24" s="96" t="s">
        <v>100</v>
      </c>
      <c r="G24" s="97">
        <v>2922.3710099999998</v>
      </c>
      <c r="H24" s="95">
        <f t="shared" si="0"/>
        <v>1.294847315959767E-2</v>
      </c>
      <c r="I24" s="95">
        <f>G24/'סכום נכסי הקרן'!$C$42</f>
        <v>1.2390049528604046E-4</v>
      </c>
      <c r="J24" s="94" t="s">
        <v>7977</v>
      </c>
    </row>
    <row r="25" spans="2:10">
      <c r="B25" s="79" t="s">
        <v>252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s="79" t="s">
        <v>7764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t="s">
        <v>215</v>
      </c>
      <c r="E27" s="78">
        <v>0</v>
      </c>
      <c r="F27" t="s">
        <v>215</v>
      </c>
      <c r="G27" s="77">
        <v>0</v>
      </c>
      <c r="H27" s="78">
        <f t="shared" si="0"/>
        <v>0</v>
      </c>
      <c r="I27" s="78">
        <f>G27/'סכום נכסי הקרן'!$C$42</f>
        <v>0</v>
      </c>
    </row>
    <row r="28" spans="2:10">
      <c r="B28" s="79" t="s">
        <v>7768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215</v>
      </c>
      <c r="E29" s="78">
        <v>0</v>
      </c>
      <c r="F29" t="s">
        <v>215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44926</v>
      </c>
    </row>
    <row r="2" spans="2:60" s="1" customFormat="1">
      <c r="B2" s="2" t="s">
        <v>1</v>
      </c>
      <c r="C2" s="12" t="s">
        <v>196</v>
      </c>
    </row>
    <row r="3" spans="2:60" s="1" customFormat="1">
      <c r="B3" s="2" t="s">
        <v>2</v>
      </c>
      <c r="C3" s="26" t="s">
        <v>195</v>
      </c>
    </row>
    <row r="4" spans="2:60" s="1" customFormat="1">
      <c r="B4" s="2" t="s">
        <v>3</v>
      </c>
    </row>
    <row r="5" spans="2:60">
      <c r="B5" s="2"/>
      <c r="C5" s="2"/>
    </row>
    <row r="7" spans="2:60" ht="26.25" customHeight="1">
      <c r="B7" s="112" t="s">
        <v>160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94</v>
      </c>
      <c r="C8" s="50" t="s">
        <v>48</v>
      </c>
      <c r="D8" s="50" t="s">
        <v>49</v>
      </c>
      <c r="E8" s="50" t="s">
        <v>161</v>
      </c>
      <c r="F8" s="50" t="s">
        <v>162</v>
      </c>
      <c r="G8" s="50" t="s">
        <v>51</v>
      </c>
      <c r="H8" s="50" t="s">
        <v>163</v>
      </c>
      <c r="I8" s="50" t="s">
        <v>5</v>
      </c>
      <c r="J8" s="50" t="s">
        <v>55</v>
      </c>
      <c r="K8" s="50" t="s">
        <v>56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34" t="s">
        <v>61</v>
      </c>
      <c r="J10" s="34" t="s">
        <v>62</v>
      </c>
      <c r="K10" s="34" t="s">
        <v>62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164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topLeftCell="A10" workbookViewId="0">
      <selection activeCell="N24" sqref="N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44926</v>
      </c>
    </row>
    <row r="2" spans="2:60" s="1" customFormat="1">
      <c r="B2" s="2" t="s">
        <v>1</v>
      </c>
      <c r="C2" s="12" t="s">
        <v>196</v>
      </c>
    </row>
    <row r="3" spans="2:60" s="1" customFormat="1">
      <c r="B3" s="2" t="s">
        <v>2</v>
      </c>
      <c r="C3" s="26" t="s">
        <v>195</v>
      </c>
    </row>
    <row r="4" spans="2:60" s="1" customFormat="1">
      <c r="B4" s="2" t="s">
        <v>3</v>
      </c>
    </row>
    <row r="5" spans="2:60">
      <c r="B5" s="2"/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94</v>
      </c>
      <c r="C8" s="53" t="s">
        <v>47</v>
      </c>
      <c r="D8" s="53" t="s">
        <v>49</v>
      </c>
      <c r="E8" s="53" t="s">
        <v>161</v>
      </c>
      <c r="F8" s="53" t="s">
        <v>162</v>
      </c>
      <c r="G8" s="53" t="s">
        <v>51</v>
      </c>
      <c r="H8" s="53" t="s">
        <v>163</v>
      </c>
      <c r="I8" s="53" t="s">
        <v>5</v>
      </c>
      <c r="J8" s="53" t="s">
        <v>55</v>
      </c>
      <c r="K8" s="54" t="s">
        <v>56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34" t="s">
        <v>62</v>
      </c>
      <c r="K10" s="34" t="s">
        <v>63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25"/>
      <c r="D11" s="7"/>
      <c r="E11" s="7"/>
      <c r="F11" s="7"/>
      <c r="G11" s="7"/>
      <c r="H11" s="76">
        <v>-1E-4</v>
      </c>
      <c r="I11" s="75">
        <f>I12+I35</f>
        <v>490691.58082456206</v>
      </c>
      <c r="J11" s="76">
        <f>I11/$I$11</f>
        <v>1</v>
      </c>
      <c r="K11" s="76">
        <f>I11/'סכום נכסי הקרן'!$C$42</f>
        <v>2.0803973790053918E-2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-1E-4</v>
      </c>
      <c r="I12" s="81">
        <f>SUM(I13:I34)</f>
        <v>490691.58082456206</v>
      </c>
      <c r="J12" s="80">
        <f t="shared" ref="J12:J36" si="0">I12/$I$11</f>
        <v>1</v>
      </c>
      <c r="K12" s="80">
        <f>I12/'סכום נכסי הקרן'!$C$42</f>
        <v>2.0803973790053918E-2</v>
      </c>
    </row>
    <row r="13" spans="2:60">
      <c r="B13" t="s">
        <v>7770</v>
      </c>
      <c r="C13" t="s">
        <v>7771</v>
      </c>
      <c r="D13" t="s">
        <v>215</v>
      </c>
      <c r="E13" t="s">
        <v>216</v>
      </c>
      <c r="F13" s="78">
        <v>0</v>
      </c>
      <c r="G13" t="s">
        <v>100</v>
      </c>
      <c r="H13" s="78">
        <v>0</v>
      </c>
      <c r="I13" s="77">
        <v>774.40962000000002</v>
      </c>
      <c r="J13" s="78">
        <f t="shared" si="0"/>
        <v>1.5782003406267454E-3</v>
      </c>
      <c r="K13" s="78">
        <f>I13/'סכום נכסי הקרן'!$C$42</f>
        <v>3.2832838521852973E-5</v>
      </c>
    </row>
    <row r="14" spans="2:60">
      <c r="B14" t="s">
        <v>7772</v>
      </c>
      <c r="C14" t="s">
        <v>7773</v>
      </c>
      <c r="D14" t="s">
        <v>215</v>
      </c>
      <c r="E14" t="s">
        <v>216</v>
      </c>
      <c r="F14" s="78">
        <v>0</v>
      </c>
      <c r="G14" t="s">
        <v>100</v>
      </c>
      <c r="H14" s="78">
        <v>0</v>
      </c>
      <c r="I14" s="77">
        <f>-10446.06657-(1805123.13+0.67+29600.86)/1000</f>
        <v>-12280.791230000001</v>
      </c>
      <c r="J14" s="78">
        <f t="shared" si="0"/>
        <v>-2.5027515673619792E-2</v>
      </c>
      <c r="K14" s="78">
        <f>I14/'סכום נכסי הקרן'!$C$42</f>
        <v>-5.2067178010414979E-4</v>
      </c>
    </row>
    <row r="15" spans="2:60">
      <c r="B15" t="s">
        <v>7774</v>
      </c>
      <c r="C15" t="s">
        <v>7775</v>
      </c>
      <c r="D15" t="s">
        <v>215</v>
      </c>
      <c r="E15" t="s">
        <v>216</v>
      </c>
      <c r="F15" s="78">
        <v>0</v>
      </c>
      <c r="G15" t="s">
        <v>100</v>
      </c>
      <c r="H15" s="78">
        <v>0</v>
      </c>
      <c r="I15" s="77">
        <v>-1981.7282600000001</v>
      </c>
      <c r="J15" s="78">
        <f t="shared" si="0"/>
        <v>-4.0386432892732501E-3</v>
      </c>
      <c r="K15" s="78">
        <f>I15/'סכום נכסי הקרן'!$C$42</f>
        <v>-8.4019829137417832E-5</v>
      </c>
    </row>
    <row r="16" spans="2:60">
      <c r="B16" t="s">
        <v>7776</v>
      </c>
      <c r="C16" t="s">
        <v>7777</v>
      </c>
      <c r="D16" t="s">
        <v>215</v>
      </c>
      <c r="E16" t="s">
        <v>216</v>
      </c>
      <c r="F16" s="78">
        <v>0</v>
      </c>
      <c r="G16" t="s">
        <v>100</v>
      </c>
      <c r="H16" s="78">
        <v>0</v>
      </c>
      <c r="I16" s="77">
        <v>19541.363880000001</v>
      </c>
      <c r="J16" s="78">
        <f t="shared" si="0"/>
        <v>3.9824127096622558E-2</v>
      </c>
      <c r="K16" s="78">
        <f>I16/'סכום נכסי הקרן'!$C$42</f>
        <v>8.2850009632991174E-4</v>
      </c>
    </row>
    <row r="17" spans="2:11">
      <c r="B17" t="s">
        <v>7778</v>
      </c>
      <c r="C17" t="s">
        <v>7779</v>
      </c>
      <c r="D17" t="s">
        <v>215</v>
      </c>
      <c r="E17" t="s">
        <v>216</v>
      </c>
      <c r="F17" s="78">
        <v>0</v>
      </c>
      <c r="G17" t="s">
        <v>104</v>
      </c>
      <c r="H17" s="78">
        <v>0</v>
      </c>
      <c r="I17" s="77">
        <v>612.42560874000003</v>
      </c>
      <c r="J17" s="78">
        <f t="shared" si="0"/>
        <v>1.2480866447940173E-3</v>
      </c>
      <c r="K17" s="78">
        <f>I17/'סכום נכסי הקרן'!$C$42</f>
        <v>2.596516184601107E-5</v>
      </c>
    </row>
    <row r="18" spans="2:11">
      <c r="B18" t="s">
        <v>7780</v>
      </c>
      <c r="C18" t="s">
        <v>7781</v>
      </c>
      <c r="D18" t="s">
        <v>215</v>
      </c>
      <c r="E18" t="s">
        <v>216</v>
      </c>
      <c r="F18" s="78">
        <v>0</v>
      </c>
      <c r="G18" t="s">
        <v>100</v>
      </c>
      <c r="H18" s="78">
        <v>0</v>
      </c>
      <c r="I18" s="77">
        <v>-27.636489999999998</v>
      </c>
      <c r="J18" s="78">
        <f t="shared" si="0"/>
        <v>-5.6321508417893416E-5</v>
      </c>
      <c r="K18" s="78">
        <f>I18/'סכום נכסי הקרן'!$C$42</f>
        <v>-1.1717111849421557E-6</v>
      </c>
    </row>
    <row r="19" spans="2:11">
      <c r="B19" t="s">
        <v>7782</v>
      </c>
      <c r="C19" t="s">
        <v>7783</v>
      </c>
      <c r="D19" t="s">
        <v>215</v>
      </c>
      <c r="E19" t="s">
        <v>216</v>
      </c>
      <c r="F19" s="78">
        <v>0</v>
      </c>
      <c r="G19" t="s">
        <v>100</v>
      </c>
      <c r="H19" s="78">
        <v>0</v>
      </c>
      <c r="I19" s="77">
        <v>-323.71154999999999</v>
      </c>
      <c r="J19" s="78">
        <f t="shared" si="0"/>
        <v>-6.5970471605816534E-4</v>
      </c>
      <c r="K19" s="78">
        <f>I19/'סכום נכסי הקרן'!$C$42</f>
        <v>-1.3724479622049033E-5</v>
      </c>
    </row>
    <row r="20" spans="2:11">
      <c r="B20" t="s">
        <v>7784</v>
      </c>
      <c r="C20" t="s">
        <v>7785</v>
      </c>
      <c r="D20" t="s">
        <v>215</v>
      </c>
      <c r="E20" t="s">
        <v>216</v>
      </c>
      <c r="F20" s="78">
        <v>0</v>
      </c>
      <c r="G20" t="s">
        <v>100</v>
      </c>
      <c r="H20" s="78">
        <v>0</v>
      </c>
      <c r="I20" s="77">
        <v>-556.35581000000002</v>
      </c>
      <c r="J20" s="78">
        <f t="shared" si="0"/>
        <v>-1.1338197591756012E-3</v>
      </c>
      <c r="K20" s="78">
        <f>I20/'סכום נכסי הקרן'!$C$42</f>
        <v>-2.358795655253445E-5</v>
      </c>
    </row>
    <row r="21" spans="2:11">
      <c r="B21" t="s">
        <v>7786</v>
      </c>
      <c r="C21" t="s">
        <v>7787</v>
      </c>
      <c r="D21" t="s">
        <v>215</v>
      </c>
      <c r="E21" t="s">
        <v>210</v>
      </c>
      <c r="F21" s="78">
        <v>0</v>
      </c>
      <c r="G21" t="s">
        <v>100</v>
      </c>
      <c r="H21" s="78">
        <v>0</v>
      </c>
      <c r="I21" s="77">
        <v>2975.1053700000002</v>
      </c>
      <c r="J21" s="78">
        <f t="shared" si="0"/>
        <v>6.0630862363699198E-3</v>
      </c>
      <c r="K21" s="78">
        <f>I21/'סכום נכסי הקרן'!$C$42</f>
        <v>1.2613628714827646E-4</v>
      </c>
    </row>
    <row r="22" spans="2:11">
      <c r="B22" t="s">
        <v>7788</v>
      </c>
      <c r="C22" t="s">
        <v>7787</v>
      </c>
      <c r="D22" t="s">
        <v>215</v>
      </c>
      <c r="E22" t="s">
        <v>210</v>
      </c>
      <c r="F22" s="78">
        <v>0</v>
      </c>
      <c r="G22" t="s">
        <v>100</v>
      </c>
      <c r="H22" s="78">
        <v>0</v>
      </c>
      <c r="I22" s="77">
        <v>-4206.5326400000004</v>
      </c>
      <c r="J22" s="78">
        <f t="shared" si="0"/>
        <v>-8.5726611264275391E-3</v>
      </c>
      <c r="K22" s="78">
        <f>I22/'סכום נכסי הקרן'!$C$42</f>
        <v>-1.7834541738521263E-4</v>
      </c>
    </row>
    <row r="23" spans="2:11">
      <c r="B23" t="s">
        <v>7789</v>
      </c>
      <c r="C23" t="s">
        <v>7790</v>
      </c>
      <c r="D23" t="s">
        <v>215</v>
      </c>
      <c r="E23" t="s">
        <v>216</v>
      </c>
      <c r="F23" s="78">
        <v>0</v>
      </c>
      <c r="G23" t="s">
        <v>104</v>
      </c>
      <c r="H23" s="78">
        <v>0</v>
      </c>
      <c r="I23" s="77">
        <v>119.90862873</v>
      </c>
      <c r="J23" s="78">
        <f t="shared" si="0"/>
        <v>2.4436659077888516E-4</v>
      </c>
      <c r="K23" s="78">
        <f>I23/'סכום נכסי הקרן'!$C$42</f>
        <v>5.0837961497287573E-6</v>
      </c>
    </row>
    <row r="24" spans="2:11">
      <c r="B24" t="s">
        <v>7791</v>
      </c>
      <c r="C24" t="s">
        <v>7792</v>
      </c>
      <c r="D24" t="s">
        <v>215</v>
      </c>
      <c r="E24" t="s">
        <v>216</v>
      </c>
      <c r="F24" s="78">
        <v>0</v>
      </c>
      <c r="G24" t="s">
        <v>118</v>
      </c>
      <c r="H24" s="78">
        <v>0</v>
      </c>
      <c r="I24" s="77">
        <v>-10.356085212</v>
      </c>
      <c r="J24" s="78">
        <f t="shared" si="0"/>
        <v>-2.1105080292181804E-5</v>
      </c>
      <c r="K24" s="78">
        <f>I24/'סכום נכסי הקרן'!$C$42</f>
        <v>-4.390695372355337E-7</v>
      </c>
    </row>
    <row r="25" spans="2:11">
      <c r="B25" t="s">
        <v>7793</v>
      </c>
      <c r="C25" t="s">
        <v>7794</v>
      </c>
      <c r="D25" t="s">
        <v>215</v>
      </c>
      <c r="E25" t="s">
        <v>216</v>
      </c>
      <c r="F25" s="78">
        <v>0</v>
      </c>
      <c r="G25" t="s">
        <v>108</v>
      </c>
      <c r="H25" s="78">
        <v>0</v>
      </c>
      <c r="I25" s="77">
        <v>8.5707607820000007</v>
      </c>
      <c r="J25" s="78">
        <f t="shared" si="0"/>
        <v>1.7466696224128454E-5</v>
      </c>
      <c r="K25" s="78">
        <f>I25/'סכום נכסי הקרן'!$C$42</f>
        <v>3.6337669044560209E-7</v>
      </c>
    </row>
    <row r="26" spans="2:11">
      <c r="B26" t="s">
        <v>7795</v>
      </c>
      <c r="C26" t="s">
        <v>7796</v>
      </c>
      <c r="D26" t="s">
        <v>215</v>
      </c>
      <c r="E26" t="s">
        <v>216</v>
      </c>
      <c r="F26" s="78">
        <v>0</v>
      </c>
      <c r="G26" t="s">
        <v>203</v>
      </c>
      <c r="H26" s="78">
        <v>0</v>
      </c>
      <c r="I26" s="77">
        <v>-72.453776599999998</v>
      </c>
      <c r="J26" s="78">
        <f t="shared" si="0"/>
        <v>-1.4765644945089151E-4</v>
      </c>
      <c r="K26" s="78">
        <f>I26/'סכום נכסי הקרן'!$C$42</f>
        <v>-3.0718409043087682E-6</v>
      </c>
    </row>
    <row r="27" spans="2:11">
      <c r="B27" t="s">
        <v>7797</v>
      </c>
      <c r="C27" t="s">
        <v>7798</v>
      </c>
      <c r="D27" t="s">
        <v>215</v>
      </c>
      <c r="E27" t="s">
        <v>216</v>
      </c>
      <c r="F27" s="78">
        <v>0</v>
      </c>
      <c r="G27" t="s">
        <v>111</v>
      </c>
      <c r="H27" s="78">
        <v>0</v>
      </c>
      <c r="I27" s="77">
        <v>-29.133681008</v>
      </c>
      <c r="J27" s="78">
        <f t="shared" si="0"/>
        <v>-5.9372693860048566E-5</v>
      </c>
      <c r="K27" s="78">
        <f>I27/'סכום נכסי הקרן'!$C$42</f>
        <v>-1.2351879669093454E-6</v>
      </c>
    </row>
    <row r="28" spans="2:11">
      <c r="B28" t="s">
        <v>7799</v>
      </c>
      <c r="C28" t="s">
        <v>7800</v>
      </c>
      <c r="D28" t="s">
        <v>215</v>
      </c>
      <c r="E28" t="s">
        <v>216</v>
      </c>
      <c r="F28" s="78">
        <v>0</v>
      </c>
      <c r="G28" t="s">
        <v>100</v>
      </c>
      <c r="H28" s="78">
        <v>0</v>
      </c>
      <c r="I28" s="77">
        <v>1.8E-12</v>
      </c>
      <c r="J28" s="78">
        <f t="shared" si="0"/>
        <v>3.668291999172404E-18</v>
      </c>
      <c r="K28" s="78">
        <f>I28/'סכום נכסי הקרן'!$C$42</f>
        <v>7.6315050605047169E-20</v>
      </c>
    </row>
    <row r="29" spans="2:11">
      <c r="B29" t="s">
        <v>7801</v>
      </c>
      <c r="C29" t="s">
        <v>7802</v>
      </c>
      <c r="D29" t="s">
        <v>215</v>
      </c>
      <c r="E29" t="s">
        <v>216</v>
      </c>
      <c r="F29" s="78">
        <v>0</v>
      </c>
      <c r="G29" t="s">
        <v>104</v>
      </c>
      <c r="H29" s="78">
        <v>0</v>
      </c>
      <c r="I29" s="77">
        <v>334071.12328062003</v>
      </c>
      <c r="J29" s="78">
        <f t="shared" si="0"/>
        <v>0.68081690482490909</v>
      </c>
      <c r="K29" s="78">
        <f>I29/'סכום נכסי הקרן'!$C$42</f>
        <v>1.4163697043803039E-2</v>
      </c>
    </row>
    <row r="30" spans="2:11">
      <c r="B30" t="s">
        <v>7803</v>
      </c>
      <c r="C30" t="s">
        <v>7804</v>
      </c>
      <c r="D30" t="s">
        <v>215</v>
      </c>
      <c r="E30" t="s">
        <v>216</v>
      </c>
      <c r="F30" s="78">
        <v>0</v>
      </c>
      <c r="G30" t="s">
        <v>100</v>
      </c>
      <c r="H30" s="78">
        <v>0</v>
      </c>
      <c r="I30" s="77">
        <v>17077.677660000001</v>
      </c>
      <c r="J30" s="78">
        <f t="shared" si="0"/>
        <v>3.4803282402568504E-2</v>
      </c>
      <c r="K30" s="78">
        <f>I30/'סכום נכסי הקרן'!$C$42</f>
        <v>7.2404657491087986E-4</v>
      </c>
    </row>
    <row r="31" spans="2:11">
      <c r="B31" t="s">
        <v>7805</v>
      </c>
      <c r="C31" t="s">
        <v>7806</v>
      </c>
      <c r="D31" t="s">
        <v>215</v>
      </c>
      <c r="E31" t="s">
        <v>216</v>
      </c>
      <c r="F31" s="78">
        <v>5.1499999999999997E-2</v>
      </c>
      <c r="G31" t="s">
        <v>100</v>
      </c>
      <c r="H31" s="78">
        <v>3.6299999999999999E-2</v>
      </c>
      <c r="I31" s="77">
        <v>-1491.0420799999999</v>
      </c>
      <c r="J31" s="78">
        <f t="shared" si="0"/>
        <v>-3.0386542958296551E-3</v>
      </c>
      <c r="K31" s="78">
        <f>I31/'סכום נכסי הקרן'!$C$42</f>
        <v>-6.321608432747488E-5</v>
      </c>
    </row>
    <row r="32" spans="2:11">
      <c r="B32" t="s">
        <v>7807</v>
      </c>
      <c r="C32" t="s">
        <v>7808</v>
      </c>
      <c r="D32" t="s">
        <v>215</v>
      </c>
      <c r="E32" t="s">
        <v>216</v>
      </c>
      <c r="F32" s="78">
        <v>0</v>
      </c>
      <c r="G32" t="s">
        <v>100</v>
      </c>
      <c r="H32" s="78">
        <v>0</v>
      </c>
      <c r="I32" s="77">
        <v>31032.672399999999</v>
      </c>
      <c r="J32" s="78">
        <f t="shared" si="0"/>
        <v>6.3242724376587928E-2</v>
      </c>
      <c r="K32" s="78">
        <f>I32/'סכום נכסי הקרן'!$C$42</f>
        <v>1.3156999803421393E-3</v>
      </c>
    </row>
    <row r="33" spans="2:11">
      <c r="B33" t="s">
        <v>7809</v>
      </c>
      <c r="C33" t="s">
        <v>7810</v>
      </c>
      <c r="D33" t="s">
        <v>209</v>
      </c>
      <c r="E33" t="s">
        <v>210</v>
      </c>
      <c r="F33" s="78">
        <v>0</v>
      </c>
      <c r="G33" t="s">
        <v>104</v>
      </c>
      <c r="H33" s="78">
        <v>0</v>
      </c>
      <c r="I33" s="77">
        <v>100266.19552851</v>
      </c>
      <c r="J33" s="78">
        <f t="shared" si="0"/>
        <v>0.20433649046927171</v>
      </c>
      <c r="K33" s="78">
        <f>I33/'סכום נכסי הקרן'!$C$42</f>
        <v>4.2510109920743311E-3</v>
      </c>
    </row>
    <row r="34" spans="2:11">
      <c r="B34" t="s">
        <v>7811</v>
      </c>
      <c r="C34" t="s">
        <v>7812</v>
      </c>
      <c r="D34" t="s">
        <v>209</v>
      </c>
      <c r="E34" t="s">
        <v>210</v>
      </c>
      <c r="F34" s="78">
        <v>0</v>
      </c>
      <c r="G34" t="s">
        <v>100</v>
      </c>
      <c r="H34" s="78">
        <v>0</v>
      </c>
      <c r="I34" s="77">
        <v>5191.8696900000004</v>
      </c>
      <c r="J34" s="78">
        <f t="shared" si="0"/>
        <v>1.0580718913651506E-2</v>
      </c>
      <c r="K34" s="78">
        <f>I34/'סכום נכסי הקרן'!$C$42</f>
        <v>2.2012099895953369E-4</v>
      </c>
    </row>
    <row r="35" spans="2:11">
      <c r="B35" s="79" t="s">
        <v>252</v>
      </c>
      <c r="D35" s="19"/>
      <c r="E35" s="19"/>
      <c r="F35" s="19"/>
      <c r="G35" s="19"/>
      <c r="H35" s="80">
        <v>0</v>
      </c>
      <c r="I35" s="81">
        <v>0</v>
      </c>
      <c r="J35" s="80">
        <f t="shared" si="0"/>
        <v>0</v>
      </c>
      <c r="K35" s="80">
        <f>I35/'סכום נכסי הקרן'!$C$42</f>
        <v>0</v>
      </c>
    </row>
    <row r="36" spans="2:11">
      <c r="B36" t="s">
        <v>215</v>
      </c>
      <c r="C36" t="s">
        <v>215</v>
      </c>
      <c r="D36" t="s">
        <v>215</v>
      </c>
      <c r="E36" s="19"/>
      <c r="F36" s="78">
        <v>0</v>
      </c>
      <c r="G36" t="s">
        <v>215</v>
      </c>
      <c r="H36" s="78">
        <v>0</v>
      </c>
      <c r="I36" s="77">
        <v>0</v>
      </c>
      <c r="J36" s="78">
        <f t="shared" si="0"/>
        <v>0</v>
      </c>
      <c r="K36" s="78">
        <f>I36/'סכום נכסי הקרן'!$C$42</f>
        <v>0</v>
      </c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0"/>
  <sheetViews>
    <sheetView rightToLeft="1" topLeftCell="A194" workbookViewId="0">
      <selection activeCell="C226" sqref="B226:C2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3">
        <v>44926</v>
      </c>
    </row>
    <row r="2" spans="2:17" s="1" customFormat="1">
      <c r="B2" s="2" t="s">
        <v>1</v>
      </c>
      <c r="C2" s="12" t="s">
        <v>196</v>
      </c>
    </row>
    <row r="3" spans="2:17" s="1" customFormat="1">
      <c r="B3" s="2" t="s">
        <v>2</v>
      </c>
      <c r="C3" s="26" t="s">
        <v>195</v>
      </c>
    </row>
    <row r="4" spans="2:17" s="1" customFormat="1">
      <c r="B4" s="2" t="s">
        <v>3</v>
      </c>
    </row>
    <row r="5" spans="2:17">
      <c r="B5" s="2"/>
    </row>
    <row r="7" spans="2:17" ht="26.25" customHeight="1">
      <c r="B7" s="112" t="s">
        <v>167</v>
      </c>
      <c r="C7" s="113"/>
      <c r="D7" s="113"/>
    </row>
    <row r="8" spans="2:17" s="19" customFormat="1" ht="47.25">
      <c r="B8" s="50" t="s">
        <v>94</v>
      </c>
      <c r="C8" s="56" t="s">
        <v>168</v>
      </c>
      <c r="D8" s="57" t="s">
        <v>169</v>
      </c>
    </row>
    <row r="9" spans="2:17" s="19" customFormat="1">
      <c r="B9" s="20"/>
      <c r="C9" s="31" t="s">
        <v>183</v>
      </c>
      <c r="D9" s="45" t="s">
        <v>72</v>
      </c>
    </row>
    <row r="10" spans="2:17" s="23" customFormat="1" ht="18" customHeight="1">
      <c r="B10" s="22"/>
      <c r="C10" s="7" t="s">
        <v>8</v>
      </c>
      <c r="D10" s="34" t="s">
        <v>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170</v>
      </c>
      <c r="C11" s="75">
        <f>C12+C67</f>
        <v>1952722.0622040457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SUM(C13:C66)</f>
        <v>446641.90607708937</v>
      </c>
    </row>
    <row r="13" spans="2:17">
      <c r="B13" s="91" t="s">
        <v>7824</v>
      </c>
      <c r="C13" s="88">
        <v>52.776989999999998</v>
      </c>
      <c r="D13" s="89">
        <v>44957</v>
      </c>
    </row>
    <row r="14" spans="2:17">
      <c r="B14" s="91" t="s">
        <v>7848</v>
      </c>
      <c r="C14" s="88">
        <v>24.330366000000001</v>
      </c>
      <c r="D14" s="89">
        <v>44957</v>
      </c>
    </row>
    <row r="15" spans="2:17">
      <c r="B15" s="87" t="s">
        <v>7456</v>
      </c>
      <c r="C15" s="88">
        <v>2366.9375733921147</v>
      </c>
      <c r="D15" s="89">
        <v>45016</v>
      </c>
    </row>
    <row r="16" spans="2:17">
      <c r="B16" s="87" t="s">
        <v>7315</v>
      </c>
      <c r="C16" s="88">
        <v>1583.6256194669083</v>
      </c>
      <c r="D16" s="89">
        <v>45016</v>
      </c>
    </row>
    <row r="17" spans="2:4">
      <c r="B17" s="91" t="s">
        <v>7823</v>
      </c>
      <c r="C17" s="88">
        <v>562.09197999999992</v>
      </c>
      <c r="D17" s="89">
        <v>45291</v>
      </c>
    </row>
    <row r="18" spans="2:4">
      <c r="B18" s="91" t="s">
        <v>7827</v>
      </c>
      <c r="C18" s="88">
        <v>3388.3388261999999</v>
      </c>
      <c r="D18" s="89">
        <v>45291</v>
      </c>
    </row>
    <row r="19" spans="2:4">
      <c r="B19" s="87" t="s">
        <v>7821</v>
      </c>
      <c r="C19" s="88">
        <v>16950.508649999996</v>
      </c>
      <c r="D19" s="89">
        <v>45363</v>
      </c>
    </row>
    <row r="20" spans="2:4">
      <c r="B20" s="91" t="s">
        <v>7835</v>
      </c>
      <c r="C20" s="88">
        <v>3363.3611800000003</v>
      </c>
      <c r="D20" s="90">
        <v>45534</v>
      </c>
    </row>
    <row r="21" spans="2:4">
      <c r="B21" s="91" t="s">
        <v>7837</v>
      </c>
      <c r="C21" s="88">
        <v>129.22208000000001</v>
      </c>
      <c r="D21" s="90">
        <v>45534</v>
      </c>
    </row>
    <row r="22" spans="2:4">
      <c r="B22" s="91" t="s">
        <v>7851</v>
      </c>
      <c r="C22" s="88">
        <v>729.77110115760013</v>
      </c>
      <c r="D22" s="89">
        <v>45536</v>
      </c>
    </row>
    <row r="23" spans="2:4">
      <c r="B23" s="91" t="s">
        <v>7831</v>
      </c>
      <c r="C23" s="88">
        <v>1223.2923750000002</v>
      </c>
      <c r="D23" s="90">
        <v>45563</v>
      </c>
    </row>
    <row r="24" spans="2:4">
      <c r="B24" s="91" t="s">
        <v>7822</v>
      </c>
      <c r="C24" s="88">
        <v>2047.8916216800001</v>
      </c>
      <c r="D24" s="89">
        <v>45640</v>
      </c>
    </row>
    <row r="25" spans="2:4">
      <c r="B25" s="91" t="s">
        <v>7841</v>
      </c>
      <c r="C25" s="88">
        <v>3479.7113713999997</v>
      </c>
      <c r="D25" s="90">
        <v>45823</v>
      </c>
    </row>
    <row r="26" spans="2:4">
      <c r="B26" s="87" t="s">
        <v>7443</v>
      </c>
      <c r="C26" s="88">
        <v>31578.160865126221</v>
      </c>
      <c r="D26" s="89">
        <v>45935</v>
      </c>
    </row>
    <row r="27" spans="2:4">
      <c r="B27" s="87" t="s">
        <v>7385</v>
      </c>
      <c r="C27" s="88">
        <v>961.07848012653517</v>
      </c>
      <c r="D27" s="89">
        <v>45981</v>
      </c>
    </row>
    <row r="28" spans="2:4">
      <c r="B28" s="87" t="s">
        <v>7439</v>
      </c>
      <c r="C28" s="88">
        <v>23234.854019999995</v>
      </c>
      <c r="D28" s="89">
        <v>46022</v>
      </c>
    </row>
    <row r="29" spans="2:4">
      <c r="B29" s="87" t="s">
        <v>7379</v>
      </c>
      <c r="C29" s="88">
        <v>17492.299880905193</v>
      </c>
      <c r="D29" s="89">
        <v>46022</v>
      </c>
    </row>
    <row r="30" spans="2:4">
      <c r="B30" s="91" t="s">
        <v>7826</v>
      </c>
      <c r="C30" s="88">
        <v>2019.34531773</v>
      </c>
      <c r="D30" s="89">
        <v>46054</v>
      </c>
    </row>
    <row r="31" spans="2:4">
      <c r="B31" s="91" t="s">
        <v>7838</v>
      </c>
      <c r="C31" s="88">
        <v>2808.1619296200001</v>
      </c>
      <c r="D31" s="90">
        <v>46132</v>
      </c>
    </row>
    <row r="32" spans="2:4">
      <c r="B32" s="87" t="s">
        <v>7339</v>
      </c>
      <c r="C32" s="88">
        <v>14265.826299838804</v>
      </c>
      <c r="D32" s="90">
        <v>46253</v>
      </c>
    </row>
    <row r="33" spans="2:4">
      <c r="B33" s="91" t="s">
        <v>7840</v>
      </c>
      <c r="C33" s="88">
        <v>5924.3805989000002</v>
      </c>
      <c r="D33" s="89">
        <v>46539</v>
      </c>
    </row>
    <row r="34" spans="2:4">
      <c r="B34" s="91" t="s">
        <v>7847</v>
      </c>
      <c r="C34" s="88">
        <v>6216.9942554765985</v>
      </c>
      <c r="D34" s="89">
        <v>46631</v>
      </c>
    </row>
    <row r="35" spans="2:4">
      <c r="B35" s="91" t="s">
        <v>7852</v>
      </c>
      <c r="C35" s="88">
        <v>18290.600010000002</v>
      </c>
      <c r="D35" s="89">
        <v>46661</v>
      </c>
    </row>
    <row r="36" spans="2:4">
      <c r="B36" s="91" t="s">
        <v>5301</v>
      </c>
      <c r="C36" s="88">
        <v>18594.558155300001</v>
      </c>
      <c r="D36" s="89">
        <v>46661</v>
      </c>
    </row>
    <row r="37" spans="2:4">
      <c r="B37" s="87" t="s">
        <v>7818</v>
      </c>
      <c r="C37" s="88">
        <v>27944.511445275777</v>
      </c>
      <c r="D37" s="89">
        <v>46698</v>
      </c>
    </row>
    <row r="38" spans="2:4">
      <c r="B38" s="91" t="s">
        <v>7842</v>
      </c>
      <c r="C38" s="88">
        <v>2298.6237502719005</v>
      </c>
      <c r="D38" s="90">
        <v>46752</v>
      </c>
    </row>
    <row r="39" spans="2:4">
      <c r="B39" s="91" t="s">
        <v>7825</v>
      </c>
      <c r="C39" s="88">
        <v>8942.3331478389009</v>
      </c>
      <c r="D39" s="89">
        <v>46772</v>
      </c>
    </row>
    <row r="40" spans="2:4">
      <c r="B40" s="87" t="s">
        <v>7498</v>
      </c>
      <c r="C40" s="88">
        <v>78129.151263220687</v>
      </c>
      <c r="D40" s="90">
        <v>46871</v>
      </c>
    </row>
    <row r="41" spans="2:4">
      <c r="B41" s="91" t="s">
        <v>5295</v>
      </c>
      <c r="C41" s="88">
        <v>6859.7914099999998</v>
      </c>
      <c r="D41" s="90">
        <v>47118</v>
      </c>
    </row>
    <row r="42" spans="2:4">
      <c r="B42" s="91" t="s">
        <v>7828</v>
      </c>
      <c r="C42" s="88">
        <v>2398.9037515875002</v>
      </c>
      <c r="D42" s="90">
        <v>47209</v>
      </c>
    </row>
    <row r="43" spans="2:4">
      <c r="B43" s="91" t="s">
        <v>7833</v>
      </c>
      <c r="C43" s="88">
        <v>4649.7198197988</v>
      </c>
      <c r="D43" s="89">
        <v>47209</v>
      </c>
    </row>
    <row r="44" spans="2:4">
      <c r="B44" s="91" t="s">
        <v>7834</v>
      </c>
      <c r="C44" s="88">
        <v>2421.3679709400003</v>
      </c>
      <c r="D44" s="89">
        <v>47467</v>
      </c>
    </row>
    <row r="45" spans="2:4">
      <c r="B45" s="91" t="s">
        <v>7844</v>
      </c>
      <c r="C45" s="88">
        <v>89.854497899999984</v>
      </c>
      <c r="D45" s="90">
        <v>47566</v>
      </c>
    </row>
    <row r="46" spans="2:4">
      <c r="B46" s="91" t="s">
        <v>7830</v>
      </c>
      <c r="C46" s="88">
        <v>3760.653249</v>
      </c>
      <c r="D46" s="89">
        <v>47848</v>
      </c>
    </row>
    <row r="47" spans="2:4">
      <c r="B47" s="91" t="s">
        <v>5229</v>
      </c>
      <c r="C47" s="88">
        <v>73.350423089999978</v>
      </c>
      <c r="D47" s="89">
        <v>47848</v>
      </c>
    </row>
    <row r="48" spans="2:4">
      <c r="B48" s="91" t="s">
        <v>5289</v>
      </c>
      <c r="C48" s="88">
        <v>78.817787820000021</v>
      </c>
      <c r="D48" s="89">
        <v>47907</v>
      </c>
    </row>
    <row r="49" spans="2:4">
      <c r="B49" s="91" t="s">
        <v>5316</v>
      </c>
      <c r="C49" s="88">
        <v>11388.149020620001</v>
      </c>
      <c r="D49" s="89">
        <v>47969</v>
      </c>
    </row>
    <row r="50" spans="2:4">
      <c r="B50" s="91" t="s">
        <v>7832</v>
      </c>
      <c r="C50" s="88">
        <v>21021.452990000002</v>
      </c>
      <c r="D50" s="90">
        <v>47969</v>
      </c>
    </row>
    <row r="51" spans="2:4">
      <c r="B51" s="91" t="s">
        <v>7843</v>
      </c>
      <c r="C51" s="88">
        <v>4331.8186199999982</v>
      </c>
      <c r="D51" s="90">
        <v>48212</v>
      </c>
    </row>
    <row r="52" spans="2:4">
      <c r="B52" s="91" t="s">
        <v>7845</v>
      </c>
      <c r="C52" s="88">
        <v>3568.3680509999995</v>
      </c>
      <c r="D52" s="89">
        <v>48212</v>
      </c>
    </row>
    <row r="53" spans="2:4">
      <c r="B53" s="91" t="s">
        <v>7849</v>
      </c>
      <c r="C53" s="88">
        <v>1734.6791937852004</v>
      </c>
      <c r="D53" s="89">
        <v>48214</v>
      </c>
    </row>
    <row r="54" spans="2:4">
      <c r="B54" s="91" t="s">
        <v>7850</v>
      </c>
      <c r="C54" s="88">
        <v>2963.8368944099993</v>
      </c>
      <c r="D54" s="89">
        <v>48214</v>
      </c>
    </row>
    <row r="55" spans="2:4">
      <c r="B55" s="91" t="s">
        <v>5221</v>
      </c>
      <c r="C55" s="88">
        <v>14154.76503801</v>
      </c>
      <c r="D55" s="90">
        <v>48233</v>
      </c>
    </row>
    <row r="56" spans="2:4">
      <c r="B56" s="91" t="s">
        <v>5219</v>
      </c>
      <c r="C56" s="88">
        <v>6644.0514690000027</v>
      </c>
      <c r="D56" s="89">
        <v>48274</v>
      </c>
    </row>
    <row r="57" spans="2:4">
      <c r="B57" s="91" t="s">
        <v>5567</v>
      </c>
      <c r="C57" s="88">
        <v>3878.6871951000003</v>
      </c>
      <c r="D57" s="90">
        <v>48274</v>
      </c>
    </row>
    <row r="58" spans="2:4">
      <c r="B58" s="91" t="s">
        <v>7829</v>
      </c>
      <c r="C58" s="88">
        <v>19453.939902000002</v>
      </c>
      <c r="D58" s="90">
        <v>48297</v>
      </c>
    </row>
    <row r="59" spans="2:4">
      <c r="B59" s="91" t="s">
        <v>7846</v>
      </c>
      <c r="C59" s="88">
        <v>66.01503240000001</v>
      </c>
      <c r="D59" s="90">
        <v>48297</v>
      </c>
    </row>
    <row r="60" spans="2:4">
      <c r="B60" s="87" t="s">
        <v>7171</v>
      </c>
      <c r="C60" s="88">
        <v>2229.1380709216655</v>
      </c>
      <c r="D60" s="90">
        <v>48482</v>
      </c>
    </row>
    <row r="61" spans="2:4">
      <c r="B61" s="91" t="s">
        <v>7836</v>
      </c>
      <c r="C61" s="88">
        <v>14024.461879999999</v>
      </c>
      <c r="D61" s="90">
        <v>48700</v>
      </c>
    </row>
    <row r="62" spans="2:4">
      <c r="B62" s="87" t="s">
        <v>7819</v>
      </c>
      <c r="C62" s="88">
        <v>830.31083492523305</v>
      </c>
      <c r="D62" s="89">
        <v>48844</v>
      </c>
    </row>
    <row r="63" spans="2:4">
      <c r="B63" s="91" t="s">
        <v>7839</v>
      </c>
      <c r="C63" s="88">
        <v>13986.961640000001</v>
      </c>
      <c r="D63" s="89">
        <v>50256</v>
      </c>
    </row>
    <row r="64" spans="2:4">
      <c r="B64" s="87" t="s">
        <v>7370</v>
      </c>
      <c r="C64" s="88">
        <v>8155.4472397352783</v>
      </c>
      <c r="D64" s="89">
        <v>51774</v>
      </c>
    </row>
    <row r="65" spans="2:4">
      <c r="B65" s="87" t="s">
        <v>7820</v>
      </c>
      <c r="C65" s="88">
        <v>3274.6249411184026</v>
      </c>
      <c r="D65" s="89">
        <v>52047</v>
      </c>
    </row>
    <row r="66" spans="2:4">
      <c r="B66"/>
      <c r="C66" s="77"/>
    </row>
    <row r="67" spans="2:4">
      <c r="B67" s="79" t="s">
        <v>252</v>
      </c>
      <c r="C67" s="81">
        <f>SUM(C68:C226)</f>
        <v>1506080.1561269562</v>
      </c>
    </row>
    <row r="68" spans="2:4">
      <c r="B68" s="91" t="s">
        <v>7866</v>
      </c>
      <c r="C68" s="88">
        <v>657.81722700000012</v>
      </c>
      <c r="D68" s="90">
        <v>44957</v>
      </c>
    </row>
    <row r="69" spans="2:4">
      <c r="B69" s="87" t="s">
        <v>7663</v>
      </c>
      <c r="C69" s="88">
        <v>2274.6577791650061</v>
      </c>
      <c r="D69" s="90">
        <v>44986</v>
      </c>
    </row>
    <row r="70" spans="2:4">
      <c r="B70" s="91" t="s">
        <v>7884</v>
      </c>
      <c r="C70" s="88">
        <v>452.11760100000004</v>
      </c>
      <c r="D70" s="90">
        <v>44992</v>
      </c>
    </row>
    <row r="71" spans="2:4">
      <c r="B71" s="87" t="s">
        <v>7854</v>
      </c>
      <c r="C71" s="88">
        <v>2628.8306068051861</v>
      </c>
      <c r="D71" s="90">
        <v>45025</v>
      </c>
    </row>
    <row r="72" spans="2:4">
      <c r="B72" s="91" t="s">
        <v>7879</v>
      </c>
      <c r="C72" s="88">
        <v>1609.3251266399998</v>
      </c>
      <c r="D72" s="90">
        <v>45047</v>
      </c>
    </row>
    <row r="73" spans="2:4">
      <c r="B73" s="91" t="s">
        <v>7872</v>
      </c>
      <c r="C73" s="88">
        <v>4919.6636973900004</v>
      </c>
      <c r="D73" s="90">
        <v>45087</v>
      </c>
    </row>
    <row r="74" spans="2:4">
      <c r="B74" s="91" t="s">
        <v>7931</v>
      </c>
      <c r="C74" s="88">
        <v>7811.2143160199985</v>
      </c>
      <c r="D74" s="90">
        <v>45107</v>
      </c>
    </row>
    <row r="75" spans="2:4">
      <c r="B75" s="87" t="s">
        <v>7561</v>
      </c>
      <c r="C75" s="88">
        <v>100.30832685299835</v>
      </c>
      <c r="D75" s="90">
        <v>45126</v>
      </c>
    </row>
    <row r="76" spans="2:4">
      <c r="B76" s="87" t="s">
        <v>7654</v>
      </c>
      <c r="C76" s="88">
        <v>3018.4759593056292</v>
      </c>
      <c r="D76" s="90">
        <v>45187</v>
      </c>
    </row>
    <row r="77" spans="2:4">
      <c r="B77" s="91" t="s">
        <v>7922</v>
      </c>
      <c r="C77" s="88">
        <v>299.42047389999999</v>
      </c>
      <c r="D77" s="90">
        <v>45201</v>
      </c>
    </row>
    <row r="78" spans="2:4">
      <c r="B78" s="91" t="s">
        <v>7864</v>
      </c>
      <c r="C78" s="88">
        <v>11405.817391770001</v>
      </c>
      <c r="D78" s="90">
        <v>45343</v>
      </c>
    </row>
    <row r="79" spans="2:4">
      <c r="B79" s="87" t="s">
        <v>7590</v>
      </c>
      <c r="C79" s="88">
        <v>445.11251519592639</v>
      </c>
      <c r="D79" s="90">
        <v>45371</v>
      </c>
    </row>
    <row r="80" spans="2:4">
      <c r="B80" s="91" t="s">
        <v>7951</v>
      </c>
      <c r="C80" s="88">
        <v>4141.9209389157004</v>
      </c>
      <c r="D80" s="90">
        <v>45383</v>
      </c>
    </row>
    <row r="81" spans="2:4">
      <c r="B81" s="91" t="s">
        <v>7908</v>
      </c>
      <c r="C81" s="88">
        <v>5561.8527754799998</v>
      </c>
      <c r="D81" s="90">
        <v>45485</v>
      </c>
    </row>
    <row r="82" spans="2:4">
      <c r="B82" s="87" t="s">
        <v>7853</v>
      </c>
      <c r="C82" s="88">
        <v>2202.7729473041018</v>
      </c>
      <c r="D82" s="90">
        <v>45515</v>
      </c>
    </row>
    <row r="83" spans="2:4">
      <c r="B83" s="87" t="s">
        <v>7853</v>
      </c>
      <c r="C83" s="88">
        <v>1794.9642761587404</v>
      </c>
      <c r="D83" s="90">
        <v>45515</v>
      </c>
    </row>
    <row r="84" spans="2:4">
      <c r="B84" s="91" t="s">
        <v>7886</v>
      </c>
      <c r="C84" s="88">
        <v>18553.726002060001</v>
      </c>
      <c r="D84" s="90">
        <v>45557</v>
      </c>
    </row>
    <row r="85" spans="2:4">
      <c r="B85" s="87" t="s">
        <v>7711</v>
      </c>
      <c r="C85" s="88">
        <v>5082.4086773304971</v>
      </c>
      <c r="D85" s="90">
        <v>45602</v>
      </c>
    </row>
    <row r="86" spans="2:4">
      <c r="B86" s="87" t="s">
        <v>7569</v>
      </c>
      <c r="C86" s="88">
        <v>4624.5629499999995</v>
      </c>
      <c r="D86" s="90">
        <v>45615</v>
      </c>
    </row>
    <row r="87" spans="2:4">
      <c r="B87" s="91" t="s">
        <v>7915</v>
      </c>
      <c r="C87" s="88">
        <v>1512.7162306199998</v>
      </c>
      <c r="D87" s="90">
        <v>45710</v>
      </c>
    </row>
    <row r="88" spans="2:4">
      <c r="B88" s="91" t="s">
        <v>7871</v>
      </c>
      <c r="C88" s="88">
        <v>3678.6054474423004</v>
      </c>
      <c r="D88" s="90">
        <v>45748</v>
      </c>
    </row>
    <row r="89" spans="2:4">
      <c r="B89" s="91" t="s">
        <v>7906</v>
      </c>
      <c r="C89" s="88">
        <v>3807.04566014288</v>
      </c>
      <c r="D89" s="90">
        <v>45777</v>
      </c>
    </row>
    <row r="90" spans="2:4">
      <c r="B90" s="91" t="s">
        <v>7861</v>
      </c>
      <c r="C90" s="88">
        <v>4901.174703893701</v>
      </c>
      <c r="D90" s="90">
        <v>45778</v>
      </c>
    </row>
    <row r="91" spans="2:4">
      <c r="B91" s="91" t="s">
        <v>7873</v>
      </c>
      <c r="C91" s="88">
        <v>2648.0898335700003</v>
      </c>
      <c r="D91" s="90">
        <v>45798</v>
      </c>
    </row>
    <row r="92" spans="2:4">
      <c r="B92" s="91" t="s">
        <v>7942</v>
      </c>
      <c r="C92" s="88">
        <v>2787.0920413200001</v>
      </c>
      <c r="D92" s="90">
        <v>45806</v>
      </c>
    </row>
    <row r="93" spans="2:4">
      <c r="B93" s="87" t="s">
        <v>7730</v>
      </c>
      <c r="C93" s="88">
        <v>2086.5798465541025</v>
      </c>
      <c r="D93" s="90">
        <v>45830</v>
      </c>
    </row>
    <row r="94" spans="2:4">
      <c r="B94" s="91" t="s">
        <v>7940</v>
      </c>
      <c r="C94" s="88">
        <v>1357.0902290898</v>
      </c>
      <c r="D94" s="90">
        <v>45838</v>
      </c>
    </row>
    <row r="95" spans="2:4">
      <c r="B95" s="91" t="s">
        <v>7904</v>
      </c>
      <c r="C95" s="88">
        <v>84.772991519999991</v>
      </c>
      <c r="D95" s="90">
        <v>45855</v>
      </c>
    </row>
    <row r="96" spans="2:4">
      <c r="B96" s="91" t="s">
        <v>7928</v>
      </c>
      <c r="C96" s="88">
        <v>7134.2653500000006</v>
      </c>
      <c r="D96" s="90">
        <v>45869</v>
      </c>
    </row>
    <row r="97" spans="2:4">
      <c r="B97" s="91" t="s">
        <v>7949</v>
      </c>
      <c r="C97" s="88">
        <v>941.38270416000023</v>
      </c>
      <c r="D97" s="90">
        <v>45869</v>
      </c>
    </row>
    <row r="98" spans="2:4">
      <c r="B98" s="91" t="s">
        <v>5740</v>
      </c>
      <c r="C98" s="88">
        <v>16449.902276247998</v>
      </c>
      <c r="D98" s="90">
        <v>45930</v>
      </c>
    </row>
    <row r="99" spans="2:4">
      <c r="B99" s="91" t="s">
        <v>7959</v>
      </c>
      <c r="C99" s="88">
        <v>42.725183674500002</v>
      </c>
      <c r="D99" s="90">
        <v>45939</v>
      </c>
    </row>
    <row r="100" spans="2:4">
      <c r="B100" s="91" t="s">
        <v>7887</v>
      </c>
      <c r="C100" s="88">
        <v>7934.6640770190015</v>
      </c>
      <c r="D100" s="90">
        <v>46012</v>
      </c>
    </row>
    <row r="101" spans="2:4">
      <c r="B101" s="87" t="s">
        <v>7546</v>
      </c>
      <c r="C101" s="88">
        <v>1484.3949796744473</v>
      </c>
      <c r="D101" s="90">
        <v>46014</v>
      </c>
    </row>
    <row r="102" spans="2:4">
      <c r="B102" s="91" t="s">
        <v>7946</v>
      </c>
      <c r="C102" s="88">
        <v>4244.4960426000007</v>
      </c>
      <c r="D102" s="90">
        <v>46054</v>
      </c>
    </row>
    <row r="103" spans="2:4">
      <c r="B103" s="91" t="s">
        <v>7875</v>
      </c>
      <c r="C103" s="88">
        <v>7105.3113313566</v>
      </c>
      <c r="D103" s="90">
        <v>46082</v>
      </c>
    </row>
    <row r="104" spans="2:4">
      <c r="B104" s="91" t="s">
        <v>5490</v>
      </c>
      <c r="C104" s="88">
        <v>47.177403120000008</v>
      </c>
      <c r="D104" s="90">
        <v>46082</v>
      </c>
    </row>
    <row r="105" spans="2:4">
      <c r="B105" s="91" t="s">
        <v>7960</v>
      </c>
      <c r="C105" s="88">
        <v>14747.56398936</v>
      </c>
      <c r="D105" s="90">
        <v>46112</v>
      </c>
    </row>
    <row r="106" spans="2:4">
      <c r="B106" s="91" t="s">
        <v>5634</v>
      </c>
      <c r="C106" s="88">
        <v>20934.4564246482</v>
      </c>
      <c r="D106" s="90">
        <v>46149</v>
      </c>
    </row>
    <row r="107" spans="2:4">
      <c r="B107" s="91" t="s">
        <v>7930</v>
      </c>
      <c r="C107" s="88">
        <v>9509.7286736100014</v>
      </c>
      <c r="D107" s="90">
        <v>46201</v>
      </c>
    </row>
    <row r="108" spans="2:4">
      <c r="B108" s="91" t="s">
        <v>5525</v>
      </c>
      <c r="C108" s="88">
        <v>3443.3108368416001</v>
      </c>
      <c r="D108" s="90">
        <v>46326</v>
      </c>
    </row>
    <row r="109" spans="2:4">
      <c r="B109" s="91" t="s">
        <v>7889</v>
      </c>
      <c r="C109" s="88">
        <v>312.85966679549995</v>
      </c>
      <c r="D109" s="90">
        <v>46326</v>
      </c>
    </row>
    <row r="110" spans="2:4">
      <c r="B110" s="91" t="s">
        <v>7890</v>
      </c>
      <c r="C110" s="88">
        <v>26.993651825700002</v>
      </c>
      <c r="D110" s="90">
        <v>46326</v>
      </c>
    </row>
    <row r="111" spans="2:4">
      <c r="B111" s="91" t="s">
        <v>7891</v>
      </c>
      <c r="C111" s="88">
        <v>178.73465648760003</v>
      </c>
      <c r="D111" s="90">
        <v>46326</v>
      </c>
    </row>
    <row r="112" spans="2:4">
      <c r="B112" s="91" t="s">
        <v>7892</v>
      </c>
      <c r="C112" s="88">
        <v>180.58482528209998</v>
      </c>
      <c r="D112" s="90">
        <v>46326</v>
      </c>
    </row>
    <row r="113" spans="2:4">
      <c r="B113" s="91" t="s">
        <v>7893</v>
      </c>
      <c r="C113" s="88">
        <v>392.00383905030003</v>
      </c>
      <c r="D113" s="90">
        <v>46326</v>
      </c>
    </row>
    <row r="114" spans="2:4">
      <c r="B114" s="91" t="s">
        <v>5528</v>
      </c>
      <c r="C114" s="88">
        <v>172.538385804</v>
      </c>
      <c r="D114" s="90">
        <v>46326</v>
      </c>
    </row>
    <row r="115" spans="2:4">
      <c r="B115" s="91" t="s">
        <v>7859</v>
      </c>
      <c r="C115" s="88">
        <v>3306.6096049908001</v>
      </c>
      <c r="D115" s="90">
        <v>46371</v>
      </c>
    </row>
    <row r="116" spans="2:4">
      <c r="B116" s="91" t="s">
        <v>7909</v>
      </c>
      <c r="C116" s="88">
        <v>22289.411517143402</v>
      </c>
      <c r="D116" s="90">
        <v>46417</v>
      </c>
    </row>
    <row r="117" spans="2:4">
      <c r="B117" s="87" t="s">
        <v>7745</v>
      </c>
      <c r="C117" s="88">
        <v>9679.4737456701005</v>
      </c>
      <c r="D117" s="90">
        <v>46418</v>
      </c>
    </row>
    <row r="118" spans="2:4">
      <c r="B118" s="91" t="s">
        <v>7941</v>
      </c>
      <c r="C118" s="88">
        <v>18712.916138843098</v>
      </c>
      <c r="D118" s="90">
        <v>46465</v>
      </c>
    </row>
    <row r="119" spans="2:4">
      <c r="B119" s="91" t="s">
        <v>7955</v>
      </c>
      <c r="C119" s="88">
        <v>2197.4313507300003</v>
      </c>
      <c r="D119" s="90">
        <v>46482</v>
      </c>
    </row>
    <row r="120" spans="2:4">
      <c r="B120" s="91" t="s">
        <v>7917</v>
      </c>
      <c r="C120" s="88">
        <v>3822.9909354900005</v>
      </c>
      <c r="D120" s="90">
        <v>46524</v>
      </c>
    </row>
    <row r="121" spans="2:4">
      <c r="B121" s="91" t="s">
        <v>7923</v>
      </c>
      <c r="C121" s="88">
        <v>7337.7838104000002</v>
      </c>
      <c r="D121" s="90">
        <v>46572</v>
      </c>
    </row>
    <row r="122" spans="2:4">
      <c r="B122" s="91" t="s">
        <v>5479</v>
      </c>
      <c r="C122" s="88">
        <v>20515.606065359996</v>
      </c>
      <c r="D122" s="90">
        <v>46573</v>
      </c>
    </row>
    <row r="123" spans="2:4">
      <c r="B123" s="91" t="s">
        <v>7858</v>
      </c>
      <c r="C123" s="88">
        <v>7388.5034218599003</v>
      </c>
      <c r="D123" s="90">
        <v>46601</v>
      </c>
    </row>
    <row r="124" spans="2:4">
      <c r="B124" s="91" t="s">
        <v>7935</v>
      </c>
      <c r="C124" s="88">
        <v>6485.9859419399991</v>
      </c>
      <c r="D124" s="90">
        <v>46601</v>
      </c>
    </row>
    <row r="125" spans="2:4">
      <c r="B125" s="91" t="s">
        <v>7950</v>
      </c>
      <c r="C125" s="88">
        <v>3249.3175707861001</v>
      </c>
      <c r="D125" s="90">
        <v>46637</v>
      </c>
    </row>
    <row r="126" spans="2:4">
      <c r="B126" s="91" t="s">
        <v>7956</v>
      </c>
      <c r="C126" s="88">
        <v>26392.176821022302</v>
      </c>
      <c r="D126" s="90">
        <v>46643</v>
      </c>
    </row>
    <row r="127" spans="2:4">
      <c r="B127" s="91" t="s">
        <v>7932</v>
      </c>
      <c r="C127" s="88">
        <v>15660.390920298303</v>
      </c>
      <c r="D127" s="90">
        <v>46660</v>
      </c>
    </row>
    <row r="128" spans="2:4">
      <c r="B128" s="91" t="s">
        <v>7936</v>
      </c>
      <c r="C128" s="88">
        <v>2715.6371892579</v>
      </c>
      <c r="D128" s="90">
        <v>46722</v>
      </c>
    </row>
    <row r="129" spans="2:4">
      <c r="B129" s="91" t="s">
        <v>5772</v>
      </c>
      <c r="C129" s="88">
        <v>38291.211207502209</v>
      </c>
      <c r="D129" s="90">
        <v>46722</v>
      </c>
    </row>
    <row r="130" spans="2:4">
      <c r="B130" s="91" t="s">
        <v>7876</v>
      </c>
      <c r="C130" s="88">
        <v>7743.1009637429997</v>
      </c>
      <c r="D130" s="90">
        <v>46742</v>
      </c>
    </row>
    <row r="131" spans="2:4">
      <c r="B131" s="91" t="s">
        <v>7877</v>
      </c>
      <c r="C131" s="88">
        <v>711.44844093000006</v>
      </c>
      <c r="D131" s="90">
        <v>46742</v>
      </c>
    </row>
    <row r="132" spans="2:4">
      <c r="B132" s="91" t="s">
        <v>5769</v>
      </c>
      <c r="C132" s="88">
        <v>14894.9173823607</v>
      </c>
      <c r="D132" s="90">
        <v>46742</v>
      </c>
    </row>
    <row r="133" spans="2:4">
      <c r="B133" s="91" t="s">
        <v>7894</v>
      </c>
      <c r="C133" s="88">
        <v>27649.442470805097</v>
      </c>
      <c r="D133" s="90">
        <v>46752</v>
      </c>
    </row>
    <row r="134" spans="2:4">
      <c r="B134" s="91" t="s">
        <v>5520</v>
      </c>
      <c r="C134" s="88">
        <v>12714.157939768877</v>
      </c>
      <c r="D134" s="90">
        <v>46753</v>
      </c>
    </row>
    <row r="135" spans="2:4">
      <c r="B135" s="91" t="s">
        <v>7937</v>
      </c>
      <c r="C135" s="88">
        <v>4582.0730157299995</v>
      </c>
      <c r="D135" s="90">
        <v>46794</v>
      </c>
    </row>
    <row r="136" spans="2:4">
      <c r="B136" s="91" t="s">
        <v>7924</v>
      </c>
      <c r="C136" s="88">
        <v>7929.7768028996998</v>
      </c>
      <c r="D136" s="90">
        <v>46844</v>
      </c>
    </row>
    <row r="137" spans="2:4">
      <c r="B137" s="91" t="s">
        <v>7929</v>
      </c>
      <c r="C137" s="88">
        <v>7045.9068410999998</v>
      </c>
      <c r="D137" s="90">
        <v>46938</v>
      </c>
    </row>
    <row r="138" spans="2:4">
      <c r="B138" s="91" t="s">
        <v>7885</v>
      </c>
      <c r="C138" s="88">
        <v>7265.1811405068001</v>
      </c>
      <c r="D138" s="90">
        <v>46971</v>
      </c>
    </row>
    <row r="139" spans="2:4">
      <c r="B139" s="91" t="s">
        <v>7862</v>
      </c>
      <c r="C139" s="88">
        <v>17072.5680910134</v>
      </c>
      <c r="D139" s="90">
        <v>46997</v>
      </c>
    </row>
    <row r="140" spans="2:4">
      <c r="B140" s="91" t="s">
        <v>7863</v>
      </c>
      <c r="C140" s="88">
        <v>18800.324582576399</v>
      </c>
      <c r="D140" s="90">
        <v>46997</v>
      </c>
    </row>
    <row r="141" spans="2:4">
      <c r="B141" s="91" t="s">
        <v>7944</v>
      </c>
      <c r="C141" s="88">
        <v>2363.1843796200001</v>
      </c>
      <c r="D141" s="90">
        <v>47031</v>
      </c>
    </row>
    <row r="142" spans="2:4">
      <c r="B142" s="91" t="s">
        <v>7865</v>
      </c>
      <c r="C142" s="88">
        <v>14090.847048090001</v>
      </c>
      <c r="D142" s="90">
        <v>47082</v>
      </c>
    </row>
    <row r="143" spans="2:4">
      <c r="B143" s="91" t="s">
        <v>7947</v>
      </c>
      <c r="C143" s="88">
        <v>2365.6602153537001</v>
      </c>
      <c r="D143" s="90">
        <v>47107</v>
      </c>
    </row>
    <row r="144" spans="2:4">
      <c r="B144" s="91" t="s">
        <v>5797</v>
      </c>
      <c r="C144" s="88">
        <v>3096.6828408548995</v>
      </c>
      <c r="D144" s="90">
        <v>47119</v>
      </c>
    </row>
    <row r="145" spans="2:4">
      <c r="B145" s="91" t="s">
        <v>5594</v>
      </c>
      <c r="C145" s="88">
        <v>897.57021599999985</v>
      </c>
      <c r="D145" s="90">
        <v>47119</v>
      </c>
    </row>
    <row r="146" spans="2:4">
      <c r="B146" s="91" t="s">
        <v>5420</v>
      </c>
      <c r="C146" s="88">
        <v>3543.0438725972999</v>
      </c>
      <c r="D146" s="90">
        <v>47119</v>
      </c>
    </row>
    <row r="147" spans="2:4">
      <c r="B147" s="91" t="s">
        <v>5596</v>
      </c>
      <c r="C147" s="88">
        <v>6264.5719958721002</v>
      </c>
      <c r="D147" s="90">
        <v>47119</v>
      </c>
    </row>
    <row r="148" spans="2:4">
      <c r="B148" s="91" t="s">
        <v>7874</v>
      </c>
      <c r="C148" s="88">
        <v>543.99515440499999</v>
      </c>
      <c r="D148" s="90">
        <v>47119</v>
      </c>
    </row>
    <row r="149" spans="2:4">
      <c r="B149" s="91" t="s">
        <v>7953</v>
      </c>
      <c r="C149" s="88">
        <v>3117.179466</v>
      </c>
      <c r="D149" s="90">
        <v>47177</v>
      </c>
    </row>
    <row r="150" spans="2:4">
      <c r="B150" s="91" t="s">
        <v>7910</v>
      </c>
      <c r="C150" s="88">
        <v>8692.0624213776009</v>
      </c>
      <c r="D150" s="90">
        <v>47178</v>
      </c>
    </row>
    <row r="151" spans="2:4">
      <c r="B151" s="91" t="s">
        <v>7855</v>
      </c>
      <c r="C151" s="88">
        <v>17952.938411158797</v>
      </c>
      <c r="D151" s="90">
        <v>47201</v>
      </c>
    </row>
    <row r="152" spans="2:4">
      <c r="B152" s="91" t="s">
        <v>7860</v>
      </c>
      <c r="C152" s="88">
        <v>9108.21594654</v>
      </c>
      <c r="D152" s="90">
        <v>47209</v>
      </c>
    </row>
    <row r="153" spans="2:4">
      <c r="B153" s="91" t="s">
        <v>5503</v>
      </c>
      <c r="C153" s="88">
        <v>8083.3044165300007</v>
      </c>
      <c r="D153" s="90">
        <v>47209</v>
      </c>
    </row>
    <row r="154" spans="2:4">
      <c r="B154" s="91" t="s">
        <v>5492</v>
      </c>
      <c r="C154" s="88">
        <v>8640.7593060599993</v>
      </c>
      <c r="D154" s="90">
        <v>47236</v>
      </c>
    </row>
    <row r="155" spans="2:4">
      <c r="B155" s="91" t="s">
        <v>7920</v>
      </c>
      <c r="C155" s="88">
        <v>426.13877113109999</v>
      </c>
      <c r="D155" s="90">
        <v>47255</v>
      </c>
    </row>
    <row r="156" spans="2:4">
      <c r="B156" s="91" t="s">
        <v>7905</v>
      </c>
      <c r="C156" s="88">
        <v>1644.0275691900003</v>
      </c>
      <c r="D156" s="90">
        <v>47262</v>
      </c>
    </row>
    <row r="157" spans="2:4">
      <c r="B157" s="91" t="s">
        <v>7958</v>
      </c>
      <c r="C157" s="88">
        <v>225.37258036829999</v>
      </c>
      <c r="D157" s="90">
        <v>47262</v>
      </c>
    </row>
    <row r="158" spans="2:4">
      <c r="B158" s="91" t="s">
        <v>7856</v>
      </c>
      <c r="C158" s="88">
        <v>1712.0901691485003</v>
      </c>
      <c r="D158" s="90">
        <v>47270</v>
      </c>
    </row>
    <row r="159" spans="2:4">
      <c r="B159" s="91" t="s">
        <v>7868</v>
      </c>
      <c r="C159" s="88">
        <v>24601.707479007</v>
      </c>
      <c r="D159" s="90">
        <v>47301</v>
      </c>
    </row>
    <row r="160" spans="2:4">
      <c r="B160" s="91" t="s">
        <v>7869</v>
      </c>
      <c r="C160" s="88">
        <v>15480.137092860003</v>
      </c>
      <c r="D160" s="90">
        <v>47301</v>
      </c>
    </row>
    <row r="161" spans="2:4">
      <c r="B161" s="91" t="s">
        <v>5712</v>
      </c>
      <c r="C161" s="88">
        <v>5085.1299646799998</v>
      </c>
      <c r="D161" s="90">
        <v>47301</v>
      </c>
    </row>
    <row r="162" spans="2:4">
      <c r="B162" s="91" t="s">
        <v>7903</v>
      </c>
      <c r="C162" s="88">
        <v>13655.4376777407</v>
      </c>
      <c r="D162" s="90">
        <v>47392</v>
      </c>
    </row>
    <row r="163" spans="2:4">
      <c r="B163" s="91" t="s">
        <v>5367</v>
      </c>
      <c r="C163" s="88">
        <v>22825.315177560002</v>
      </c>
      <c r="D163" s="90">
        <v>47398</v>
      </c>
    </row>
    <row r="164" spans="2:4">
      <c r="B164" s="91" t="s">
        <v>7938</v>
      </c>
      <c r="C164" s="88">
        <v>7086.7899472878007</v>
      </c>
      <c r="D164" s="90">
        <v>47407</v>
      </c>
    </row>
    <row r="165" spans="2:4">
      <c r="B165" s="91" t="s">
        <v>7911</v>
      </c>
      <c r="C165" s="88">
        <v>555.27659333999998</v>
      </c>
      <c r="D165" s="90">
        <v>47447</v>
      </c>
    </row>
    <row r="166" spans="2:4">
      <c r="B166" s="91" t="s">
        <v>5352</v>
      </c>
      <c r="C166" s="88">
        <v>36.360384210000007</v>
      </c>
      <c r="D166" s="90">
        <v>47453</v>
      </c>
    </row>
    <row r="167" spans="2:4">
      <c r="B167" s="91" t="s">
        <v>7880</v>
      </c>
      <c r="C167" s="88">
        <v>9903.6275254794</v>
      </c>
      <c r="D167" s="90">
        <v>47463</v>
      </c>
    </row>
    <row r="168" spans="2:4">
      <c r="B168" s="91" t="s">
        <v>5560</v>
      </c>
      <c r="C168" s="88">
        <v>2887.8785763864776</v>
      </c>
      <c r="D168" s="90">
        <v>47467</v>
      </c>
    </row>
    <row r="169" spans="2:4">
      <c r="B169" s="91" t="s">
        <v>5735</v>
      </c>
      <c r="C169" s="88">
        <v>2996.8554984568559</v>
      </c>
      <c r="D169" s="90">
        <v>47467</v>
      </c>
    </row>
    <row r="170" spans="2:4">
      <c r="B170" s="91" t="s">
        <v>5517</v>
      </c>
      <c r="C170" s="88">
        <v>15622.671083850002</v>
      </c>
      <c r="D170" s="90">
        <v>47574</v>
      </c>
    </row>
    <row r="171" spans="2:4">
      <c r="B171" s="91" t="s">
        <v>5640</v>
      </c>
      <c r="C171" s="88">
        <v>12609.68787792</v>
      </c>
      <c r="D171" s="90">
        <v>47599</v>
      </c>
    </row>
    <row r="172" spans="2:4">
      <c r="B172" s="91" t="s">
        <v>7888</v>
      </c>
      <c r="C172" s="88">
        <v>59360.445693050446</v>
      </c>
      <c r="D172" s="90">
        <v>47665</v>
      </c>
    </row>
    <row r="173" spans="2:4">
      <c r="B173" s="91" t="s">
        <v>7907</v>
      </c>
      <c r="C173" s="88">
        <v>74275.738358929739</v>
      </c>
      <c r="D173" s="90">
        <v>47665</v>
      </c>
    </row>
    <row r="174" spans="2:4">
      <c r="B174" s="91" t="s">
        <v>7896</v>
      </c>
      <c r="C174" s="88">
        <v>36290.052103590002</v>
      </c>
      <c r="D174" s="90">
        <v>47715</v>
      </c>
    </row>
    <row r="175" spans="2:4">
      <c r="B175" s="91" t="s">
        <v>7897</v>
      </c>
      <c r="C175" s="88">
        <v>24694.966880369997</v>
      </c>
      <c r="D175" s="90">
        <v>47715</v>
      </c>
    </row>
    <row r="176" spans="2:4">
      <c r="B176" s="91" t="s">
        <v>5645</v>
      </c>
      <c r="C176" s="88">
        <v>3114.0582942285005</v>
      </c>
      <c r="D176" s="90">
        <v>47715</v>
      </c>
    </row>
    <row r="177" spans="2:4">
      <c r="B177" s="91" t="s">
        <v>7898</v>
      </c>
      <c r="C177" s="88">
        <v>12301.648852319997</v>
      </c>
      <c r="D177" s="90">
        <v>47715</v>
      </c>
    </row>
    <row r="178" spans="2:4">
      <c r="B178" s="91" t="s">
        <v>7913</v>
      </c>
      <c r="C178" s="88">
        <v>36738.173493000002</v>
      </c>
      <c r="D178" s="90">
        <v>47735</v>
      </c>
    </row>
    <row r="179" spans="2:4">
      <c r="B179" s="91" t="s">
        <v>7902</v>
      </c>
      <c r="C179" s="88">
        <v>74.963603070000019</v>
      </c>
      <c r="D179" s="90">
        <v>47741</v>
      </c>
    </row>
    <row r="180" spans="2:4">
      <c r="B180" s="91" t="s">
        <v>5637</v>
      </c>
      <c r="C180" s="88">
        <v>6710.543572229999</v>
      </c>
      <c r="D180" s="90">
        <v>47756</v>
      </c>
    </row>
    <row r="181" spans="2:4">
      <c r="B181" s="91" t="s">
        <v>7916</v>
      </c>
      <c r="C181" s="88">
        <v>31172.608796162614</v>
      </c>
      <c r="D181" s="90">
        <v>47832</v>
      </c>
    </row>
    <row r="182" spans="2:4">
      <c r="B182" s="91" t="s">
        <v>5510</v>
      </c>
      <c r="C182" s="88">
        <v>5905.8791413767003</v>
      </c>
      <c r="D182" s="90">
        <v>47848</v>
      </c>
    </row>
    <row r="183" spans="2:4">
      <c r="B183" s="91" t="s">
        <v>7914</v>
      </c>
      <c r="C183" s="88">
        <v>13491.713923484402</v>
      </c>
      <c r="D183" s="90">
        <v>47848</v>
      </c>
    </row>
    <row r="184" spans="2:4">
      <c r="B184" s="91" t="s">
        <v>5687</v>
      </c>
      <c r="C184" s="88">
        <v>5441.9121496800008</v>
      </c>
      <c r="D184" s="90">
        <v>47848</v>
      </c>
    </row>
    <row r="185" spans="2:4">
      <c r="B185" s="91" t="s">
        <v>5536</v>
      </c>
      <c r="C185" s="88">
        <v>15513.2672641317</v>
      </c>
      <c r="D185" s="90">
        <v>47849</v>
      </c>
    </row>
    <row r="186" spans="2:4">
      <c r="B186" s="91" t="s">
        <v>5497</v>
      </c>
      <c r="C186" s="88">
        <v>32.897897280000002</v>
      </c>
      <c r="D186" s="90">
        <v>47879</v>
      </c>
    </row>
    <row r="187" spans="2:4">
      <c r="B187" s="91" t="s">
        <v>7912</v>
      </c>
      <c r="C187" s="88">
        <v>13053.549578356802</v>
      </c>
      <c r="D187" s="90">
        <v>47987</v>
      </c>
    </row>
    <row r="188" spans="2:4">
      <c r="B188" s="91" t="s">
        <v>5717</v>
      </c>
      <c r="C188" s="88">
        <v>8518.5610214588996</v>
      </c>
      <c r="D188" s="90">
        <v>47992</v>
      </c>
    </row>
    <row r="189" spans="2:4">
      <c r="B189" s="91" t="s">
        <v>7957</v>
      </c>
      <c r="C189" s="88">
        <v>9697.0267800000001</v>
      </c>
      <c r="D189" s="90">
        <v>48004</v>
      </c>
    </row>
    <row r="190" spans="2:4">
      <c r="B190" s="91" t="s">
        <v>7921</v>
      </c>
      <c r="C190" s="88">
        <v>3555.1978321329007</v>
      </c>
      <c r="D190" s="90">
        <v>48029</v>
      </c>
    </row>
    <row r="191" spans="2:4">
      <c r="B191" s="91" t="s">
        <v>5388</v>
      </c>
      <c r="C191" s="88">
        <v>68.557162222799988</v>
      </c>
      <c r="D191" s="90">
        <v>48030</v>
      </c>
    </row>
    <row r="192" spans="2:4">
      <c r="B192" s="91" t="s">
        <v>5785</v>
      </c>
      <c r="C192" s="88">
        <v>12686.254641000005</v>
      </c>
      <c r="D192" s="90">
        <v>48054</v>
      </c>
    </row>
    <row r="193" spans="2:4">
      <c r="B193" s="91" t="s">
        <v>7954</v>
      </c>
      <c r="C193" s="88">
        <v>1407.6979865550002</v>
      </c>
      <c r="D193" s="90">
        <v>48069</v>
      </c>
    </row>
    <row r="194" spans="2:4">
      <c r="B194" s="91" t="s">
        <v>7918</v>
      </c>
      <c r="C194" s="88">
        <v>23775.190698481088</v>
      </c>
      <c r="D194" s="90">
        <v>48121</v>
      </c>
    </row>
    <row r="195" spans="2:4">
      <c r="B195" s="91" t="s">
        <v>7919</v>
      </c>
      <c r="C195" s="88">
        <v>7713.7284454990286</v>
      </c>
      <c r="D195" s="90">
        <v>48121</v>
      </c>
    </row>
    <row r="196" spans="2:4">
      <c r="B196" s="91" t="s">
        <v>5458</v>
      </c>
      <c r="C196" s="88">
        <v>50.289410007899988</v>
      </c>
      <c r="D196" s="90">
        <v>48122</v>
      </c>
    </row>
    <row r="197" spans="2:4">
      <c r="B197" s="91" t="s">
        <v>5678</v>
      </c>
      <c r="C197" s="88">
        <v>1073.1370880420998</v>
      </c>
      <c r="D197" s="90">
        <v>48151</v>
      </c>
    </row>
    <row r="198" spans="2:4">
      <c r="B198" s="91" t="s">
        <v>7933</v>
      </c>
      <c r="C198" s="88">
        <v>18443.466865587605</v>
      </c>
      <c r="D198" s="90">
        <v>48176</v>
      </c>
    </row>
    <row r="199" spans="2:4">
      <c r="B199" s="91" t="s">
        <v>7934</v>
      </c>
      <c r="C199" s="88">
        <v>1662.8451894360001</v>
      </c>
      <c r="D199" s="90">
        <v>48213</v>
      </c>
    </row>
    <row r="200" spans="2:4">
      <c r="B200" s="91" t="s">
        <v>7948</v>
      </c>
      <c r="C200" s="88">
        <v>1021.3002108045001</v>
      </c>
      <c r="D200" s="90">
        <v>48213</v>
      </c>
    </row>
    <row r="201" spans="2:4">
      <c r="B201" s="91" t="s">
        <v>7939</v>
      </c>
      <c r="C201" s="88">
        <v>22667.174243999998</v>
      </c>
      <c r="D201" s="90">
        <v>48234</v>
      </c>
    </row>
    <row r="202" spans="2:4">
      <c r="B202" s="91" t="s">
        <v>7945</v>
      </c>
      <c r="C202" s="88">
        <v>5845.0221208800012</v>
      </c>
      <c r="D202" s="90">
        <v>48268</v>
      </c>
    </row>
    <row r="203" spans="2:4">
      <c r="B203" s="91" t="s">
        <v>5505</v>
      </c>
      <c r="C203" s="88">
        <v>3086.627508</v>
      </c>
      <c r="D203" s="90">
        <v>48294</v>
      </c>
    </row>
    <row r="204" spans="2:4">
      <c r="B204" s="91" t="s">
        <v>5614</v>
      </c>
      <c r="C204" s="88">
        <v>658.37624522219983</v>
      </c>
      <c r="D204" s="90">
        <v>48319</v>
      </c>
    </row>
    <row r="205" spans="2:4">
      <c r="B205" s="91" t="s">
        <v>7895</v>
      </c>
      <c r="C205" s="88">
        <v>23629.614008242501</v>
      </c>
      <c r="D205" s="90">
        <v>48332</v>
      </c>
    </row>
    <row r="206" spans="2:4">
      <c r="B206" s="91" t="s">
        <v>5605</v>
      </c>
      <c r="C206" s="88">
        <v>25620.332621669997</v>
      </c>
      <c r="D206" s="90">
        <v>48365</v>
      </c>
    </row>
    <row r="207" spans="2:4">
      <c r="B207" s="91" t="s">
        <v>5555</v>
      </c>
      <c r="C207" s="88">
        <v>18354.069017999995</v>
      </c>
      <c r="D207" s="90">
        <v>48366</v>
      </c>
    </row>
    <row r="208" spans="2:4">
      <c r="B208" s="91" t="s">
        <v>7870</v>
      </c>
      <c r="C208" s="88">
        <v>16211.621277000002</v>
      </c>
      <c r="D208" s="90">
        <v>48395</v>
      </c>
    </row>
    <row r="209" spans="2:4">
      <c r="B209" s="91" t="s">
        <v>7878</v>
      </c>
      <c r="C209" s="88">
        <v>8105.8088790000011</v>
      </c>
      <c r="D209" s="90">
        <v>48395</v>
      </c>
    </row>
    <row r="210" spans="2:4">
      <c r="B210" s="91" t="s">
        <v>7900</v>
      </c>
      <c r="C210" s="88">
        <v>14752.483938450003</v>
      </c>
      <c r="D210" s="90">
        <v>48446</v>
      </c>
    </row>
    <row r="211" spans="2:4">
      <c r="B211" s="91" t="s">
        <v>7901</v>
      </c>
      <c r="C211" s="88">
        <v>132.94940355</v>
      </c>
      <c r="D211" s="90">
        <v>48446</v>
      </c>
    </row>
    <row r="212" spans="2:4">
      <c r="B212" s="91" t="s">
        <v>7899</v>
      </c>
      <c r="C212" s="88">
        <v>2004.0532109999999</v>
      </c>
      <c r="D212" s="90">
        <v>48466</v>
      </c>
    </row>
    <row r="213" spans="2:4">
      <c r="B213" s="91" t="s">
        <v>5572</v>
      </c>
      <c r="C213" s="88">
        <v>1506.7407870000002</v>
      </c>
      <c r="D213" s="90">
        <v>48466</v>
      </c>
    </row>
    <row r="214" spans="2:4">
      <c r="B214" s="91" t="s">
        <v>7943</v>
      </c>
      <c r="C214" s="88">
        <v>1731.6558991278002</v>
      </c>
      <c r="D214" s="90">
        <v>48723</v>
      </c>
    </row>
    <row r="215" spans="2:4">
      <c r="B215" s="91" t="s">
        <v>7867</v>
      </c>
      <c r="C215" s="88">
        <v>33863.105079000001</v>
      </c>
      <c r="D215" s="90">
        <v>48757</v>
      </c>
    </row>
    <row r="216" spans="2:4">
      <c r="B216" s="91" t="s">
        <v>7857</v>
      </c>
      <c r="C216" s="88">
        <v>19445.009031900001</v>
      </c>
      <c r="D216" s="90">
        <v>48914</v>
      </c>
    </row>
    <row r="217" spans="2:4">
      <c r="B217" s="91" t="s">
        <v>5349</v>
      </c>
      <c r="C217" s="88">
        <v>7181.1026584749006</v>
      </c>
      <c r="D217" s="90">
        <v>48942</v>
      </c>
    </row>
    <row r="218" spans="2:4">
      <c r="B218" s="91" t="s">
        <v>7952</v>
      </c>
      <c r="C218" s="88">
        <v>9979.4675179044007</v>
      </c>
      <c r="D218" s="90">
        <v>48942</v>
      </c>
    </row>
    <row r="219" spans="2:4">
      <c r="B219" s="91" t="s">
        <v>5343</v>
      </c>
      <c r="C219" s="88">
        <v>26193.979134000005</v>
      </c>
      <c r="D219" s="90">
        <v>49405</v>
      </c>
    </row>
    <row r="220" spans="2:4">
      <c r="B220" s="91" t="s">
        <v>7881</v>
      </c>
      <c r="C220" s="88">
        <v>20529.105643890001</v>
      </c>
      <c r="D220" s="90">
        <v>49427</v>
      </c>
    </row>
    <row r="221" spans="2:4">
      <c r="B221" s="91" t="s">
        <v>7882</v>
      </c>
      <c r="C221" s="88">
        <v>22053.571397229261</v>
      </c>
      <c r="D221" s="90">
        <v>50041</v>
      </c>
    </row>
    <row r="222" spans="2:4">
      <c r="B222" s="91" t="s">
        <v>7883</v>
      </c>
      <c r="C222" s="88">
        <v>38164.191247440009</v>
      </c>
      <c r="D222" s="90">
        <v>50405</v>
      </c>
    </row>
    <row r="223" spans="2:4">
      <c r="B223" s="91" t="s">
        <v>7925</v>
      </c>
      <c r="C223" s="88">
        <v>14038.893186840001</v>
      </c>
      <c r="D223" s="90">
        <v>50405</v>
      </c>
    </row>
    <row r="224" spans="2:4">
      <c r="B224" s="91" t="s">
        <v>7926</v>
      </c>
      <c r="C224" s="88">
        <v>6.1154237700000014</v>
      </c>
      <c r="D224" s="90">
        <v>50405</v>
      </c>
    </row>
    <row r="225" spans="2:4">
      <c r="B225" s="91" t="s">
        <v>7927</v>
      </c>
      <c r="C225" s="88">
        <v>6173.3192710691201</v>
      </c>
      <c r="D225" s="90">
        <v>50405</v>
      </c>
    </row>
    <row r="226" spans="2:4">
      <c r="B226"/>
      <c r="C226" s="77"/>
    </row>
    <row r="227" spans="2:4">
      <c r="B227" s="91"/>
      <c r="C227" s="88"/>
      <c r="D227" s="91"/>
    </row>
    <row r="228" spans="2:4">
      <c r="B228" s="91"/>
      <c r="C228" s="88"/>
      <c r="D228" s="91"/>
    </row>
    <row r="229" spans="2:4">
      <c r="B229" s="91"/>
      <c r="C229" s="88"/>
      <c r="D229" s="91"/>
    </row>
    <row r="230" spans="2:4">
      <c r="B230" s="91"/>
      <c r="C230" s="88"/>
      <c r="D230" s="91"/>
    </row>
    <row r="231" spans="2:4">
      <c r="B231" s="91"/>
      <c r="C231" s="88"/>
      <c r="D231" s="91"/>
    </row>
    <row r="232" spans="2:4">
      <c r="B232" s="91"/>
      <c r="C232" s="91"/>
      <c r="D232" s="91"/>
    </row>
    <row r="233" spans="2:4">
      <c r="B233" s="91"/>
      <c r="C233" s="91"/>
      <c r="D233" s="91"/>
    </row>
    <row r="234" spans="2:4">
      <c r="B234" s="91"/>
      <c r="C234" s="91"/>
      <c r="D234" s="91"/>
    </row>
    <row r="235" spans="2:4">
      <c r="B235" s="91"/>
      <c r="C235" s="91"/>
      <c r="D235" s="91"/>
    </row>
    <row r="236" spans="2:4">
      <c r="B236" s="91"/>
      <c r="C236" s="91"/>
      <c r="D236" s="91"/>
    </row>
    <row r="237" spans="2:4">
      <c r="B237" s="91"/>
      <c r="C237" s="91"/>
      <c r="D237" s="91"/>
    </row>
    <row r="238" spans="2:4">
      <c r="B238" s="91"/>
      <c r="C238" s="91"/>
      <c r="D238" s="91"/>
    </row>
    <row r="239" spans="2:4">
      <c r="B239" s="91"/>
      <c r="C239" s="91"/>
      <c r="D239" s="91"/>
    </row>
    <row r="240" spans="2:4">
      <c r="B240" s="91"/>
      <c r="C240" s="91"/>
      <c r="D240" s="91"/>
    </row>
    <row r="241" spans="2:4">
      <c r="B241" s="91"/>
      <c r="C241" s="91"/>
      <c r="D241" s="91"/>
    </row>
    <row r="242" spans="2:4">
      <c r="B242" s="91"/>
      <c r="C242" s="91"/>
      <c r="D242" s="91"/>
    </row>
    <row r="243" spans="2:4">
      <c r="B243" s="91"/>
      <c r="C243" s="91"/>
      <c r="D243" s="91"/>
    </row>
    <row r="244" spans="2:4">
      <c r="B244" s="91"/>
      <c r="C244" s="91"/>
      <c r="D244" s="91"/>
    </row>
    <row r="245" spans="2:4">
      <c r="B245" s="91"/>
      <c r="C245" s="91"/>
      <c r="D245" s="91"/>
    </row>
    <row r="246" spans="2:4">
      <c r="B246" s="91"/>
      <c r="C246" s="91"/>
      <c r="D246" s="91"/>
    </row>
    <row r="247" spans="2:4">
      <c r="B247" s="91"/>
      <c r="C247" s="91"/>
      <c r="D247" s="91"/>
    </row>
    <row r="248" spans="2:4">
      <c r="B248" s="91"/>
      <c r="C248" s="91"/>
      <c r="D248" s="91"/>
    </row>
    <row r="249" spans="2:4">
      <c r="B249" s="91"/>
      <c r="C249" s="91"/>
      <c r="D249" s="91"/>
    </row>
    <row r="250" spans="2:4">
      <c r="B250" s="91"/>
      <c r="C250" s="91"/>
      <c r="D250" s="91"/>
    </row>
    <row r="251" spans="2:4">
      <c r="B251" s="91"/>
      <c r="C251" s="91"/>
      <c r="D251" s="91"/>
    </row>
    <row r="252" spans="2:4">
      <c r="B252" s="91"/>
      <c r="C252" s="91"/>
      <c r="D252" s="91"/>
    </row>
    <row r="253" spans="2:4">
      <c r="B253" s="91"/>
      <c r="C253" s="91"/>
      <c r="D253" s="91"/>
    </row>
    <row r="254" spans="2:4">
      <c r="B254" s="91"/>
      <c r="C254" s="91"/>
      <c r="D254" s="91"/>
    </row>
    <row r="255" spans="2:4">
      <c r="B255" s="91"/>
      <c r="C255" s="91"/>
      <c r="D255" s="91"/>
    </row>
    <row r="256" spans="2:4">
      <c r="B256" s="91"/>
      <c r="C256" s="91"/>
      <c r="D256" s="91"/>
    </row>
    <row r="257" spans="2:4">
      <c r="B257" s="91"/>
      <c r="C257" s="91"/>
      <c r="D257" s="91"/>
    </row>
    <row r="258" spans="2:4">
      <c r="B258" s="91"/>
      <c r="C258" s="91"/>
      <c r="D258" s="91"/>
    </row>
    <row r="259" spans="2:4">
      <c r="B259" s="91"/>
      <c r="C259" s="91"/>
      <c r="D259" s="91"/>
    </row>
    <row r="260" spans="2:4">
      <c r="B260" s="91"/>
      <c r="C260" s="91"/>
      <c r="D260" s="91"/>
    </row>
    <row r="261" spans="2:4">
      <c r="B261" s="91"/>
      <c r="C261" s="91"/>
      <c r="D261" s="91"/>
    </row>
    <row r="262" spans="2:4">
      <c r="B262" s="91"/>
      <c r="C262" s="91"/>
      <c r="D262" s="91"/>
    </row>
    <row r="263" spans="2:4">
      <c r="B263" s="91"/>
      <c r="C263" s="91"/>
      <c r="D263" s="91"/>
    </row>
    <row r="264" spans="2:4">
      <c r="B264" s="91"/>
      <c r="C264" s="91"/>
      <c r="D264" s="91"/>
    </row>
    <row r="265" spans="2:4">
      <c r="B265" s="91"/>
      <c r="C265" s="91"/>
      <c r="D265" s="91"/>
    </row>
    <row r="266" spans="2:4">
      <c r="B266" s="91"/>
      <c r="C266" s="91"/>
      <c r="D266" s="91"/>
    </row>
    <row r="267" spans="2:4">
      <c r="B267" s="91"/>
      <c r="C267" s="91"/>
      <c r="D267" s="91"/>
    </row>
    <row r="268" spans="2:4">
      <c r="B268" s="91"/>
      <c r="C268" s="91"/>
      <c r="D268" s="91"/>
    </row>
    <row r="269" spans="2:4">
      <c r="B269" s="91"/>
      <c r="C269" s="91"/>
      <c r="D269" s="91"/>
    </row>
    <row r="270" spans="2:4">
      <c r="B270" s="91"/>
      <c r="C270" s="91"/>
      <c r="D270" s="91"/>
    </row>
    <row r="271" spans="2:4">
      <c r="B271" s="91"/>
      <c r="C271" s="91"/>
      <c r="D271" s="91"/>
    </row>
    <row r="272" spans="2:4">
      <c r="B272" s="91"/>
      <c r="C272" s="91"/>
      <c r="D272" s="91"/>
    </row>
    <row r="273" spans="2:4">
      <c r="B273" s="91"/>
      <c r="C273" s="91"/>
      <c r="D273" s="91"/>
    </row>
    <row r="274" spans="2:4">
      <c r="B274" s="91"/>
      <c r="C274" s="91"/>
      <c r="D274" s="91"/>
    </row>
    <row r="275" spans="2:4">
      <c r="B275" s="91"/>
      <c r="C275" s="91"/>
      <c r="D275" s="91"/>
    </row>
    <row r="276" spans="2:4">
      <c r="B276" s="91"/>
      <c r="C276" s="91"/>
      <c r="D276" s="91"/>
    </row>
    <row r="277" spans="2:4">
      <c r="B277" s="91"/>
      <c r="C277" s="91"/>
      <c r="D277" s="91"/>
    </row>
    <row r="278" spans="2:4">
      <c r="B278" s="91"/>
      <c r="C278" s="91"/>
      <c r="D278" s="91"/>
    </row>
    <row r="279" spans="2:4">
      <c r="B279" s="91"/>
      <c r="C279" s="91"/>
      <c r="D279" s="91"/>
    </row>
    <row r="280" spans="2:4">
      <c r="B280" s="91"/>
      <c r="C280" s="91"/>
      <c r="D280" s="91"/>
    </row>
    <row r="281" spans="2:4">
      <c r="B281" s="91"/>
      <c r="C281" s="91"/>
      <c r="D281" s="91"/>
    </row>
    <row r="282" spans="2:4">
      <c r="B282" s="91"/>
      <c r="C282" s="91"/>
      <c r="D282" s="91"/>
    </row>
    <row r="283" spans="2:4">
      <c r="B283" s="91"/>
      <c r="C283" s="91"/>
      <c r="D283" s="91"/>
    </row>
    <row r="284" spans="2:4">
      <c r="B284" s="91"/>
      <c r="C284" s="91"/>
      <c r="D284" s="91"/>
    </row>
    <row r="285" spans="2:4">
      <c r="B285" s="91"/>
      <c r="C285" s="91"/>
      <c r="D285" s="91"/>
    </row>
    <row r="286" spans="2:4">
      <c r="B286" s="91"/>
      <c r="C286" s="91"/>
      <c r="D286" s="91"/>
    </row>
    <row r="287" spans="2:4">
      <c r="B287" s="91"/>
      <c r="C287" s="91"/>
      <c r="D287" s="91"/>
    </row>
    <row r="288" spans="2:4">
      <c r="B288" s="91"/>
      <c r="C288" s="91"/>
      <c r="D288" s="91"/>
    </row>
    <row r="289" spans="2:4">
      <c r="B289" s="91"/>
      <c r="C289" s="91"/>
      <c r="D289" s="91"/>
    </row>
    <row r="290" spans="2:4">
      <c r="B290" s="91"/>
      <c r="C290" s="91"/>
      <c r="D290" s="91"/>
    </row>
    <row r="291" spans="2:4">
      <c r="B291" s="91"/>
      <c r="C291" s="91"/>
      <c r="D291" s="91"/>
    </row>
    <row r="292" spans="2:4">
      <c r="B292" s="91"/>
      <c r="C292" s="91"/>
      <c r="D292" s="91"/>
    </row>
    <row r="293" spans="2:4">
      <c r="B293" s="91"/>
      <c r="C293" s="91"/>
      <c r="D293" s="91"/>
    </row>
    <row r="294" spans="2:4">
      <c r="B294" s="91"/>
      <c r="C294" s="91"/>
      <c r="D294" s="91"/>
    </row>
    <row r="295" spans="2:4">
      <c r="B295" s="91"/>
      <c r="C295" s="91"/>
      <c r="D295" s="91"/>
    </row>
    <row r="296" spans="2:4">
      <c r="B296" s="91"/>
      <c r="C296" s="91"/>
      <c r="D296" s="91"/>
    </row>
    <row r="297" spans="2:4">
      <c r="B297" s="91"/>
      <c r="C297" s="91"/>
      <c r="D297" s="91"/>
    </row>
    <row r="298" spans="2:4">
      <c r="B298" s="91"/>
      <c r="C298" s="91"/>
      <c r="D298" s="91"/>
    </row>
    <row r="299" spans="2:4">
      <c r="B299" s="91"/>
      <c r="C299" s="91"/>
      <c r="D299" s="91"/>
    </row>
    <row r="300" spans="2:4">
      <c r="B300" s="91"/>
      <c r="C300" s="91"/>
      <c r="D300" s="91"/>
    </row>
  </sheetData>
  <sortState ref="A68:BG344">
    <sortCondition ref="D68:D344"/>
  </sortState>
  <mergeCells count="1">
    <mergeCell ref="B7:D7"/>
  </mergeCells>
  <dataValidations count="1">
    <dataValidation allowBlank="1" showInputMessage="1" showErrorMessage="1" sqref="B66:D68 B301:D1048576 B1:D12 A1:A68 A69:A1048576 E1:XFD68 E69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3">
        <v>44926</v>
      </c>
    </row>
    <row r="2" spans="2:18" s="1" customFormat="1">
      <c r="B2" s="2" t="s">
        <v>1</v>
      </c>
      <c r="C2" s="12" t="s">
        <v>196</v>
      </c>
    </row>
    <row r="3" spans="2:18" s="1" customFormat="1">
      <c r="B3" s="2" t="s">
        <v>2</v>
      </c>
      <c r="C3" s="26" t="s">
        <v>195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12" t="s">
        <v>171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94</v>
      </c>
      <c r="C8" s="28" t="s">
        <v>47</v>
      </c>
      <c r="D8" s="28" t="s">
        <v>82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172</v>
      </c>
      <c r="L8" s="28" t="s">
        <v>188</v>
      </c>
      <c r="M8" s="28" t="s">
        <v>173</v>
      </c>
      <c r="N8" s="28" t="s">
        <v>71</v>
      </c>
      <c r="O8" s="28" t="s">
        <v>55</v>
      </c>
      <c r="P8" s="36" t="s">
        <v>181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72</v>
      </c>
      <c r="H9" s="31" t="s">
        <v>73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34" t="s">
        <v>61</v>
      </c>
      <c r="J10" s="34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34" t="s">
        <v>76</v>
      </c>
      <c r="P10" s="34" t="s">
        <v>77</v>
      </c>
      <c r="Q10" s="35"/>
    </row>
    <row r="11" spans="2:18" s="23" customFormat="1" ht="18" customHeight="1">
      <c r="B11" s="24" t="s">
        <v>174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396</v>
      </c>
      <c r="D27" s="16"/>
    </row>
    <row r="28" spans="2:16">
      <c r="B28" t="s">
        <v>398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3">
        <v>44926</v>
      </c>
    </row>
    <row r="2" spans="2:18" s="1" customFormat="1">
      <c r="B2" s="2" t="s">
        <v>1</v>
      </c>
      <c r="C2" s="12" t="s">
        <v>196</v>
      </c>
    </row>
    <row r="3" spans="2:18" s="1" customFormat="1">
      <c r="B3" s="2" t="s">
        <v>2</v>
      </c>
      <c r="C3" s="26" t="s">
        <v>195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12" t="s">
        <v>175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94</v>
      </c>
      <c r="C8" s="28" t="s">
        <v>47</v>
      </c>
      <c r="D8" s="28" t="s">
        <v>82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172</v>
      </c>
      <c r="L8" s="28" t="s">
        <v>185</v>
      </c>
      <c r="M8" s="28" t="s">
        <v>173</v>
      </c>
      <c r="N8" s="28" t="s">
        <v>71</v>
      </c>
      <c r="O8" s="28" t="s">
        <v>55</v>
      </c>
      <c r="P8" s="36" t="s">
        <v>181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72</v>
      </c>
      <c r="H9" s="31" t="s">
        <v>73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34" t="s">
        <v>77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396</v>
      </c>
      <c r="D27" s="16"/>
    </row>
    <row r="28" spans="2:16">
      <c r="B28" t="s">
        <v>398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3">
        <v>44926</v>
      </c>
    </row>
    <row r="2" spans="2:23" s="1" customFormat="1">
      <c r="B2" s="2" t="s">
        <v>1</v>
      </c>
      <c r="C2" s="12" t="s">
        <v>196</v>
      </c>
    </row>
    <row r="3" spans="2:23" s="1" customFormat="1">
      <c r="B3" s="2" t="s">
        <v>2</v>
      </c>
      <c r="C3" s="26" t="s">
        <v>195</v>
      </c>
    </row>
    <row r="4" spans="2:23" s="1" customFormat="1">
      <c r="B4" s="2" t="s">
        <v>3</v>
      </c>
    </row>
    <row r="5" spans="2:23">
      <c r="B5" s="2"/>
    </row>
    <row r="7" spans="2:23" ht="26.25" customHeight="1">
      <c r="B7" s="112" t="s">
        <v>177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94</v>
      </c>
      <c r="C8" s="28" t="s">
        <v>47</v>
      </c>
      <c r="D8" s="28" t="s">
        <v>82</v>
      </c>
      <c r="E8" s="28" t="s">
        <v>49</v>
      </c>
      <c r="F8" s="28" t="s">
        <v>50</v>
      </c>
      <c r="G8" s="28" t="s">
        <v>69</v>
      </c>
      <c r="H8" s="28" t="s">
        <v>70</v>
      </c>
      <c r="I8" s="28" t="s">
        <v>51</v>
      </c>
      <c r="J8" s="28" t="s">
        <v>52</v>
      </c>
      <c r="K8" s="28" t="s">
        <v>172</v>
      </c>
      <c r="L8" s="28" t="s">
        <v>185</v>
      </c>
      <c r="M8" s="28" t="s">
        <v>173</v>
      </c>
      <c r="N8" s="28" t="s">
        <v>71</v>
      </c>
      <c r="O8" s="28" t="s">
        <v>55</v>
      </c>
      <c r="P8" s="36" t="s">
        <v>181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72</v>
      </c>
      <c r="H9" s="31" t="s">
        <v>73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8</v>
      </c>
      <c r="D10" s="7" t="s">
        <v>9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74</v>
      </c>
      <c r="N10" s="7" t="s">
        <v>75</v>
      </c>
      <c r="O10" s="7" t="s">
        <v>76</v>
      </c>
      <c r="P10" s="34" t="s">
        <v>77</v>
      </c>
      <c r="Q10" s="35"/>
    </row>
    <row r="11" spans="2:23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254</v>
      </c>
      <c r="D26" s="16"/>
    </row>
    <row r="27" spans="2:23">
      <c r="B27" t="s">
        <v>396</v>
      </c>
      <c r="D27" s="16"/>
    </row>
    <row r="28" spans="2:23">
      <c r="B28" t="s">
        <v>397</v>
      </c>
      <c r="D28" s="16"/>
    </row>
    <row r="29" spans="2:23">
      <c r="B29" t="s">
        <v>398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2023-03-27T08:51:22Z</dcterms:modified>
</cp:coreProperties>
</file>