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קונצרני'!$B$13:$U$259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מזומנים!$B$7:$L$189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L207" i="62" l="1"/>
  <c r="L181" i="62"/>
  <c r="P33" i="78"/>
  <c r="P12" i="78"/>
  <c r="P11" i="78" l="1"/>
  <c r="P10" i="78" s="1"/>
  <c r="L180" i="62"/>
  <c r="L110" i="62" l="1"/>
  <c r="L12" i="62" s="1"/>
  <c r="L11" i="62" s="1"/>
  <c r="Q251" i="61"/>
  <c r="Q171" i="61"/>
  <c r="Q13" i="61"/>
  <c r="Q12" i="61" s="1"/>
  <c r="Q11" i="61" s="1"/>
  <c r="I11" i="81"/>
  <c r="R13" i="61"/>
  <c r="R12" i="61" s="1"/>
  <c r="R11" i="61" s="1"/>
  <c r="J11" i="58"/>
  <c r="J10" i="58" s="1"/>
  <c r="J12" i="58"/>
  <c r="J22" i="58"/>
  <c r="C38" i="88"/>
  <c r="C23" i="88"/>
  <c r="H25" i="80"/>
  <c r="H24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3" i="78"/>
  <c r="Q252" i="78"/>
  <c r="Q251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250" i="78"/>
  <c r="Q123" i="78"/>
  <c r="Q122" i="78"/>
  <c r="Q121" i="78"/>
  <c r="Q120" i="78"/>
  <c r="Q119" i="78"/>
  <c r="Q118" i="78"/>
  <c r="Q117" i="78"/>
  <c r="Q116" i="78"/>
  <c r="Q115" i="78"/>
  <c r="Q114" i="78"/>
  <c r="Q249" i="78"/>
  <c r="Q248" i="78"/>
  <c r="Q247" i="78"/>
  <c r="Q246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0" i="73"/>
  <c r="J29" i="73"/>
  <c r="J28" i="73"/>
  <c r="J27" i="73"/>
  <c r="J25" i="73"/>
  <c r="J24" i="73"/>
  <c r="J22" i="73"/>
  <c r="J21" i="73"/>
  <c r="J20" i="73"/>
  <c r="J19" i="73"/>
  <c r="J17" i="73"/>
  <c r="J16" i="73"/>
  <c r="J14" i="73"/>
  <c r="J13" i="73"/>
  <c r="J12" i="73"/>
  <c r="J11" i="73"/>
  <c r="L33" i="72"/>
  <c r="L32" i="72"/>
  <c r="L31" i="72"/>
  <c r="L30" i="72"/>
  <c r="L29" i="72"/>
  <c r="L28" i="72"/>
  <c r="L27" i="72"/>
  <c r="L26" i="72"/>
  <c r="L25" i="72"/>
  <c r="L23" i="72"/>
  <c r="L20" i="72"/>
  <c r="L19" i="72"/>
  <c r="L18" i="72"/>
  <c r="L17" i="72"/>
  <c r="L16" i="72"/>
  <c r="L14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I10" i="81" l="1"/>
  <c r="K50" i="58"/>
  <c r="K44" i="58"/>
  <c r="K38" i="58"/>
  <c r="K32" i="58"/>
  <c r="K26" i="58"/>
  <c r="K19" i="58"/>
  <c r="K13" i="58"/>
  <c r="K42" i="58"/>
  <c r="K24" i="58"/>
  <c r="C11" i="88"/>
  <c r="K47" i="58"/>
  <c r="K29" i="58"/>
  <c r="K16" i="58"/>
  <c r="K49" i="58"/>
  <c r="K43" i="58"/>
  <c r="K37" i="58"/>
  <c r="K31" i="58"/>
  <c r="K25" i="58"/>
  <c r="K18" i="58"/>
  <c r="K12" i="58"/>
  <c r="K36" i="58"/>
  <c r="K17" i="58"/>
  <c r="K53" i="58"/>
  <c r="K35" i="58"/>
  <c r="K23" i="58"/>
  <c r="K52" i="58"/>
  <c r="K46" i="58"/>
  <c r="K40" i="58"/>
  <c r="K34" i="58"/>
  <c r="K28" i="58"/>
  <c r="K22" i="58"/>
  <c r="K15" i="58"/>
  <c r="K51" i="58"/>
  <c r="K45" i="58"/>
  <c r="K39" i="58"/>
  <c r="K33" i="58"/>
  <c r="K27" i="58"/>
  <c r="K20" i="58"/>
  <c r="K14" i="58"/>
  <c r="K48" i="58"/>
  <c r="K30" i="58"/>
  <c r="K11" i="58"/>
  <c r="K41" i="58"/>
  <c r="K10" i="58"/>
  <c r="J12" i="81"/>
  <c r="T268" i="61"/>
  <c r="T219" i="61"/>
  <c r="T125" i="61"/>
  <c r="T53" i="61"/>
  <c r="T201" i="61"/>
  <c r="T113" i="61"/>
  <c r="T41" i="61"/>
  <c r="T256" i="61"/>
  <c r="T237" i="61"/>
  <c r="T183" i="61"/>
  <c r="T101" i="61"/>
  <c r="T29" i="61"/>
  <c r="T164" i="61"/>
  <c r="T89" i="61"/>
  <c r="T17" i="61"/>
  <c r="T149" i="61"/>
  <c r="T77" i="61"/>
  <c r="T137" i="61"/>
  <c r="T65" i="61"/>
  <c r="T55" i="61"/>
  <c r="T103" i="61"/>
  <c r="T139" i="61"/>
  <c r="T188" i="61"/>
  <c r="T224" i="61"/>
  <c r="T262" i="61"/>
  <c r="T32" i="61"/>
  <c r="T68" i="61"/>
  <c r="T104" i="61"/>
  <c r="T128" i="61"/>
  <c r="T140" i="61"/>
  <c r="T152" i="61"/>
  <c r="T189" i="61"/>
  <c r="T207" i="61"/>
  <c r="T225" i="61"/>
  <c r="T243" i="61"/>
  <c r="T263" i="61"/>
  <c r="T11" i="61"/>
  <c r="T23" i="61"/>
  <c r="T35" i="61"/>
  <c r="T47" i="61"/>
  <c r="T59" i="61"/>
  <c r="T71" i="61"/>
  <c r="T83" i="61"/>
  <c r="T95" i="61"/>
  <c r="T107" i="61"/>
  <c r="T119" i="61"/>
  <c r="T131" i="61"/>
  <c r="T143" i="61"/>
  <c r="T157" i="61"/>
  <c r="T176" i="61"/>
  <c r="T194" i="61"/>
  <c r="T212" i="61"/>
  <c r="T230" i="61"/>
  <c r="T248" i="61"/>
  <c r="T267" i="61"/>
  <c r="T261" i="61"/>
  <c r="T254" i="61"/>
  <c r="T247" i="61"/>
  <c r="T241" i="61"/>
  <c r="T235" i="61"/>
  <c r="T229" i="61"/>
  <c r="T223" i="61"/>
  <c r="T217" i="61"/>
  <c r="T211" i="61"/>
  <c r="T205" i="61"/>
  <c r="T199" i="61"/>
  <c r="T193" i="61"/>
  <c r="T187" i="61"/>
  <c r="T181" i="61"/>
  <c r="T175" i="61"/>
  <c r="T168" i="61"/>
  <c r="T162" i="61"/>
  <c r="T156" i="61"/>
  <c r="T150" i="61"/>
  <c r="T144" i="61"/>
  <c r="T138" i="61"/>
  <c r="T132" i="61"/>
  <c r="T126" i="61"/>
  <c r="T120" i="61"/>
  <c r="T114" i="61"/>
  <c r="T108" i="61"/>
  <c r="T102" i="61"/>
  <c r="T96" i="61"/>
  <c r="T90" i="61"/>
  <c r="T84" i="61"/>
  <c r="T78" i="61"/>
  <c r="T72" i="61"/>
  <c r="T66" i="61"/>
  <c r="T60" i="61"/>
  <c r="T54" i="61"/>
  <c r="T48" i="61"/>
  <c r="T42" i="61"/>
  <c r="T36" i="61"/>
  <c r="T30" i="61"/>
  <c r="T24" i="61"/>
  <c r="T18" i="61"/>
  <c r="T266" i="61"/>
  <c r="T259" i="61"/>
  <c r="T253" i="61"/>
  <c r="T246" i="61"/>
  <c r="T240" i="61"/>
  <c r="T234" i="61"/>
  <c r="T228" i="61"/>
  <c r="T222" i="61"/>
  <c r="T216" i="61"/>
  <c r="T210" i="61"/>
  <c r="T204" i="61"/>
  <c r="T198" i="61"/>
  <c r="T192" i="61"/>
  <c r="T186" i="61"/>
  <c r="T180" i="61"/>
  <c r="T174" i="61"/>
  <c r="T167" i="61"/>
  <c r="T161" i="61"/>
  <c r="T155" i="61"/>
  <c r="T265" i="61"/>
  <c r="T258" i="61"/>
  <c r="T252" i="61"/>
  <c r="T245" i="61"/>
  <c r="T239" i="61"/>
  <c r="T233" i="61"/>
  <c r="T227" i="61"/>
  <c r="T221" i="61"/>
  <c r="T215" i="61"/>
  <c r="T209" i="61"/>
  <c r="T203" i="61"/>
  <c r="T197" i="61"/>
  <c r="T191" i="61"/>
  <c r="T185" i="61"/>
  <c r="T179" i="61"/>
  <c r="T173" i="61"/>
  <c r="T166" i="61"/>
  <c r="T160" i="61"/>
  <c r="T154" i="61"/>
  <c r="T148" i="61"/>
  <c r="T142" i="61"/>
  <c r="T136" i="61"/>
  <c r="T130" i="61"/>
  <c r="T124" i="61"/>
  <c r="T118" i="61"/>
  <c r="T112" i="61"/>
  <c r="T106" i="61"/>
  <c r="T100" i="61"/>
  <c r="T94" i="61"/>
  <c r="T88" i="61"/>
  <c r="T82" i="61"/>
  <c r="T76" i="61"/>
  <c r="T70" i="61"/>
  <c r="T64" i="61"/>
  <c r="T58" i="61"/>
  <c r="T52" i="61"/>
  <c r="T46" i="61"/>
  <c r="T40" i="61"/>
  <c r="T34" i="61"/>
  <c r="T28" i="61"/>
  <c r="T22" i="61"/>
  <c r="T16" i="61"/>
  <c r="T271" i="61"/>
  <c r="T264" i="61"/>
  <c r="T257" i="61"/>
  <c r="T251" i="61"/>
  <c r="T244" i="61"/>
  <c r="T238" i="61"/>
  <c r="T232" i="61"/>
  <c r="T226" i="61"/>
  <c r="T220" i="61"/>
  <c r="T214" i="61"/>
  <c r="T208" i="61"/>
  <c r="T202" i="61"/>
  <c r="T196" i="61"/>
  <c r="T190" i="61"/>
  <c r="T184" i="61"/>
  <c r="T178" i="61"/>
  <c r="T172" i="61"/>
  <c r="T165" i="61"/>
  <c r="T159" i="61"/>
  <c r="T153" i="61"/>
  <c r="T147" i="61"/>
  <c r="T141" i="61"/>
  <c r="T135" i="61"/>
  <c r="T129" i="61"/>
  <c r="T123" i="61"/>
  <c r="T117" i="61"/>
  <c r="T111" i="61"/>
  <c r="T105" i="61"/>
  <c r="T99" i="61"/>
  <c r="T93" i="61"/>
  <c r="T87" i="61"/>
  <c r="T81" i="61"/>
  <c r="T75" i="61"/>
  <c r="T69" i="61"/>
  <c r="T63" i="61"/>
  <c r="T57" i="61"/>
  <c r="T51" i="61"/>
  <c r="T45" i="61"/>
  <c r="T39" i="61"/>
  <c r="T33" i="61"/>
  <c r="T27" i="61"/>
  <c r="T21" i="61"/>
  <c r="T15" i="61"/>
  <c r="T19" i="61"/>
  <c r="T31" i="61"/>
  <c r="T43" i="61"/>
  <c r="T67" i="61"/>
  <c r="T79" i="61"/>
  <c r="T91" i="61"/>
  <c r="T115" i="61"/>
  <c r="T127" i="61"/>
  <c r="T151" i="61"/>
  <c r="T169" i="61"/>
  <c r="T206" i="61"/>
  <c r="T242" i="61"/>
  <c r="C15" i="88"/>
  <c r="T20" i="61"/>
  <c r="T44" i="61"/>
  <c r="T56" i="61"/>
  <c r="T80" i="61"/>
  <c r="T92" i="61"/>
  <c r="T116" i="61"/>
  <c r="T171" i="61"/>
  <c r="T13" i="61"/>
  <c r="T25" i="61"/>
  <c r="T37" i="61"/>
  <c r="T49" i="61"/>
  <c r="T61" i="61"/>
  <c r="T73" i="61"/>
  <c r="T85" i="61"/>
  <c r="T97" i="61"/>
  <c r="T109" i="61"/>
  <c r="T121" i="61"/>
  <c r="T133" i="61"/>
  <c r="T145" i="61"/>
  <c r="T158" i="61"/>
  <c r="T177" i="61"/>
  <c r="T195" i="61"/>
  <c r="T213" i="61"/>
  <c r="T231" i="61"/>
  <c r="T249" i="61"/>
  <c r="T270" i="61"/>
  <c r="T14" i="61"/>
  <c r="T26" i="61"/>
  <c r="T38" i="61"/>
  <c r="T50" i="61"/>
  <c r="T62" i="61"/>
  <c r="T74" i="61"/>
  <c r="T86" i="61"/>
  <c r="T98" i="61"/>
  <c r="T110" i="61"/>
  <c r="T122" i="61"/>
  <c r="T134" i="61"/>
  <c r="T146" i="61"/>
  <c r="T163" i="61"/>
  <c r="T182" i="61"/>
  <c r="T200" i="61"/>
  <c r="T218" i="61"/>
  <c r="T236" i="61"/>
  <c r="T255" i="61"/>
  <c r="T12" i="61"/>
  <c r="J10" i="81"/>
  <c r="C37" i="88" l="1"/>
  <c r="J13" i="81"/>
  <c r="J11" i="81"/>
  <c r="N12" i="62"/>
  <c r="C16" i="88"/>
  <c r="N175" i="62"/>
  <c r="N165" i="62"/>
  <c r="N157" i="62"/>
  <c r="N147" i="62"/>
  <c r="N139" i="62"/>
  <c r="N129" i="62"/>
  <c r="N121" i="62"/>
  <c r="N111" i="62"/>
  <c r="N102" i="62"/>
  <c r="N92" i="62"/>
  <c r="N84" i="62"/>
  <c r="N74" i="62"/>
  <c r="N66" i="62"/>
  <c r="N56" i="62"/>
  <c r="N48" i="62"/>
  <c r="N37" i="62"/>
  <c r="N29" i="62"/>
  <c r="N19" i="62"/>
  <c r="N11" i="62"/>
  <c r="N172" i="62"/>
  <c r="N164" i="62"/>
  <c r="N154" i="62"/>
  <c r="N146" i="62"/>
  <c r="N136" i="62"/>
  <c r="N128" i="62"/>
  <c r="N118" i="62"/>
  <c r="N99" i="62"/>
  <c r="N91" i="62"/>
  <c r="N81" i="62"/>
  <c r="N73" i="62"/>
  <c r="N63" i="62"/>
  <c r="N55" i="62"/>
  <c r="N44" i="62"/>
  <c r="N36" i="62"/>
  <c r="N26" i="62"/>
  <c r="N18" i="62"/>
  <c r="N177" i="62"/>
  <c r="N169" i="62"/>
  <c r="N159" i="62"/>
  <c r="N141" i="62"/>
  <c r="N133" i="62"/>
  <c r="N104" i="62"/>
  <c r="N78" i="62"/>
  <c r="N60" i="62"/>
  <c r="N41" i="62"/>
  <c r="N13" i="62"/>
  <c r="N176" i="62"/>
  <c r="N166" i="62"/>
  <c r="N148" i="62"/>
  <c r="N130" i="62"/>
  <c r="N112" i="62"/>
  <c r="N93" i="62"/>
  <c r="N85" i="62"/>
  <c r="N67" i="62"/>
  <c r="N49" i="62"/>
  <c r="N30" i="62"/>
  <c r="N171" i="62"/>
  <c r="N163" i="62"/>
  <c r="N153" i="62"/>
  <c r="N145" i="62"/>
  <c r="N135" i="62"/>
  <c r="N127" i="62"/>
  <c r="N117" i="62"/>
  <c r="N108" i="62"/>
  <c r="N98" i="62"/>
  <c r="N90" i="62"/>
  <c r="N80" i="62"/>
  <c r="N72" i="62"/>
  <c r="N62" i="62"/>
  <c r="N54" i="62"/>
  <c r="N43" i="62"/>
  <c r="N35" i="62"/>
  <c r="N25" i="62"/>
  <c r="N17" i="62"/>
  <c r="N178" i="62"/>
  <c r="N170" i="62"/>
  <c r="N160" i="62"/>
  <c r="N152" i="62"/>
  <c r="N142" i="62"/>
  <c r="N134" i="62"/>
  <c r="N124" i="62"/>
  <c r="N116" i="62"/>
  <c r="N105" i="62"/>
  <c r="N97" i="62"/>
  <c r="N87" i="62"/>
  <c r="N79" i="62"/>
  <c r="N69" i="62"/>
  <c r="N61" i="62"/>
  <c r="N51" i="62"/>
  <c r="N42" i="62"/>
  <c r="N32" i="62"/>
  <c r="N24" i="62"/>
  <c r="N14" i="62"/>
  <c r="N151" i="62"/>
  <c r="N123" i="62"/>
  <c r="N115" i="62"/>
  <c r="N96" i="62"/>
  <c r="N86" i="62"/>
  <c r="N68" i="62"/>
  <c r="N50" i="62"/>
  <c r="N31" i="62"/>
  <c r="N23" i="62"/>
  <c r="N158" i="62"/>
  <c r="N140" i="62"/>
  <c r="N122" i="62"/>
  <c r="N103" i="62"/>
  <c r="N75" i="62"/>
  <c r="N57" i="62"/>
  <c r="N38" i="62"/>
  <c r="N20" i="62"/>
  <c r="N110" i="62"/>
  <c r="N144" i="62"/>
  <c r="N107" i="62"/>
  <c r="N71" i="62"/>
  <c r="N34" i="62"/>
  <c r="N155" i="62"/>
  <c r="N119" i="62"/>
  <c r="N82" i="62"/>
  <c r="N46" i="62"/>
  <c r="N174" i="62"/>
  <c r="N138" i="62"/>
  <c r="N101" i="62"/>
  <c r="N65" i="62"/>
  <c r="N28" i="62"/>
  <c r="N149" i="62"/>
  <c r="N113" i="62"/>
  <c r="N76" i="62"/>
  <c r="N39" i="62"/>
  <c r="N156" i="62"/>
  <c r="N120" i="62"/>
  <c r="N47" i="62"/>
  <c r="N131" i="62"/>
  <c r="N58" i="62"/>
  <c r="N150" i="62"/>
  <c r="N77" i="62"/>
  <c r="N161" i="62"/>
  <c r="N88" i="62"/>
  <c r="N15" i="62"/>
  <c r="N168" i="62"/>
  <c r="N132" i="62"/>
  <c r="N95" i="62"/>
  <c r="N59" i="62"/>
  <c r="N22" i="62"/>
  <c r="N143" i="62"/>
  <c r="N106" i="62"/>
  <c r="N70" i="62"/>
  <c r="N33" i="62"/>
  <c r="N162" i="62"/>
  <c r="N126" i="62"/>
  <c r="N89" i="62"/>
  <c r="N53" i="62"/>
  <c r="N16" i="62"/>
  <c r="N173" i="62"/>
  <c r="N137" i="62"/>
  <c r="N100" i="62"/>
  <c r="N64" i="62"/>
  <c r="N27" i="62"/>
  <c r="N83" i="62"/>
  <c r="N167" i="62"/>
  <c r="N94" i="62"/>
  <c r="N21" i="62"/>
  <c r="N114" i="62"/>
  <c r="N40" i="62"/>
  <c r="N125" i="62"/>
  <c r="N52" i="62"/>
  <c r="C12" i="88" l="1"/>
  <c r="C10" i="88" l="1"/>
  <c r="C42" i="88" l="1"/>
  <c r="K13" i="81" l="1"/>
  <c r="O93" i="62"/>
  <c r="D37" i="88"/>
  <c r="K151" i="76"/>
  <c r="R88" i="78"/>
  <c r="L21" i="66"/>
  <c r="K232" i="76"/>
  <c r="K126" i="76"/>
  <c r="U12" i="61"/>
  <c r="R215" i="78"/>
  <c r="K149" i="76"/>
  <c r="K162" i="76"/>
  <c r="O104" i="62"/>
  <c r="U107" i="61"/>
  <c r="L12" i="58"/>
  <c r="O17" i="62"/>
  <c r="O62" i="62"/>
  <c r="R162" i="78"/>
  <c r="N58" i="63"/>
  <c r="U245" i="61"/>
  <c r="N55" i="63"/>
  <c r="P74" i="69"/>
  <c r="R111" i="78"/>
  <c r="U67" i="61"/>
  <c r="K25" i="76"/>
  <c r="O97" i="62"/>
  <c r="N75" i="63"/>
  <c r="R153" i="78"/>
  <c r="U185" i="61"/>
  <c r="U184" i="61"/>
  <c r="O120" i="62"/>
  <c r="K112" i="76"/>
  <c r="U266" i="61"/>
  <c r="K221" i="76"/>
  <c r="K58" i="76"/>
  <c r="U72" i="61"/>
  <c r="O38" i="62"/>
  <c r="U49" i="61"/>
  <c r="L33" i="58"/>
  <c r="R91" i="78"/>
  <c r="U175" i="61"/>
  <c r="K332" i="76"/>
  <c r="U203" i="61"/>
  <c r="R109" i="78"/>
  <c r="P55" i="69"/>
  <c r="O40" i="62"/>
  <c r="K203" i="76"/>
  <c r="P40" i="69"/>
  <c r="L20" i="58"/>
  <c r="O96" i="62"/>
  <c r="O159" i="62"/>
  <c r="L19" i="66"/>
  <c r="O41" i="62"/>
  <c r="K93" i="76"/>
  <c r="S36" i="71"/>
  <c r="R73" i="78"/>
  <c r="K185" i="76"/>
  <c r="O150" i="62"/>
  <c r="L18" i="58"/>
  <c r="P82" i="69"/>
  <c r="R52" i="78"/>
  <c r="N33" i="63"/>
  <c r="N16" i="63"/>
  <c r="D13" i="88"/>
  <c r="D12" i="88"/>
  <c r="K15" i="76"/>
  <c r="K314" i="76"/>
  <c r="O173" i="62"/>
  <c r="P34" i="69"/>
  <c r="U264" i="61"/>
  <c r="P41" i="69"/>
  <c r="U127" i="61"/>
  <c r="D15" i="88"/>
  <c r="R23" i="59"/>
  <c r="K13" i="67"/>
  <c r="K95" i="76"/>
  <c r="U54" i="61"/>
  <c r="D36" i="88"/>
  <c r="O148" i="62"/>
  <c r="K219" i="76"/>
  <c r="O122" i="62"/>
  <c r="S18" i="71"/>
  <c r="O130" i="62"/>
  <c r="R250" i="78"/>
  <c r="O20" i="62"/>
  <c r="U41" i="61"/>
  <c r="K289" i="76"/>
  <c r="U86" i="61"/>
  <c r="N35" i="63"/>
  <c r="O71" i="62"/>
  <c r="O13" i="64"/>
  <c r="U120" i="61"/>
  <c r="I15" i="80"/>
  <c r="K41" i="76"/>
  <c r="U128" i="61"/>
  <c r="U133" i="61"/>
  <c r="U215" i="61"/>
  <c r="U154" i="61"/>
  <c r="K124" i="76"/>
  <c r="R268" i="78"/>
  <c r="I20" i="80"/>
  <c r="O178" i="62"/>
  <c r="R148" i="78"/>
  <c r="O157" i="62"/>
  <c r="R80" i="78"/>
  <c r="K349" i="76"/>
  <c r="U97" i="61"/>
  <c r="K354" i="76"/>
  <c r="L39" i="58"/>
  <c r="O53" i="62"/>
  <c r="O69" i="62"/>
  <c r="I14" i="80"/>
  <c r="U32" i="61"/>
  <c r="K292" i="76"/>
  <c r="K171" i="76"/>
  <c r="K77" i="76"/>
  <c r="K275" i="76"/>
  <c r="L34" i="58"/>
  <c r="O115" i="62"/>
  <c r="U156" i="61"/>
  <c r="K237" i="76"/>
  <c r="U241" i="61"/>
  <c r="L28" i="58"/>
  <c r="R104" i="78"/>
  <c r="U62" i="61"/>
  <c r="P28" i="69"/>
  <c r="K263" i="76"/>
  <c r="K59" i="76"/>
  <c r="K57" i="76"/>
  <c r="U108" i="61"/>
  <c r="U136" i="61"/>
  <c r="R25" i="59"/>
  <c r="U53" i="61"/>
  <c r="N60" i="63"/>
  <c r="U121" i="61"/>
  <c r="K274" i="76"/>
  <c r="D28" i="88"/>
  <c r="O116" i="62"/>
  <c r="D31" i="88"/>
  <c r="L29" i="58"/>
  <c r="K39" i="73"/>
  <c r="U48" i="61"/>
  <c r="R11" i="59"/>
  <c r="U58" i="61"/>
  <c r="O63" i="62"/>
  <c r="L16" i="58"/>
  <c r="O43" i="62"/>
  <c r="L50" i="58"/>
  <c r="O42" i="62"/>
  <c r="U61" i="61"/>
  <c r="R233" i="78"/>
  <c r="U181" i="61"/>
  <c r="U55" i="61"/>
  <c r="K253" i="76"/>
  <c r="N11" i="63"/>
  <c r="O127" i="62"/>
  <c r="D40" i="88"/>
  <c r="D24" i="88"/>
  <c r="U95" i="61"/>
  <c r="U174" i="61"/>
  <c r="U227" i="61"/>
  <c r="K325" i="76"/>
  <c r="O11" i="62"/>
  <c r="L41" i="58"/>
  <c r="L46" i="58"/>
  <c r="L24" i="66"/>
  <c r="M16" i="72"/>
  <c r="U20" i="61"/>
  <c r="O175" i="62"/>
  <c r="U205" i="61"/>
  <c r="U202" i="61"/>
  <c r="N72" i="63"/>
  <c r="K187" i="76"/>
  <c r="U116" i="61"/>
  <c r="O50" i="62"/>
  <c r="N59" i="63"/>
  <c r="R291" i="78"/>
  <c r="K22" i="76"/>
  <c r="K202" i="76"/>
  <c r="D26" i="88"/>
  <c r="U223" i="61"/>
  <c r="D33" i="88"/>
  <c r="O78" i="62"/>
  <c r="O30" i="62"/>
  <c r="R151" i="78"/>
  <c r="N70" i="63"/>
  <c r="O151" i="62"/>
  <c r="K351" i="76"/>
  <c r="N26" i="63"/>
  <c r="U35" i="61"/>
  <c r="K33" i="73"/>
  <c r="K33" i="76"/>
  <c r="O114" i="62"/>
  <c r="R202" i="78"/>
  <c r="L22" i="66"/>
  <c r="U190" i="61"/>
  <c r="O16" i="62"/>
  <c r="L15" i="58"/>
  <c r="U142" i="61"/>
  <c r="R13" i="59"/>
  <c r="O168" i="62"/>
  <c r="O72" i="62"/>
  <c r="O35" i="62"/>
  <c r="S12" i="71"/>
  <c r="D32" i="88"/>
  <c r="I10" i="80"/>
  <c r="U91" i="61"/>
  <c r="U180" i="61"/>
  <c r="K99" i="76"/>
  <c r="R19" i="59"/>
  <c r="P76" i="69"/>
  <c r="U66" i="61"/>
  <c r="U25" i="61"/>
  <c r="O13" i="62"/>
  <c r="R286" i="78"/>
  <c r="O79" i="62"/>
  <c r="O87" i="62"/>
  <c r="L15" i="66"/>
  <c r="K294" i="76"/>
  <c r="U235" i="61"/>
  <c r="K180" i="76"/>
  <c r="R95" i="78"/>
  <c r="O65" i="62"/>
  <c r="P71" i="69"/>
  <c r="R166" i="78"/>
  <c r="U112" i="61"/>
  <c r="O14" i="62"/>
  <c r="U45" i="61"/>
  <c r="L49" i="58"/>
  <c r="L16" i="65"/>
  <c r="O60" i="62"/>
  <c r="U33" i="61"/>
  <c r="O98" i="62"/>
  <c r="U270" i="61"/>
  <c r="D27" i="88"/>
  <c r="U197" i="61"/>
  <c r="U149" i="61"/>
  <c r="U34" i="61"/>
  <c r="O155" i="62"/>
  <c r="P77" i="69"/>
  <c r="U228" i="61"/>
  <c r="R20" i="78"/>
  <c r="K53" i="73"/>
  <c r="N42" i="63"/>
  <c r="K190" i="76"/>
  <c r="K260" i="76"/>
  <c r="K45" i="76"/>
  <c r="O49" i="62"/>
  <c r="R332" i="78"/>
  <c r="K147" i="76"/>
  <c r="O142" i="62"/>
  <c r="K278" i="76"/>
  <c r="O101" i="62"/>
  <c r="U83" i="61"/>
  <c r="R273" i="78"/>
  <c r="U76" i="61"/>
  <c r="N63" i="63"/>
  <c r="U226" i="61"/>
  <c r="O95" i="62"/>
  <c r="U157" i="61"/>
  <c r="U168" i="61"/>
  <c r="O112" i="62"/>
  <c r="U232" i="61"/>
  <c r="L14" i="58"/>
  <c r="R292" i="78"/>
  <c r="N49" i="63"/>
  <c r="D18" i="88"/>
  <c r="U79" i="61"/>
  <c r="U77" i="61"/>
  <c r="U140" i="61"/>
  <c r="O140" i="62"/>
  <c r="R74" i="78"/>
  <c r="O32" i="62"/>
  <c r="O14" i="64"/>
  <c r="L15" i="74"/>
  <c r="D38" i="88"/>
  <c r="M19" i="72"/>
  <c r="U82" i="61"/>
  <c r="K167" i="76"/>
  <c r="U199" i="61"/>
  <c r="L18" i="65"/>
  <c r="R161" i="78"/>
  <c r="U19" i="61"/>
  <c r="U252" i="61"/>
  <c r="K312" i="76"/>
  <c r="O174" i="62"/>
  <c r="R117" i="78"/>
  <c r="U262" i="61"/>
  <c r="U267" i="61"/>
  <c r="R22" i="78"/>
  <c r="O85" i="62"/>
  <c r="O31" i="62"/>
  <c r="L13" i="74"/>
  <c r="U182" i="61"/>
  <c r="O11" i="64"/>
  <c r="L25" i="58"/>
  <c r="P100" i="69"/>
  <c r="P13" i="69"/>
  <c r="U200" i="61"/>
  <c r="R18" i="59"/>
  <c r="U255" i="61"/>
  <c r="R30" i="78"/>
  <c r="P26" i="69"/>
  <c r="R242" i="78"/>
  <c r="U68" i="61"/>
  <c r="R272" i="78"/>
  <c r="K228" i="76"/>
  <c r="R122" i="78"/>
  <c r="R343" i="78"/>
  <c r="L12" i="66"/>
  <c r="R262" i="78"/>
  <c r="K226" i="76"/>
  <c r="P11" i="69"/>
  <c r="K257" i="76"/>
  <c r="N76" i="63"/>
  <c r="O12" i="64"/>
  <c r="K258" i="76"/>
  <c r="K166" i="76"/>
  <c r="L10" i="58"/>
  <c r="L13" i="58"/>
  <c r="U50" i="61"/>
  <c r="U246" i="61"/>
  <c r="L26" i="58"/>
  <c r="O99" i="62"/>
  <c r="R20" i="59"/>
  <c r="N71" i="63"/>
  <c r="R143" i="78"/>
  <c r="N48" i="63"/>
  <c r="L11" i="74"/>
  <c r="K39" i="76"/>
  <c r="U102" i="61"/>
  <c r="U98" i="61"/>
  <c r="O68" i="62"/>
  <c r="K169" i="76"/>
  <c r="R34" i="78"/>
  <c r="K330" i="76"/>
  <c r="U37" i="61"/>
  <c r="O156" i="62"/>
  <c r="U36" i="61"/>
  <c r="N54" i="63"/>
  <c r="U210" i="61"/>
  <c r="N57" i="63"/>
  <c r="U143" i="61"/>
  <c r="P58" i="69"/>
  <c r="L43" i="58"/>
  <c r="K36" i="73"/>
  <c r="K41" i="73"/>
  <c r="D11" i="88"/>
  <c r="O103" i="62"/>
  <c r="O81" i="62"/>
  <c r="U193" i="61"/>
  <c r="N39" i="63"/>
  <c r="U239" i="61"/>
  <c r="K115" i="76"/>
  <c r="U229" i="61"/>
  <c r="O88" i="62"/>
  <c r="K299" i="76"/>
  <c r="K268" i="76"/>
  <c r="U42" i="61"/>
  <c r="O25" i="62"/>
  <c r="R105" i="78"/>
  <c r="O90" i="62"/>
  <c r="R48" i="78"/>
  <c r="S33" i="71"/>
  <c r="U110" i="61"/>
  <c r="K199" i="76"/>
  <c r="R70" i="78"/>
  <c r="K65" i="76"/>
  <c r="P61" i="69"/>
  <c r="P75" i="69"/>
  <c r="K340" i="76"/>
  <c r="K146" i="76"/>
  <c r="K13" i="73"/>
  <c r="P96" i="69"/>
  <c r="R42" i="78"/>
  <c r="P60" i="69"/>
  <c r="U155" i="61"/>
  <c r="U247" i="61"/>
  <c r="K153" i="76"/>
  <c r="U249" i="61"/>
  <c r="R17" i="59"/>
  <c r="O76" i="62"/>
  <c r="L19" i="58"/>
  <c r="K244" i="76"/>
  <c r="P44" i="69"/>
  <c r="R336" i="78"/>
  <c r="L22" i="58"/>
  <c r="R158" i="78"/>
  <c r="R100" i="78"/>
  <c r="O29" i="62"/>
  <c r="K53" i="76"/>
  <c r="L27" i="58"/>
  <c r="R248" i="78"/>
  <c r="K68" i="76"/>
  <c r="P50" i="69"/>
  <c r="I18" i="80"/>
  <c r="P27" i="69"/>
  <c r="R69" i="78"/>
  <c r="R146" i="78"/>
  <c r="K150" i="76"/>
  <c r="O55" i="62"/>
  <c r="R163" i="78"/>
  <c r="N67" i="63"/>
  <c r="S28" i="71"/>
  <c r="O22" i="62"/>
  <c r="U222" i="61"/>
  <c r="K182" i="76"/>
  <c r="K321" i="76"/>
  <c r="U117" i="61"/>
  <c r="K163" i="76"/>
  <c r="K129" i="76"/>
  <c r="S23" i="71"/>
  <c r="P103" i="69"/>
  <c r="R61" i="78"/>
  <c r="R29" i="78"/>
  <c r="R182" i="78"/>
  <c r="O137" i="62"/>
  <c r="K18" i="76"/>
  <c r="R306" i="78"/>
  <c r="N41" i="63"/>
  <c r="O23" i="62"/>
  <c r="U111" i="61"/>
  <c r="O18" i="62"/>
  <c r="R110" i="78"/>
  <c r="R218" i="78"/>
  <c r="O52" i="62"/>
  <c r="P70" i="69"/>
  <c r="K238" i="76"/>
  <c r="R160" i="78"/>
  <c r="R131" i="78"/>
  <c r="R92" i="78"/>
  <c r="K32" i="76"/>
  <c r="R17" i="78"/>
  <c r="K38" i="76"/>
  <c r="K15" i="67"/>
  <c r="R328" i="78"/>
  <c r="R234" i="78"/>
  <c r="K60" i="76"/>
  <c r="R49" i="78"/>
  <c r="K118" i="76"/>
  <c r="U24" i="61"/>
  <c r="K211" i="76"/>
  <c r="N22" i="63"/>
  <c r="O66" i="62"/>
  <c r="L21" i="65"/>
  <c r="U104" i="61"/>
  <c r="R263" i="78"/>
  <c r="R279" i="78"/>
  <c r="O39" i="62"/>
  <c r="K337" i="76"/>
  <c r="R102" i="78"/>
  <c r="O113" i="62"/>
  <c r="K213" i="76"/>
  <c r="U163" i="61"/>
  <c r="R339" i="78"/>
  <c r="L14" i="74"/>
  <c r="K64" i="76"/>
  <c r="K12" i="76"/>
  <c r="N65" i="63"/>
  <c r="U141" i="61"/>
  <c r="P15" i="69"/>
  <c r="K308" i="76"/>
  <c r="K196" i="76"/>
  <c r="K206" i="76"/>
  <c r="R276" i="78"/>
  <c r="R101" i="78"/>
  <c r="R241" i="78"/>
  <c r="R259" i="78"/>
  <c r="R205" i="78"/>
  <c r="I25" i="80"/>
  <c r="O58" i="62"/>
  <c r="R174" i="78"/>
  <c r="K234" i="76"/>
  <c r="R230" i="78"/>
  <c r="U16" i="61"/>
  <c r="O153" i="62"/>
  <c r="R22" i="59"/>
  <c r="O89" i="62"/>
  <c r="O171" i="62"/>
  <c r="P20" i="69"/>
  <c r="K17" i="67"/>
  <c r="R14" i="59"/>
  <c r="U166" i="61"/>
  <c r="K329" i="76"/>
  <c r="K19" i="73"/>
  <c r="R238" i="78"/>
  <c r="R38" i="78"/>
  <c r="O139" i="62"/>
  <c r="R189" i="78"/>
  <c r="R138" i="78"/>
  <c r="R57" i="78"/>
  <c r="O26" i="62"/>
  <c r="U152" i="61"/>
  <c r="U244" i="61"/>
  <c r="U23" i="61"/>
  <c r="L52" i="58"/>
  <c r="R125" i="78"/>
  <c r="O134" i="62"/>
  <c r="U165" i="61"/>
  <c r="U221" i="61"/>
  <c r="D16" i="88"/>
  <c r="N74" i="63"/>
  <c r="D23" i="88"/>
  <c r="R179" i="78"/>
  <c r="L12" i="65"/>
  <c r="U162" i="61"/>
  <c r="R298" i="78"/>
  <c r="K304" i="76"/>
  <c r="P53" i="69"/>
  <c r="R75" i="78"/>
  <c r="P107" i="69"/>
  <c r="O129" i="62"/>
  <c r="S15" i="71"/>
  <c r="R278" i="78"/>
  <c r="D35" i="88"/>
  <c r="P22" i="69"/>
  <c r="U64" i="61"/>
  <c r="N69" i="63"/>
  <c r="L44" i="58"/>
  <c r="R85" i="78"/>
  <c r="N24" i="63"/>
  <c r="P80" i="69"/>
  <c r="U13" i="61"/>
  <c r="R341" i="78"/>
  <c r="O15" i="64"/>
  <c r="K143" i="76"/>
  <c r="O154" i="62"/>
  <c r="K98" i="76"/>
  <c r="R176" i="78"/>
  <c r="R321" i="78"/>
  <c r="R219" i="78"/>
  <c r="U253" i="61"/>
  <c r="K30" i="76"/>
  <c r="U132" i="61"/>
  <c r="P25" i="69"/>
  <c r="R213" i="78"/>
  <c r="S11" i="71"/>
  <c r="L11" i="58"/>
  <c r="S20" i="71"/>
  <c r="K157" i="76"/>
  <c r="K14" i="67"/>
  <c r="K345" i="76"/>
  <c r="N25" i="63"/>
  <c r="O141" i="62"/>
  <c r="I19" i="80"/>
  <c r="P101" i="69"/>
  <c r="U213" i="61"/>
  <c r="M31" i="72"/>
  <c r="R200" i="78"/>
  <c r="O111" i="62"/>
  <c r="R299" i="78"/>
  <c r="K111" i="76"/>
  <c r="R51" i="78"/>
  <c r="K348" i="76"/>
  <c r="R335" i="78"/>
  <c r="K326" i="76"/>
  <c r="R317" i="78"/>
  <c r="U243" i="61"/>
  <c r="K37" i="76"/>
  <c r="U22" i="61"/>
  <c r="K197" i="76"/>
  <c r="K17" i="73"/>
  <c r="K84" i="76"/>
  <c r="K85" i="76"/>
  <c r="I22" i="80"/>
  <c r="P54" i="69"/>
  <c r="U52" i="61"/>
  <c r="U183" i="61"/>
  <c r="R77" i="78"/>
  <c r="U139" i="61"/>
  <c r="R128" i="78"/>
  <c r="K280" i="76"/>
  <c r="O132" i="62"/>
  <c r="R177" i="78"/>
  <c r="N64" i="63"/>
  <c r="R43" i="78"/>
  <c r="M23" i="72"/>
  <c r="K92" i="76"/>
  <c r="R329" i="78"/>
  <c r="K123" i="76"/>
  <c r="U238" i="61"/>
  <c r="K16" i="73"/>
  <c r="R64" i="78"/>
  <c r="O119" i="62"/>
  <c r="K204" i="76"/>
  <c r="L48" i="58"/>
  <c r="K54" i="76"/>
  <c r="I13" i="80"/>
  <c r="R285" i="78"/>
  <c r="O166" i="62"/>
  <c r="U47" i="61"/>
  <c r="K34" i="73"/>
  <c r="P67" i="69"/>
  <c r="O46" i="62"/>
  <c r="U46" i="61"/>
  <c r="K215" i="76"/>
  <c r="K250" i="76"/>
  <c r="K12" i="73"/>
  <c r="P89" i="69"/>
  <c r="P48" i="69"/>
  <c r="R293" i="78"/>
  <c r="K160" i="76"/>
  <c r="K306" i="76"/>
  <c r="R141" i="78"/>
  <c r="R66" i="78"/>
  <c r="U198" i="61"/>
  <c r="R313" i="78"/>
  <c r="K352" i="76"/>
  <c r="K293" i="76"/>
  <c r="R194" i="78"/>
  <c r="O21" i="62"/>
  <c r="N52" i="63"/>
  <c r="K27" i="73"/>
  <c r="R116" i="78"/>
  <c r="R338" i="78"/>
  <c r="R12" i="78"/>
  <c r="L17" i="74"/>
  <c r="U146" i="61"/>
  <c r="K148" i="76"/>
  <c r="R280" i="78"/>
  <c r="I21" i="80"/>
  <c r="P31" i="69"/>
  <c r="K261" i="76"/>
  <c r="P92" i="69"/>
  <c r="P42" i="69"/>
  <c r="R325" i="78"/>
  <c r="P86" i="69"/>
  <c r="K89" i="76"/>
  <c r="L11" i="66"/>
  <c r="U74" i="61"/>
  <c r="K28" i="73"/>
  <c r="R10" i="78"/>
  <c r="K335" i="76"/>
  <c r="N62" i="63"/>
  <c r="R183" i="78"/>
  <c r="K324" i="76"/>
  <c r="U242" i="61"/>
  <c r="N77" i="63"/>
  <c r="R175" i="78"/>
  <c r="R331" i="78"/>
  <c r="R311" i="78"/>
  <c r="U254" i="61"/>
  <c r="R59" i="78"/>
  <c r="K334" i="76"/>
  <c r="R337" i="78"/>
  <c r="K271" i="76"/>
  <c r="U94" i="61"/>
  <c r="K239" i="76"/>
  <c r="U90" i="61"/>
  <c r="U196" i="61"/>
  <c r="U84" i="61"/>
  <c r="D14" i="88"/>
  <c r="R184" i="78"/>
  <c r="R55" i="78"/>
  <c r="U233" i="61"/>
  <c r="N32" i="63"/>
  <c r="D42" i="88"/>
  <c r="R93" i="78"/>
  <c r="U113" i="61"/>
  <c r="N66" i="63"/>
  <c r="U29" i="61"/>
  <c r="P23" i="69"/>
  <c r="U144" i="61"/>
  <c r="K72" i="76"/>
  <c r="L23" i="58"/>
  <c r="K276" i="76"/>
  <c r="U43" i="61"/>
  <c r="M25" i="72"/>
  <c r="R267" i="78"/>
  <c r="O84" i="62"/>
  <c r="U268" i="61"/>
  <c r="K291" i="76"/>
  <c r="K13" i="76"/>
  <c r="R223" i="78"/>
  <c r="R157" i="78"/>
  <c r="K134" i="76"/>
  <c r="R209" i="78"/>
  <c r="K67" i="76"/>
  <c r="R171" i="78"/>
  <c r="U39" i="61"/>
  <c r="R323" i="78"/>
  <c r="P49" i="69"/>
  <c r="K300" i="76"/>
  <c r="O145" i="62"/>
  <c r="P52" i="69"/>
  <c r="P38" i="69"/>
  <c r="U114" i="61"/>
  <c r="O91" i="62"/>
  <c r="K248" i="76"/>
  <c r="K242" i="76"/>
  <c r="O36" i="62"/>
  <c r="K54" i="73"/>
  <c r="O118" i="62"/>
  <c r="P66" i="69"/>
  <c r="K154" i="76"/>
  <c r="K69" i="76"/>
  <c r="K106" i="76"/>
  <c r="R316" i="78"/>
  <c r="O77" i="62"/>
  <c r="K142" i="76"/>
  <c r="U81" i="61"/>
  <c r="L40" i="58"/>
  <c r="R11" i="78"/>
  <c r="K66" i="76"/>
  <c r="R168" i="78"/>
  <c r="R154" i="78"/>
  <c r="R24" i="59"/>
  <c r="R271" i="78"/>
  <c r="U44" i="61"/>
  <c r="R76" i="78"/>
  <c r="K303" i="76"/>
  <c r="L13" i="66"/>
  <c r="N13" i="63"/>
  <c r="U230" i="61"/>
  <c r="R295" i="78"/>
  <c r="R207" i="78"/>
  <c r="U237" i="61"/>
  <c r="K36" i="76"/>
  <c r="R191" i="78"/>
  <c r="R227" i="78"/>
  <c r="K240" i="76"/>
  <c r="K102" i="76"/>
  <c r="P39" i="69"/>
  <c r="R124" i="78"/>
  <c r="K230" i="76"/>
  <c r="R27" i="78"/>
  <c r="O167" i="62"/>
  <c r="K90" i="76"/>
  <c r="U69" i="61"/>
  <c r="O102" i="62"/>
  <c r="R81" i="78"/>
  <c r="R123" i="78"/>
  <c r="R54" i="78"/>
  <c r="R112" i="78"/>
  <c r="S34" i="71"/>
  <c r="R94" i="78"/>
  <c r="R319" i="78"/>
  <c r="U109" i="61"/>
  <c r="K217" i="76"/>
  <c r="P68" i="69"/>
  <c r="R195" i="78"/>
  <c r="U231" i="61"/>
  <c r="R18" i="78"/>
  <c r="U201" i="61"/>
  <c r="N73" i="63"/>
  <c r="K104" i="76"/>
  <c r="K355" i="76"/>
  <c r="P51" i="69"/>
  <c r="K139" i="76"/>
  <c r="L16" i="74"/>
  <c r="K269" i="76"/>
  <c r="D39" i="88"/>
  <c r="U70" i="61"/>
  <c r="R275" i="78"/>
  <c r="L32" i="58"/>
  <c r="K51" i="76"/>
  <c r="M20" i="72"/>
  <c r="R82" i="78"/>
  <c r="K323" i="76"/>
  <c r="R165" i="78"/>
  <c r="U178" i="61"/>
  <c r="U122" i="61"/>
  <c r="K140" i="76"/>
  <c r="R24" i="78"/>
  <c r="M27" i="72"/>
  <c r="K26" i="76"/>
  <c r="P35" i="69"/>
  <c r="O74" i="62"/>
  <c r="K209" i="76"/>
  <c r="K164" i="76"/>
  <c r="K32" i="73"/>
  <c r="P87" i="69"/>
  <c r="R16" i="78"/>
  <c r="U218" i="61"/>
  <c r="M29" i="72"/>
  <c r="R270" i="78"/>
  <c r="U38" i="61"/>
  <c r="R217" i="78"/>
  <c r="L12" i="74"/>
  <c r="K343" i="76"/>
  <c r="K193" i="76"/>
  <c r="P59" i="69"/>
  <c r="R210" i="78"/>
  <c r="U216" i="61"/>
  <c r="K73" i="76"/>
  <c r="U258" i="61"/>
  <c r="R309" i="78"/>
  <c r="N45" i="63"/>
  <c r="D25" i="88"/>
  <c r="K341" i="76"/>
  <c r="K131" i="76"/>
  <c r="O86" i="62"/>
  <c r="K141" i="76"/>
  <c r="R220" i="78"/>
  <c r="U126" i="61"/>
  <c r="U106" i="61"/>
  <c r="R255" i="78"/>
  <c r="U115" i="61"/>
  <c r="R139" i="78"/>
  <c r="U125" i="61"/>
  <c r="U187" i="61"/>
  <c r="K287" i="76"/>
  <c r="U212" i="61"/>
  <c r="R136" i="78"/>
  <c r="R62" i="78"/>
  <c r="L37" i="58"/>
  <c r="O158" i="62"/>
  <c r="R204" i="78"/>
  <c r="U17" i="61"/>
  <c r="K144" i="76"/>
  <c r="R15" i="78"/>
  <c r="U28" i="61"/>
  <c r="P47" i="69"/>
  <c r="R301" i="78"/>
  <c r="R39" i="78"/>
  <c r="D30" i="88"/>
  <c r="P98" i="69"/>
  <c r="R314" i="78"/>
  <c r="K108" i="76"/>
  <c r="N28" i="63"/>
  <c r="P37" i="69"/>
  <c r="U271" i="61"/>
  <c r="O169" i="62"/>
  <c r="K205" i="76"/>
  <c r="O121" i="62"/>
  <c r="I17" i="80"/>
  <c r="U131" i="61"/>
  <c r="U172" i="61"/>
  <c r="L51" i="58"/>
  <c r="K14" i="73"/>
  <c r="L15" i="65"/>
  <c r="O172" i="62"/>
  <c r="U51" i="61"/>
  <c r="K133" i="76"/>
  <c r="R89" i="78"/>
  <c r="K44" i="76"/>
  <c r="K186" i="76"/>
  <c r="K279" i="76"/>
  <c r="R244" i="78"/>
  <c r="R142" i="78"/>
  <c r="K347" i="76"/>
  <c r="R71" i="78"/>
  <c r="D21" i="88"/>
  <c r="K49" i="76"/>
  <c r="K11" i="73"/>
  <c r="U99" i="61"/>
  <c r="P29" i="69"/>
  <c r="U261" i="61"/>
  <c r="R305" i="78"/>
  <c r="K296" i="76"/>
  <c r="O163" i="62"/>
  <c r="K24" i="73"/>
  <c r="R172" i="78"/>
  <c r="K16" i="67"/>
  <c r="R221" i="78"/>
  <c r="K78" i="76"/>
  <c r="K52" i="73"/>
  <c r="K305" i="76"/>
  <c r="K281" i="76"/>
  <c r="U134" i="61"/>
  <c r="O108" i="62"/>
  <c r="R56" i="78"/>
  <c r="K207" i="76"/>
  <c r="U219" i="61"/>
  <c r="O117" i="62"/>
  <c r="R330" i="78"/>
  <c r="R107" i="78"/>
  <c r="K265" i="76"/>
  <c r="K31" i="76"/>
  <c r="K49" i="73"/>
  <c r="D41" i="88"/>
  <c r="K16" i="76"/>
  <c r="R121" i="78"/>
  <c r="K40" i="73"/>
  <c r="O176" i="62"/>
  <c r="U21" i="61"/>
  <c r="R19" i="78"/>
  <c r="R261" i="78"/>
  <c r="R120" i="78"/>
  <c r="K35" i="76"/>
  <c r="K264" i="76"/>
  <c r="L36" i="58"/>
  <c r="D10" i="88"/>
  <c r="O27" i="62"/>
  <c r="K86" i="76"/>
  <c r="R126" i="78"/>
  <c r="K14" i="76"/>
  <c r="S37" i="71"/>
  <c r="U75" i="61"/>
  <c r="U189" i="61"/>
  <c r="R224" i="78"/>
  <c r="K270" i="76"/>
  <c r="K46" i="73"/>
  <c r="R35" i="78"/>
  <c r="L17" i="66"/>
  <c r="K122" i="76"/>
  <c r="R235" i="78"/>
  <c r="R119" i="78"/>
  <c r="K301" i="76"/>
  <c r="M30" i="72"/>
  <c r="P57" i="69"/>
  <c r="K320" i="76"/>
  <c r="K117" i="76"/>
  <c r="P84" i="69"/>
  <c r="U124" i="61"/>
  <c r="U173" i="61"/>
  <c r="O147" i="62"/>
  <c r="K336" i="76"/>
  <c r="U236" i="61"/>
  <c r="K295" i="76"/>
  <c r="P45" i="69"/>
  <c r="P93" i="69"/>
  <c r="S35" i="71"/>
  <c r="R249" i="78"/>
  <c r="R28" i="78"/>
  <c r="U129" i="61"/>
  <c r="R170" i="78"/>
  <c r="N47" i="63"/>
  <c r="R302" i="78"/>
  <c r="N29" i="63"/>
  <c r="K298" i="76"/>
  <c r="S24" i="71"/>
  <c r="M14" i="72"/>
  <c r="K254" i="76"/>
  <c r="K12" i="67"/>
  <c r="R253" i="78"/>
  <c r="K285" i="76"/>
  <c r="K192" i="76"/>
  <c r="K83" i="76"/>
  <c r="S16" i="71"/>
  <c r="U234" i="61"/>
  <c r="K267" i="76"/>
  <c r="R186" i="78"/>
  <c r="K245" i="76"/>
  <c r="P24" i="69"/>
  <c r="U256" i="61"/>
  <c r="K338" i="76"/>
  <c r="R222" i="78"/>
  <c r="R98" i="78"/>
  <c r="K155" i="76"/>
  <c r="R99" i="78"/>
  <c r="K37" i="73"/>
  <c r="K222" i="76"/>
  <c r="K107" i="76"/>
  <c r="R283" i="78"/>
  <c r="P85" i="69"/>
  <c r="K29" i="76"/>
  <c r="K43" i="73"/>
  <c r="K277" i="76"/>
  <c r="R16" i="59"/>
  <c r="O162" i="62"/>
  <c r="R251" i="78"/>
  <c r="D34" i="88"/>
  <c r="O28" i="62"/>
  <c r="U30" i="61"/>
  <c r="U158" i="61"/>
  <c r="U161" i="61"/>
  <c r="O80" i="62"/>
  <c r="U65" i="61"/>
  <c r="R41" i="78"/>
  <c r="K40" i="76"/>
  <c r="N53" i="63"/>
  <c r="O57" i="62"/>
  <c r="D20" i="88"/>
  <c r="S21" i="71"/>
  <c r="U191" i="61"/>
  <c r="L38" i="58"/>
  <c r="U73" i="61"/>
  <c r="K17" i="76"/>
  <c r="L16" i="66"/>
  <c r="N20" i="63"/>
  <c r="N19" i="63"/>
  <c r="N12" i="63"/>
  <c r="R113" i="78"/>
  <c r="O107" i="62"/>
  <c r="U224" i="61"/>
  <c r="U220" i="61"/>
  <c r="D29" i="88"/>
  <c r="K195" i="76"/>
  <c r="R68" i="78"/>
  <c r="K50" i="73"/>
  <c r="K21" i="76"/>
  <c r="K109" i="76"/>
  <c r="U78" i="61"/>
  <c r="S27" i="71"/>
  <c r="R237" i="78"/>
  <c r="K116" i="76"/>
  <c r="U207" i="61"/>
  <c r="R178" i="78"/>
  <c r="K331" i="76"/>
  <c r="U80" i="61"/>
  <c r="K46" i="76"/>
  <c r="K56" i="73"/>
  <c r="U214" i="61"/>
  <c r="R188" i="78"/>
  <c r="U171" i="61"/>
  <c r="K120" i="76"/>
  <c r="K342" i="76"/>
  <c r="R13" i="78"/>
  <c r="R190" i="78"/>
  <c r="R44" i="78"/>
  <c r="K356" i="76"/>
  <c r="K38" i="73"/>
  <c r="R137" i="78"/>
  <c r="K62" i="76"/>
  <c r="K136" i="76"/>
  <c r="R225" i="78"/>
  <c r="N44" i="63"/>
  <c r="U167" i="61"/>
  <c r="R264" i="78"/>
  <c r="R258" i="78"/>
  <c r="R193" i="78"/>
  <c r="K350" i="76"/>
  <c r="P81" i="69"/>
  <c r="M32" i="72"/>
  <c r="N15" i="63"/>
  <c r="U257" i="61"/>
  <c r="N38" i="63"/>
  <c r="O124" i="62"/>
  <c r="R15" i="59"/>
  <c r="L31" i="58"/>
  <c r="U118" i="61"/>
  <c r="O136" i="62"/>
  <c r="R327" i="78"/>
  <c r="O92" i="62"/>
  <c r="U164" i="61"/>
  <c r="R78" i="78"/>
  <c r="R155" i="78"/>
  <c r="R14" i="78"/>
  <c r="R47" i="78"/>
  <c r="K172" i="76"/>
  <c r="K178" i="76"/>
  <c r="K81" i="76"/>
  <c r="O34" i="62"/>
  <c r="O100" i="62"/>
  <c r="R33" i="78"/>
  <c r="K173" i="76"/>
  <c r="O70" i="62"/>
  <c r="K103" i="76"/>
  <c r="K20" i="76"/>
  <c r="O160" i="62"/>
  <c r="K119" i="76"/>
  <c r="P16" i="69"/>
  <c r="P36" i="69"/>
  <c r="R214" i="78"/>
  <c r="K235" i="76"/>
  <c r="O126" i="62"/>
  <c r="O177" i="62"/>
  <c r="U135" i="61"/>
  <c r="N21" i="63"/>
  <c r="R46" i="78"/>
  <c r="U63" i="61"/>
  <c r="U186" i="61"/>
  <c r="S31" i="71"/>
  <c r="P72" i="69"/>
  <c r="R245" i="78"/>
  <c r="R201" i="78"/>
  <c r="K307" i="76"/>
  <c r="N36" i="63"/>
  <c r="K34" i="76"/>
  <c r="O44" i="62"/>
  <c r="R23" i="78"/>
  <c r="R252" i="78"/>
  <c r="R206" i="78"/>
  <c r="R144" i="78"/>
  <c r="R132" i="78"/>
  <c r="O67" i="62"/>
  <c r="O138" i="62"/>
  <c r="K76" i="76"/>
  <c r="O170" i="62"/>
  <c r="D17" i="88"/>
  <c r="U148" i="61"/>
  <c r="L47" i="58"/>
  <c r="U169" i="61"/>
  <c r="U192" i="61"/>
  <c r="L20" i="65"/>
  <c r="O56" i="62"/>
  <c r="U145" i="61"/>
  <c r="R106" i="78"/>
  <c r="K236" i="76"/>
  <c r="P102" i="69"/>
  <c r="U209" i="61"/>
  <c r="S13" i="71"/>
  <c r="K48" i="76"/>
  <c r="K11" i="81"/>
  <c r="O83" i="62"/>
  <c r="R342" i="78"/>
  <c r="O47" i="62"/>
  <c r="R297" i="78"/>
  <c r="N46" i="63"/>
  <c r="R87" i="78"/>
  <c r="K156" i="76"/>
  <c r="K47" i="76"/>
  <c r="R243" i="78"/>
  <c r="K165" i="76"/>
  <c r="U92" i="61"/>
  <c r="R45" i="78"/>
  <c r="K302" i="76"/>
  <c r="K48" i="73"/>
  <c r="U176" i="61"/>
  <c r="O106" i="62"/>
  <c r="R324" i="78"/>
  <c r="R303" i="78"/>
  <c r="U251" i="61"/>
  <c r="K71" i="76"/>
  <c r="K309" i="76"/>
  <c r="K328" i="76"/>
  <c r="K168" i="76"/>
  <c r="K97" i="76"/>
  <c r="U40" i="61"/>
  <c r="K88" i="76"/>
  <c r="K28" i="76"/>
  <c r="K212" i="76"/>
  <c r="U87" i="61"/>
  <c r="U147" i="61"/>
  <c r="P99" i="69"/>
  <c r="K110" i="76"/>
  <c r="K247" i="76"/>
  <c r="R149" i="78"/>
  <c r="K158" i="76"/>
  <c r="P30" i="69"/>
  <c r="R140" i="78"/>
  <c r="R96" i="78"/>
  <c r="R159" i="78"/>
  <c r="K313" i="76"/>
  <c r="L11" i="65"/>
  <c r="K47" i="73"/>
  <c r="R26" i="78"/>
  <c r="K327" i="76"/>
  <c r="R318" i="78"/>
  <c r="R322" i="78"/>
  <c r="M11" i="72"/>
  <c r="N43" i="63"/>
  <c r="R90" i="78"/>
  <c r="R36" i="78"/>
  <c r="R84" i="78"/>
  <c r="R203" i="78"/>
  <c r="K262" i="76"/>
  <c r="K283" i="76"/>
  <c r="K96" i="76"/>
  <c r="U130" i="61"/>
  <c r="K42" i="73"/>
  <c r="K11" i="76"/>
  <c r="K251" i="76"/>
  <c r="R192" i="78"/>
  <c r="L53" i="58"/>
  <c r="U208" i="61"/>
  <c r="U179" i="61"/>
  <c r="R150" i="78"/>
  <c r="P46" i="69"/>
  <c r="R156" i="78"/>
  <c r="O61" i="62"/>
  <c r="K256" i="76"/>
  <c r="U259" i="61"/>
  <c r="I11" i="80"/>
  <c r="K87" i="76"/>
  <c r="R277" i="78"/>
  <c r="K19" i="76"/>
  <c r="O33" i="62"/>
  <c r="L35" i="58"/>
  <c r="K101" i="76"/>
  <c r="K282" i="76"/>
  <c r="P83" i="69"/>
  <c r="N68" i="63"/>
  <c r="U206" i="61"/>
  <c r="K137" i="76"/>
  <c r="P105" i="69"/>
  <c r="K61" i="76"/>
  <c r="K225" i="76"/>
  <c r="O12" i="62"/>
  <c r="R284" i="78"/>
  <c r="K290" i="76"/>
  <c r="N56" i="63"/>
  <c r="K152" i="76"/>
  <c r="U101" i="61"/>
  <c r="L17" i="58"/>
  <c r="M12" i="72"/>
  <c r="K174" i="76"/>
  <c r="K94" i="76"/>
  <c r="U14" i="61"/>
  <c r="K346" i="76"/>
  <c r="K259" i="76"/>
  <c r="K74" i="76"/>
  <c r="O51" i="62"/>
  <c r="O73" i="62"/>
  <c r="K317" i="76"/>
  <c r="R108" i="78"/>
  <c r="L30" i="58"/>
  <c r="R289" i="78"/>
  <c r="R232" i="78"/>
  <c r="O48" i="62"/>
  <c r="K184" i="76"/>
  <c r="O146" i="62"/>
  <c r="K23" i="76"/>
  <c r="K181" i="76"/>
  <c r="U150" i="61"/>
  <c r="K105" i="76"/>
  <c r="R169" i="78"/>
  <c r="O82" i="62"/>
  <c r="K177" i="76"/>
  <c r="P108" i="69"/>
  <c r="K175" i="76"/>
  <c r="U195" i="61"/>
  <c r="K243" i="76"/>
  <c r="N17" i="63"/>
  <c r="R246" i="78"/>
  <c r="K188" i="76"/>
  <c r="R274" i="78"/>
  <c r="U151" i="61"/>
  <c r="K315" i="76"/>
  <c r="R334" i="78"/>
  <c r="P14" i="69"/>
  <c r="K208" i="76"/>
  <c r="O144" i="62"/>
  <c r="P90" i="69"/>
  <c r="R269" i="78"/>
  <c r="L19" i="65"/>
  <c r="K135" i="76"/>
  <c r="K286" i="76"/>
  <c r="K161" i="76"/>
  <c r="R300" i="78"/>
  <c r="K51" i="73"/>
  <c r="R265" i="78"/>
  <c r="K210" i="76"/>
  <c r="K138" i="76"/>
  <c r="K128" i="76"/>
  <c r="U59" i="61"/>
  <c r="K216" i="76"/>
  <c r="N50" i="63"/>
  <c r="K79" i="76"/>
  <c r="M28" i="72"/>
  <c r="R226" i="78"/>
  <c r="N51" i="63"/>
  <c r="R21" i="78"/>
  <c r="R181" i="78"/>
  <c r="R231" i="78"/>
  <c r="R247" i="78"/>
  <c r="R31" i="78"/>
  <c r="R50" i="78"/>
  <c r="R310" i="78"/>
  <c r="K159" i="76"/>
  <c r="P33" i="69"/>
  <c r="K11" i="67"/>
  <c r="R312" i="78"/>
  <c r="K223" i="76"/>
  <c r="R65" i="78"/>
  <c r="K45" i="73"/>
  <c r="K272" i="76"/>
  <c r="U153" i="61"/>
  <c r="R133" i="78"/>
  <c r="P94" i="69"/>
  <c r="K224" i="76"/>
  <c r="K125" i="76"/>
  <c r="S26" i="71"/>
  <c r="L42" i="58"/>
  <c r="O149" i="62"/>
  <c r="U138" i="61"/>
  <c r="P95" i="69"/>
  <c r="U85" i="61"/>
  <c r="U71" i="61"/>
  <c r="K252" i="76"/>
  <c r="K176" i="76"/>
  <c r="P91" i="69"/>
  <c r="R115" i="78"/>
  <c r="O64" i="62"/>
  <c r="U188" i="61"/>
  <c r="K35" i="73"/>
  <c r="O59" i="62"/>
  <c r="O110" i="62"/>
  <c r="R167" i="78"/>
  <c r="U11" i="61"/>
  <c r="R67" i="78"/>
  <c r="L23" i="66"/>
  <c r="R212" i="78"/>
  <c r="P56" i="69"/>
  <c r="O128" i="62"/>
  <c r="K288" i="76"/>
  <c r="R134" i="78"/>
  <c r="K57" i="73"/>
  <c r="K311" i="76"/>
  <c r="R340" i="78"/>
  <c r="R196" i="78"/>
  <c r="K42" i="76"/>
  <c r="R308" i="78"/>
  <c r="K82" i="76"/>
  <c r="R53" i="78"/>
  <c r="R185" i="78"/>
  <c r="R197" i="78"/>
  <c r="K183" i="76"/>
  <c r="K70" i="76"/>
  <c r="R260" i="78"/>
  <c r="K22" i="73"/>
  <c r="U211" i="61"/>
  <c r="U18" i="61"/>
  <c r="I12" i="80"/>
  <c r="U177" i="61"/>
  <c r="N30" i="63"/>
  <c r="R130" i="78"/>
  <c r="K27" i="76"/>
  <c r="R239" i="78"/>
  <c r="P104" i="69"/>
  <c r="K201" i="76"/>
  <c r="P21" i="69"/>
  <c r="L24" i="58"/>
  <c r="R164" i="78"/>
  <c r="R211" i="78"/>
  <c r="S14" i="71"/>
  <c r="I24" i="80"/>
  <c r="K322" i="76"/>
  <c r="O133" i="62"/>
  <c r="R129" i="78"/>
  <c r="K25" i="73"/>
  <c r="K30" i="73"/>
  <c r="K353" i="76"/>
  <c r="N61" i="63"/>
  <c r="R320" i="78"/>
  <c r="P19" i="69"/>
  <c r="N31" i="63"/>
  <c r="P97" i="69"/>
  <c r="R281" i="78"/>
  <c r="U60" i="61"/>
  <c r="S17" i="71"/>
  <c r="K241" i="76"/>
  <c r="O15" i="62"/>
  <c r="K29" i="73"/>
  <c r="K179" i="76"/>
  <c r="U96" i="61"/>
  <c r="U56" i="61"/>
  <c r="R12" i="59"/>
  <c r="K55" i="73"/>
  <c r="K50" i="76"/>
  <c r="K218" i="76"/>
  <c r="R152" i="78"/>
  <c r="U15" i="61"/>
  <c r="R326" i="78"/>
  <c r="K21" i="73"/>
  <c r="S30" i="71"/>
  <c r="R216" i="78"/>
  <c r="R228" i="78"/>
  <c r="P106" i="69"/>
  <c r="K273" i="76"/>
  <c r="K255" i="76"/>
  <c r="U89" i="61"/>
  <c r="O19" i="62"/>
  <c r="O135" i="62"/>
  <c r="U119" i="61"/>
  <c r="N40" i="63"/>
  <c r="U103" i="61"/>
  <c r="R296" i="78"/>
  <c r="O54" i="62"/>
  <c r="N37" i="63"/>
  <c r="U88" i="61"/>
  <c r="R187" i="78"/>
  <c r="K91" i="76"/>
  <c r="M26" i="72"/>
  <c r="N23" i="63"/>
  <c r="U123" i="61"/>
  <c r="R58" i="78"/>
  <c r="K145" i="76"/>
  <c r="R288" i="78"/>
  <c r="R199" i="78"/>
  <c r="K170" i="76"/>
  <c r="K114" i="76"/>
  <c r="K198" i="76"/>
  <c r="R145" i="78"/>
  <c r="U263" i="61"/>
  <c r="K63" i="76"/>
  <c r="R333" i="78"/>
  <c r="K52" i="76"/>
  <c r="U31" i="61"/>
  <c r="K56" i="76"/>
  <c r="K214" i="76"/>
  <c r="P18" i="69"/>
  <c r="L13" i="65"/>
  <c r="K132" i="76"/>
  <c r="R83" i="78"/>
  <c r="P78" i="69"/>
  <c r="R287" i="78"/>
  <c r="R21" i="59"/>
  <c r="U217" i="61"/>
  <c r="O164" i="62"/>
  <c r="K316" i="76"/>
  <c r="P88" i="69"/>
  <c r="U204" i="61"/>
  <c r="P63" i="69"/>
  <c r="U57" i="61"/>
  <c r="K130" i="76"/>
  <c r="O165" i="62"/>
  <c r="O161" i="62"/>
  <c r="K80" i="76"/>
  <c r="P17" i="69"/>
  <c r="K43" i="76"/>
  <c r="P64" i="69"/>
  <c r="K121" i="76"/>
  <c r="K10" i="81"/>
  <c r="K191" i="76"/>
  <c r="K200" i="76"/>
  <c r="K231" i="76"/>
  <c r="R79" i="78"/>
  <c r="L20" i="66"/>
  <c r="O125" i="62"/>
  <c r="K75" i="76"/>
  <c r="R208" i="78"/>
  <c r="R240" i="78"/>
  <c r="P79" i="69"/>
  <c r="P43" i="69"/>
  <c r="S25" i="71"/>
  <c r="U160" i="61"/>
  <c r="U248" i="61"/>
  <c r="L14" i="66"/>
  <c r="K113" i="76"/>
  <c r="O105" i="62"/>
  <c r="D19" i="88"/>
  <c r="R236" i="78"/>
  <c r="K319" i="76"/>
  <c r="K220" i="76"/>
  <c r="R118" i="78"/>
  <c r="R97" i="78"/>
  <c r="M17" i="72"/>
  <c r="K229" i="76"/>
  <c r="U26" i="61"/>
  <c r="K339" i="76"/>
  <c r="O37" i="62"/>
  <c r="K127" i="76"/>
  <c r="R294" i="78"/>
  <c r="R25" i="78"/>
  <c r="R135" i="78"/>
  <c r="R173" i="78"/>
  <c r="K227" i="76"/>
  <c r="K233" i="76"/>
  <c r="K194" i="76"/>
  <c r="K44" i="73"/>
  <c r="N18" i="63"/>
  <c r="K310" i="76"/>
  <c r="U93" i="61"/>
  <c r="K246" i="76"/>
  <c r="R266" i="78"/>
  <c r="R72" i="78"/>
  <c r="P73" i="69"/>
  <c r="O24" i="62"/>
  <c r="U100" i="61"/>
  <c r="D22" i="88"/>
  <c r="K297" i="76"/>
  <c r="R229" i="78"/>
  <c r="R60" i="78"/>
  <c r="U105" i="61"/>
  <c r="L14" i="65"/>
  <c r="I16" i="80"/>
  <c r="R307" i="78"/>
  <c r="K20" i="73"/>
  <c r="R257" i="78"/>
  <c r="R63" i="78"/>
  <c r="P32" i="69"/>
  <c r="R114" i="78"/>
  <c r="U137" i="61"/>
  <c r="U240" i="61"/>
  <c r="U159" i="61"/>
  <c r="O75" i="62"/>
  <c r="P12" i="69"/>
  <c r="P62" i="69"/>
  <c r="R315" i="78"/>
  <c r="O152" i="62"/>
  <c r="R198" i="78"/>
  <c r="M33" i="72"/>
  <c r="K318" i="76"/>
  <c r="N14" i="63"/>
  <c r="U265" i="61"/>
  <c r="R103" i="78"/>
  <c r="K100" i="76"/>
  <c r="K266" i="76"/>
  <c r="K284" i="76"/>
  <c r="U225" i="61"/>
  <c r="P69" i="69"/>
  <c r="R290" i="78"/>
  <c r="M18" i="72"/>
  <c r="R180" i="78"/>
  <c r="K55" i="76"/>
  <c r="P65" i="69"/>
  <c r="U194" i="61"/>
  <c r="R86" i="78"/>
  <c r="K189" i="76"/>
  <c r="K12" i="81"/>
  <c r="O143" i="62"/>
  <c r="R256" i="78"/>
  <c r="R344" i="78"/>
  <c r="R282" i="78"/>
  <c r="S19" i="71"/>
  <c r="K333" i="76"/>
  <c r="R304" i="78"/>
  <c r="L45" i="58"/>
  <c r="R127" i="78"/>
  <c r="U27" i="61"/>
  <c r="O131" i="62"/>
  <c r="O123" i="62"/>
  <c r="R147" i="78"/>
  <c r="O94" i="62"/>
  <c r="R37" i="78"/>
  <c r="R40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21231]}"/>
    <s v="{[Medida].[Medida].&amp;[2]}"/>
    <s v="{[Keren].[Keren].[All]}"/>
    <s v="{[Cheshbon KM].[Hie Peilut].[Chevra].&amp;[374]&amp;[Kod_Peilut_L7_1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<sst xmlns="http://schemas.openxmlformats.org/spreadsheetml/2006/main" count="9679" uniqueCount="2609">
  <si>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</si>
  <si>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</si>
  <si>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</si>
  <si>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</si>
  <si>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</si>
  <si>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</si>
  <si>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</si>
  <si>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</si>
  <si>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</si>
  <si>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</si>
  <si>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</si>
  <si>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</si>
  <si>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</si>
  <si>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</si>
  <si>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</si>
  <si>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</si>
  <si>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</si>
  <si>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</si>
  <si>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</si>
  <si>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</si>
  <si>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</si>
  <si>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</si>
  <si>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</si>
  <si>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</si>
  <si>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</si>
  <si>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</si>
  <si>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</si>
  <si>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</si>
  <si>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</si>
  <si>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</si>
  <si>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</si>
  <si>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</si>
  <si>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</si>
  <si>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</si>
  <si>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</si>
  <si>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</si>
  <si>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</si>
  <si>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</si>
  <si>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</si>
  <si>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</si>
  <si>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</si>
  <si>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</si>
  <si>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</si>
  <si>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</si>
  <si>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</si>
  <si>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</si>
  <si>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</si>
  <si>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</si>
  <si>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</si>
  <si>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</si>
  <si>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</si>
  <si>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</si>
  <si>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</si>
  <si>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</si>
  <si>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</si>
  <si>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</si>
  <si>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</si>
  <si>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</si>
  <si>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</si>
  <si>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</si>
  <si>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</si>
  <si>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</si>
  <si>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</si>
  <si>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</si>
  <si>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</si>
  <si>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</si>
  <si>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</si>
  <si>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</si>
  <si>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</si>
  <si>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</si>
  <si>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</si>
  <si>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</si>
  <si>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</si>
  <si>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</si>
  <si>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</si>
  <si>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</si>
  <si>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</si>
  <si>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</si>
  <si>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</si>
  <si>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</si>
  <si>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</si>
  <si>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</si>
  <si>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</si>
  <si>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</si>
  <si>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</si>
  <si>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</si>
  <si>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</si>
  <si>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</si>
  <si>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</si>
  <si>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</si>
  <si>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</si>
  <si>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</si>
  <si>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</si>
  <si>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</si>
  <si>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</si>
  <si>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</si>
  <si>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</si>
  <si>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</si>
  <si>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</si>
  <si>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</si>
  <si>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</si>
  <si>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</si>
  <si>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</si>
  <si>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</si>
  <si>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</si>
  <si>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</si>
  <si>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</si>
  <si>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</si>
  <si>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</si>
  <si>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</si>
  <si>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</si>
  <si>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</si>
  <si>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</si>
  <si>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</si>
  <si>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</si>
  <si>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</si>
  <si>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</si>
  <si>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</si>
  <si>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</si>
  <si>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</si>
  <si>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</si>
  <si>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</si>
  <si>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</si>
  <si>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</si>
  <si>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</si>
  <si>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</si>
  <si>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</si>
  <si>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</si>
  <si>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</si>
  <si>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</si>
  <si>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</si>
  <si>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</si>
  <si>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</si>
  <si>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</si>
  <si>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</si>
  <si>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</si>
  <si>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</si>
  <si>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</si>
  <si>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</si>
  <si>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</si>
  <si>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</si>
  <si>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</si>
  <si>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</si>
  <si>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</si>
  <si>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</si>
  <si>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</si>
  <si>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</si>
  <si>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</si>
  <si>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</si>
  <si>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</si>
  <si>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</si>
  <si>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</si>
  <si>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</si>
  <si>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</si>
  <si>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</si>
  <si>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</si>
  <si>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</si>
  <si>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</si>
  <si>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</si>
  <si>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</si>
  <si>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</si>
  <si>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</si>
  <si>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</si>
  <si>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</si>
  <si>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</si>
  <si>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</si>
  <si>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</si>
  <si>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</si>
  <si>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</si>
  <si>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</si>
  <si>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</si>
  <si>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</si>
  <si>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</si>
  <si>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</si>
  <si>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</si>
  <si>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</si>
  <si>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</si>
  <si>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</si>
  <si>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</si>
  <si>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</si>
  <si>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</si>
  <si>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</si>
  <si>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</si>
  <si>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</si>
  <si>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</si>
  <si>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</si>
  <si>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</si>
  <si>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</si>
  <si>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</si>
  <si>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</si>
  <si>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</si>
  <si>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</si>
  <si>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</si>
  <si>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</si>
  <si>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</si>
  <si>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</si>
  <si>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</si>
  <si>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</si>
  <si>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</si>
  <si>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</si>
  <si>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</si>
  <si>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</si>
  <si>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</si>
  <si>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</si>
  <si>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</si>
  <si>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</si>
  <si>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</si>
  <si>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</si>
  <si>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</si>
  <si>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</si>
  <si>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</si>
  <si>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</si>
  <si>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</si>
  <si>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</si>
  <si>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</si>
  <si>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</si>
  <si>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</si>
  <si>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</si>
  <si>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</si>
  <si>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</si>
  <si>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</si>
  <si>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</si>
  <si>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</si>
  <si>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</si>
  <si>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</si>
  <si>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 xml:space="preserve">מגדל מקפת אישית (מספר אוצר 162)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</si>
  <si>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</si>
  <si>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</si>
  <si>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</si>
  <si>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</si>
  <si>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</si>
  <si>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</si>
  <si>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</si>
  <si>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</si>
  <si>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</si>
  <si>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</si>
  <si>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</si>
  <si>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</si>
  <si>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</si>
  <si>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</si>
  <si>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</si>
  <si>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</si>
  <si>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</si>
  <si>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</si>
  <si>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</si>
  <si>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</si>
  <si>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</si>
  <si>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</si>
  <si>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</si>
  <si>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</si>
  <si>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</si>
  <si>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</si>
  <si>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</si>
  <si>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</si>
  <si>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</si>
  <si>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</si>
  <si>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</si>
  <si>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</si>
  <si>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</si>
  <si>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</si>
  <si>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</si>
  <si>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</si>
  <si>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</si>
  <si>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</si>
  <si>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</si>
  <si>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</si>
  <si>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</si>
  <si>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</si>
  <si>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</si>
  <si>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</si>
  <si>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</si>
  <si>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</si>
  <si>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</si>
  <si>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</si>
  <si>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</si>
  <si>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</si>
  <si>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</si>
  <si>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</si>
  <si>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</si>
  <si>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</si>
  <si>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</si>
  <si>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</si>
  <si>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</si>
  <si>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</si>
  <si>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</si>
  <si>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</si>
  <si>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</si>
  <si>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</si>
  <si>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</si>
  <si>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</si>
  <si>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</si>
  <si>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</si>
  <si>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</si>
  <si>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</si>
  <si>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</si>
  <si>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</si>
  <si>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</si>
  <si>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</si>
  <si>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</si>
  <si>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</si>
  <si>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</si>
  <si>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</si>
  <si>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</si>
  <si>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</si>
  <si>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</si>
  <si>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</si>
  <si>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</si>
  <si>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</si>
  <si>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</si>
  <si>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</si>
  <si>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</si>
  <si>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</si>
  <si>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</si>
  <si>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</si>
  <si>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</si>
  <si>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</si>
  <si>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</si>
  <si>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</si>
  <si>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</si>
  <si>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</si>
  <si>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</si>
  <si>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</si>
  <si>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</si>
  <si>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</si>
  <si>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</si>
  <si>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</si>
  <si>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</si>
  <si>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</si>
  <si>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</si>
  <si>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</si>
  <si>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</si>
  <si>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</si>
  <si>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</si>
  <si>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</si>
  <si>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</si>
  <si>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</si>
  <si>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</si>
  <si>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</si>
  <si>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</si>
  <si>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</si>
  <si>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</si>
  <si>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</si>
  <si>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</si>
  <si>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</si>
  <si>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</si>
  <si>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</si>
  <si>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</si>
  <si>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</si>
  <si>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</si>
  <si>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</si>
  <si>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</si>
  <si>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</si>
  <si>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</si>
  <si>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</si>
  <si>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</si>
  <si>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</si>
  <si>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</si>
  <si>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</si>
  <si>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</si>
  <si>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</si>
  <si>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</si>
  <si>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</si>
  <si>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</si>
  <si>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</si>
  <si>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</si>
  <si>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</si>
  <si>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</si>
  <si>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</si>
  <si>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</si>
  <si>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</si>
  <si>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</si>
  <si>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</si>
  <si>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</si>
  <si>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</si>
  <si>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</si>
  <si>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</si>
  <si>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</si>
  <si>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</si>
  <si>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</si>
  <si>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</si>
  <si>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</si>
  <si>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</si>
  <si>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</si>
  <si>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</si>
  <si>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</si>
  <si>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</si>
  <si>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</si>
  <si>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</si>
  <si>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</si>
  <si>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</si>
  <si>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</si>
  <si>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</si>
  <si>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</si>
  <si>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</si>
  <si>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</si>
  <si>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</si>
  <si>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</si>
  <si>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</si>
  <si>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</si>
  <si>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</si>
  <si>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</si>
  <si>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</si>
  <si>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</si>
  <si>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</si>
  <si>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</si>
  <si>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</si>
  <si>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</si>
  <si>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</si>
  <si>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</si>
  <si>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</si>
  <si>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</si>
  <si>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</si>
  <si>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</si>
  <si>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</si>
  <si>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</si>
  <si>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</si>
  <si>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</si>
  <si>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</si>
  <si>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</si>
  <si>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</si>
  <si>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</si>
  <si>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</si>
  <si>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</si>
  <si>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</si>
  <si>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</si>
  <si>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</si>
  <si>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</si>
  <si>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</si>
  <si>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</si>
  <si>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</si>
  <si>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</si>
  <si>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</si>
  <si>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</si>
  <si>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</si>
  <si>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</si>
  <si>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</si>
  <si>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</si>
  <si>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</si>
  <si>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</si>
  <si>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</si>
  <si>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</si>
  <si>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</si>
  <si>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</si>
  <si>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</si>
  <si>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</si>
  <si>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</si>
  <si>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</si>
  <si>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</si>
  <si>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</si>
  <si>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</si>
  <si>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</si>
  <si>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</si>
  <si>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</si>
  <si>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</si>
  <si>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</si>
  <si>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</si>
  <si>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</si>
  <si>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</si>
  <si>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</si>
  <si>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</si>
  <si>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</si>
  <si>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</si>
  <si>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</si>
  <si>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</si>
  <si>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</si>
  <si>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</si>
  <si>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</si>
  <si>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</si>
  <si>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</si>
  <si>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</si>
  <si>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</si>
  <si>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</si>
  <si>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</si>
  <si>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</si>
  <si>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</si>
  <si>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</si>
  <si>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</si>
  <si>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</si>
  <si>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</si>
  <si>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</si>
  <si>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</si>
  <si>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</si>
  <si>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</si>
  <si>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</si>
  <si>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</si>
  <si>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</si>
  <si>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</si>
  <si>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</si>
  <si>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</si>
  <si>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</si>
  <si>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</si>
  <si>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</si>
  <si>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</si>
  <si>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</si>
  <si>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</si>
  <si>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</si>
  <si>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</si>
  <si>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</si>
  <si>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</si>
  <si>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</si>
  <si>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</si>
  <si>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</si>
  <si>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</si>
  <si>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</si>
  <si>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</si>
  <si>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</si>
  <si>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</si>
  <si>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</si>
  <si>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</si>
  <si>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</si>
  <si>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</si>
  <si>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</si>
  <si>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</si>
  <si>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</si>
  <si>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</si>
  <si>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</si>
  <si>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</si>
  <si>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</si>
  <si>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</si>
  <si>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</si>
  <si>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</si>
  <si>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</si>
  <si>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</si>
  <si>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</si>
  <si>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</si>
  <si>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</si>
  <si>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</si>
  <si>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</si>
  <si>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</si>
  <si>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</si>
  <si>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</si>
  <si>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</si>
  <si>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</si>
  <si>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</si>
  <si>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</si>
  <si>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</si>
  <si>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</si>
  <si>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</si>
  <si>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</si>
  <si>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</si>
  <si>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</si>
  <si>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</si>
  <si>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</si>
  <si>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</si>
  <si>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</si>
  <si>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</si>
  <si>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</si>
  <si>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</si>
  <si>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</si>
  <si>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</si>
  <si>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</si>
  <si>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</si>
  <si>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</si>
  <si>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</si>
  <si>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</si>
  <si>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</si>
  <si>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</si>
  <si>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</si>
  <si>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</si>
  <si>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</si>
  <si>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</si>
  <si>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</si>
  <si>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</si>
  <si>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</si>
  <si>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</si>
  <si>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</si>
  <si>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</si>
  <si>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</si>
  <si>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</si>
  <si>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</si>
  <si>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</si>
  <si>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</si>
  <si>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</si>
  <si>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</si>
  <si>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</si>
  <si>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</si>
  <si>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</si>
  <si>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</si>
  <si>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</si>
  <si>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</si>
  <si>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</si>
  <si>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</si>
  <si>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</si>
  <si>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</si>
  <si>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</si>
  <si>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</si>
  <si>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</si>
  <si>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</si>
  <si>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</si>
  <si>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</si>
  <si>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</si>
  <si>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</si>
  <si>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</si>
  <si>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</si>
  <si>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</si>
  <si>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</si>
  <si>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</si>
  <si>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</si>
  <si>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</si>
  <si>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</si>
  <si>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</si>
  <si>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</si>
  <si>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</si>
  <si>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</si>
  <si>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</si>
  <si>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</si>
  <si>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</si>
  <si>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</si>
  <si>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</si>
  <si>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</si>
  <si>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</si>
  <si>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CAMT 12/01/26*</t>
  </si>
  <si>
    <t>US13469VAA61</t>
  </si>
  <si>
    <t>בלומברג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</si>
  <si>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</si>
  <si>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</si>
  <si>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</si>
  <si>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</si>
  <si>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</si>
  <si>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</si>
  <si>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</si>
  <si>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</si>
  <si>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</si>
  <si>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</si>
  <si>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</si>
  <si>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</si>
  <si>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</si>
  <si>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</si>
  <si>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</si>
  <si>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</si>
  <si>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</si>
  <si>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</si>
  <si>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</si>
  <si>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</si>
  <si>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</si>
  <si>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</si>
  <si>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</si>
  <si>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</si>
  <si>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</si>
  <si>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</si>
  <si>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</si>
  <si>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</si>
  <si>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</si>
  <si>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</si>
  <si>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</si>
  <si>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</si>
  <si>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</si>
  <si>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</si>
  <si>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</si>
  <si>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</si>
  <si>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</si>
  <si>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</si>
  <si>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</si>
  <si>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</si>
  <si>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</si>
  <si>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</si>
  <si>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</si>
  <si>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</si>
  <si>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</si>
  <si>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</si>
  <si>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</si>
  <si>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</si>
  <si>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</si>
  <si>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</si>
  <si>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</si>
  <si>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</si>
  <si>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</si>
  <si>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</si>
  <si>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</si>
  <si>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</si>
  <si>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</si>
  <si>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</si>
  <si>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</si>
  <si>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</si>
  <si>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</si>
  <si>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</si>
  <si>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</si>
  <si>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</si>
  <si>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</si>
  <si>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</si>
  <si>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</si>
  <si>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</si>
  <si>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</si>
  <si>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</si>
  <si>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</si>
  <si>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</si>
  <si>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</si>
  <si>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</si>
  <si>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</si>
  <si>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</si>
  <si>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</si>
  <si>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</si>
  <si>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</si>
  <si>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</si>
  <si>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</si>
  <si>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</si>
  <si>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</si>
  <si>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</si>
  <si>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</si>
  <si>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</si>
  <si>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</si>
  <si>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</si>
  <si>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</si>
  <si>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</si>
  <si>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</si>
  <si>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</si>
  <si>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</si>
  <si>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</si>
  <si>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</si>
  <si>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</si>
  <si>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</si>
  <si>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</si>
  <si>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</si>
  <si>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</si>
  <si>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</si>
  <si>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</si>
  <si>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</si>
  <si>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</si>
  <si>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</si>
  <si>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</si>
  <si>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</si>
  <si>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</si>
  <si>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</si>
  <si>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</si>
  <si>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</si>
  <si>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</si>
  <si>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</si>
  <si>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</si>
  <si>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</si>
  <si>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</si>
  <si>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</si>
  <si>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</si>
  <si>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</si>
  <si>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</si>
  <si>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</si>
  <si>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</si>
  <si>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</si>
  <si>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</si>
  <si>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</si>
  <si>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</si>
  <si>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</si>
  <si>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</si>
  <si>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</si>
  <si>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</si>
  <si>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</si>
  <si>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</si>
  <si>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</si>
  <si>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</si>
  <si>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</si>
  <si>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</si>
  <si>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</si>
  <si>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</si>
  <si>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</si>
  <si>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</si>
  <si>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</si>
  <si>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</si>
  <si>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</si>
  <si>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</si>
  <si>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</si>
  <si>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</si>
  <si>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</si>
  <si>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</si>
  <si>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</si>
  <si>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</si>
  <si>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</si>
  <si>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</si>
  <si>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</si>
  <si>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</si>
  <si>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</si>
  <si>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</si>
  <si>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</si>
  <si>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</si>
  <si>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</si>
  <si>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</si>
  <si>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</si>
  <si>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</si>
  <si>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</si>
  <si>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</si>
  <si>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</si>
  <si>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</si>
  <si>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</si>
  <si>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</si>
  <si>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</si>
  <si>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</si>
  <si>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</si>
  <si>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</si>
  <si>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</si>
  <si>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</si>
  <si>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</si>
  <si>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</si>
  <si>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</si>
  <si>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</si>
  <si>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</si>
  <si>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</si>
  <si>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</si>
  <si>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</si>
  <si>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</si>
  <si>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</si>
  <si>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</si>
  <si>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</si>
  <si>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</si>
  <si>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</si>
  <si>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</si>
  <si>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</si>
  <si>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</si>
  <si>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</si>
  <si>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</si>
  <si>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</si>
  <si>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</si>
  <si>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</si>
  <si>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</si>
  <si>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</si>
  <si>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</si>
  <si>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</si>
  <si>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</si>
  <si>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</si>
  <si>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</si>
  <si>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</si>
  <si>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</si>
  <si>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</si>
  <si>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</si>
  <si>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</si>
  <si>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</si>
  <si>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</si>
  <si>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</si>
  <si>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</si>
  <si>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</si>
  <si>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</si>
  <si>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</si>
  <si>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</si>
  <si>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</si>
  <si>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</si>
  <si>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</si>
  <si>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</si>
  <si>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</si>
  <si>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</si>
  <si>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</si>
  <si>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</si>
  <si>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</si>
  <si>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</si>
  <si>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</si>
  <si>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</si>
  <si>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</si>
  <si>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</si>
  <si>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</si>
  <si>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</si>
  <si>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</si>
  <si>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</si>
  <si>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</si>
  <si>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</si>
  <si>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</si>
  <si>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</si>
  <si>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</si>
  <si>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</si>
  <si>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</si>
  <si>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</si>
  <si>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</si>
  <si>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</si>
  <si>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</si>
  <si>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</si>
  <si>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</si>
  <si>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</si>
  <si>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</si>
  <si>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</si>
  <si>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</si>
  <si>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</si>
  <si>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</si>
  <si>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</si>
  <si>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</si>
  <si>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</si>
  <si>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</si>
  <si>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</si>
  <si>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</si>
  <si>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</si>
  <si>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</si>
  <si>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</si>
  <si>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</si>
  <si>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</si>
  <si>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</si>
  <si>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</si>
  <si>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</si>
  <si>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</si>
  <si>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</si>
  <si>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</si>
  <si>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</si>
  <si>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</si>
  <si>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</si>
  <si>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</si>
  <si>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</si>
  <si>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</si>
  <si>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</si>
  <si>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</si>
  <si>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</si>
  <si>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</si>
  <si>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</si>
  <si>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</si>
  <si>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</si>
  <si>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</si>
  <si>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</si>
  <si>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</si>
  <si>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</si>
  <si>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</si>
  <si>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</si>
  <si>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</si>
  <si>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</si>
  <si>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</si>
  <si>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</si>
  <si>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</si>
  <si>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</si>
  <si>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</si>
  <si>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</si>
  <si>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</si>
  <si>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</si>
  <si>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</si>
  <si>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</si>
  <si>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</si>
  <si>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</si>
  <si>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</si>
  <si>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</si>
  <si>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</si>
  <si>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</si>
  <si>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</si>
  <si>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</si>
  <si>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</si>
  <si>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</si>
  <si>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</si>
  <si>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</si>
  <si>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</si>
  <si>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</si>
  <si>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</si>
  <si>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</si>
  <si>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</si>
  <si>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</si>
  <si>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</si>
  <si>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</si>
  <si>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</si>
  <si>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</si>
  <si>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</si>
  <si>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</si>
  <si>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</si>
  <si>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</si>
  <si>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</si>
  <si>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</si>
  <si>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</si>
  <si>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</si>
  <si>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</si>
  <si>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</si>
  <si>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</si>
  <si>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</si>
  <si>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</si>
  <si>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</si>
  <si>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</si>
  <si>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</si>
  <si>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</si>
  <si>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</si>
  <si>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</si>
  <si>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</si>
  <si>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</si>
  <si>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</si>
  <si>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</si>
  <si>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</si>
  <si>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</si>
  <si>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</si>
  <si>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</si>
  <si>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</si>
  <si>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</si>
  <si>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</si>
  <si>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</si>
  <si>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</si>
  <si>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</si>
  <si>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</si>
  <si>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</si>
  <si>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</si>
  <si>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</si>
  <si>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</si>
  <si>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</si>
  <si>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</si>
  <si>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</si>
  <si>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</si>
  <si>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</si>
  <si>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</si>
  <si>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</si>
  <si>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</si>
  <si>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</si>
  <si>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</si>
  <si>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</si>
  <si>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</si>
  <si>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</si>
  <si>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</si>
  <si>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</si>
  <si>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</si>
  <si>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</si>
  <si>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</si>
  <si>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</si>
  <si>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</si>
  <si>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</si>
  <si>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</si>
  <si>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</si>
  <si>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</si>
  <si>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</si>
  <si>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</si>
  <si>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</si>
  <si>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</si>
  <si>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</si>
  <si>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</si>
  <si>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</si>
  <si>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</si>
  <si>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</si>
  <si>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</si>
  <si>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</si>
  <si>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</si>
  <si>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</si>
  <si>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</si>
  <si>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</si>
  <si>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</si>
  <si>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</si>
  <si>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</si>
  <si>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</si>
  <si>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</si>
  <si>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</si>
  <si>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</si>
  <si>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</si>
  <si>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</si>
  <si>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</si>
  <si>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</si>
  <si>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</si>
  <si>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</si>
  <si>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</si>
  <si>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</si>
  <si>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</si>
  <si>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</si>
  <si>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</si>
  <si>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</si>
  <si>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</si>
  <si>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</si>
  <si>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</si>
  <si>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</si>
  <si>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</si>
  <si>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</si>
  <si>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</si>
  <si>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</si>
  <si>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</si>
  <si>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</si>
  <si>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</si>
  <si>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</si>
  <si>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</si>
  <si>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</si>
  <si>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</si>
  <si>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</si>
  <si>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</si>
  <si>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</si>
  <si>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</si>
  <si>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</si>
  <si>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</si>
  <si>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</si>
  <si>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</si>
  <si>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</si>
  <si>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</si>
  <si>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</si>
  <si>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</si>
  <si>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</si>
  <si>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</si>
  <si>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</si>
  <si>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</si>
  <si>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</si>
  <si>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</si>
  <si>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</si>
  <si>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</si>
  <si>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</si>
  <si>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</si>
  <si>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</si>
  <si>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</si>
  <si>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</si>
  <si>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</si>
  <si>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</si>
  <si>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</si>
  <si>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</si>
  <si>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</si>
  <si>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</si>
  <si>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</si>
  <si>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</si>
  <si>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</si>
  <si>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</si>
  <si>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</si>
  <si>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</si>
  <si>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</si>
  <si>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</si>
  <si>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</si>
  <si>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</si>
  <si>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</si>
  <si>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</si>
  <si>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</si>
  <si>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</si>
  <si>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</si>
  <si>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</si>
  <si>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</si>
  <si>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</si>
  <si>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</si>
  <si>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</si>
  <si>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</si>
  <si>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</si>
  <si>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</si>
  <si>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</si>
  <si>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</si>
  <si>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</si>
  <si>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</si>
  <si>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</si>
  <si>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</si>
  <si>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</si>
  <si>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</si>
  <si>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</si>
  <si>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</si>
  <si>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</si>
  <si>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</si>
  <si>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</si>
  <si>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</si>
  <si>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</si>
  <si>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</si>
  <si>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</si>
  <si>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</si>
  <si>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</si>
  <si>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</si>
  <si>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</si>
  <si>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</si>
  <si>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</si>
  <si>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</si>
  <si>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</si>
  <si>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</si>
  <si>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</si>
  <si>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</si>
  <si>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</si>
  <si>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</si>
  <si>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</si>
  <si>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</si>
  <si>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</si>
  <si>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</si>
  <si>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</si>
  <si>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</si>
  <si>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</si>
  <si>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</si>
  <si>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</si>
  <si>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</si>
  <si>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</si>
  <si>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</si>
  <si>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</si>
  <si>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</si>
  <si>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</si>
  <si>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</si>
  <si>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</si>
  <si>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</si>
  <si>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</si>
  <si>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</si>
  <si>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</si>
  <si>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</si>
  <si>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</si>
  <si>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</si>
  <si>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</si>
  <si>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</si>
  <si>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</si>
  <si>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</si>
  <si>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</si>
  <si>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</si>
  <si>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</si>
  <si>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</si>
  <si>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</si>
  <si>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</si>
  <si>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</si>
  <si>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</si>
  <si>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</si>
  <si>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</si>
  <si>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</si>
  <si>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</si>
  <si>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</si>
  <si>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</si>
  <si>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</si>
  <si>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</si>
  <si>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</si>
  <si>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</si>
  <si>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</si>
  <si>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</si>
  <si>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</si>
  <si>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</si>
  <si>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</si>
  <si>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</si>
  <si>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</si>
  <si>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</si>
  <si>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</si>
  <si>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</si>
  <si>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</si>
  <si>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</si>
  <si>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</si>
  <si>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</si>
  <si>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</si>
  <si>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</si>
  <si>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</si>
  <si>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</si>
  <si>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</si>
  <si>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</si>
  <si>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</si>
  <si>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</si>
  <si>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</si>
  <si>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</si>
  <si>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</si>
  <si>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</si>
  <si>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</si>
  <si>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</si>
  <si>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</si>
  <si>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</si>
  <si>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</si>
  <si>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</si>
  <si>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</si>
  <si>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</si>
  <si>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</si>
  <si>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</si>
  <si>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</si>
  <si>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</si>
  <si>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</si>
  <si>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</si>
  <si>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</si>
  <si>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</si>
  <si>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</si>
  <si>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</si>
  <si>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</si>
  <si>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</si>
  <si>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</si>
  <si>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</si>
  <si>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</si>
  <si>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</si>
  <si>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</si>
  <si>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</si>
  <si>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</si>
  <si>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</si>
  <si>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</si>
  <si>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</si>
  <si>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</si>
  <si>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</si>
  <si>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</si>
  <si>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</si>
  <si>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</si>
  <si>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</si>
  <si>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</si>
  <si>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</si>
  <si>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</si>
  <si>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</si>
  <si>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</si>
  <si>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</si>
  <si>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</si>
  <si>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</si>
  <si>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</si>
  <si>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</si>
  <si>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</si>
  <si>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</si>
  <si>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</si>
  <si>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</si>
  <si>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</si>
  <si>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</si>
  <si>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</si>
  <si>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</si>
  <si>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</si>
  <si>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</si>
  <si>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</si>
  <si>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</si>
  <si>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</si>
  <si>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</si>
  <si>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</si>
  <si>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</si>
  <si>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</si>
  <si>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</si>
  <si>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</si>
  <si>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</si>
  <si>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</si>
  <si>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</si>
  <si>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</si>
  <si>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</si>
  <si>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</si>
  <si>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</si>
  <si>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</si>
  <si>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</si>
  <si>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</si>
  <si>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</si>
  <si>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</si>
  <si>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</si>
  <si>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</si>
  <si>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</si>
  <si>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</si>
  <si>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</si>
  <si>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</si>
  <si>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</si>
  <si>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</si>
  <si>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</si>
  <si>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</si>
  <si>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</si>
  <si>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</si>
  <si>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</si>
  <si>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</si>
  <si>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</si>
  <si>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</si>
  <si>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</si>
  <si>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</si>
  <si>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</si>
  <si>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</si>
  <si>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</si>
  <si>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</si>
  <si>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</si>
  <si>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</si>
  <si>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</si>
  <si>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</si>
  <si>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</si>
  <si>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</si>
  <si>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</si>
  <si>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</si>
  <si>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</si>
  <si>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</si>
  <si>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</si>
  <si>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</si>
  <si>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</si>
  <si>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</si>
  <si>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</si>
  <si>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</si>
  <si>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</si>
  <si>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</si>
  <si>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</si>
  <si>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</si>
  <si>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</si>
  <si>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</si>
  <si>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</si>
  <si>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</si>
  <si>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</si>
  <si>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</si>
  <si>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</si>
  <si>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</si>
  <si>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</si>
  <si>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</si>
  <si>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</si>
  <si>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</si>
  <si>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</si>
  <si>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</si>
  <si>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</si>
  <si>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</si>
  <si>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</si>
  <si>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</si>
  <si>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</si>
  <si>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</si>
  <si>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</si>
  <si>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</si>
  <si>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</si>
  <si>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</si>
  <si>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</si>
  <si>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</si>
  <si>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</si>
  <si>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</si>
  <si>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</si>
  <si>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</si>
  <si>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</si>
  <si>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</si>
  <si>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</si>
  <si>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</si>
  <si>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</si>
  <si>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</si>
  <si>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</si>
  <si>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</si>
  <si>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</si>
  <si>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</si>
  <si>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</si>
  <si>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</si>
  <si>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</si>
  <si>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</si>
  <si>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</si>
  <si>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</si>
  <si>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</si>
  <si>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</si>
  <si>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</si>
  <si>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</si>
  <si>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</si>
  <si>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</si>
  <si>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</si>
  <si>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</si>
  <si>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</si>
  <si>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</si>
  <si>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</si>
  <si>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</si>
  <si>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</si>
  <si>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</si>
  <si>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</si>
  <si>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</si>
  <si>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</si>
  <si>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</si>
  <si>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</si>
  <si>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</si>
  <si>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</si>
  <si>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</si>
  <si>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</si>
  <si>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</si>
  <si>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ערד   4.8%   סדרה  8752   2024</t>
  </si>
  <si>
    <t>ערד  8738 % 4.8  2023</t>
  </si>
  <si>
    <t>ערד 2024 סדרה 8761</t>
  </si>
  <si>
    <t>ערד 2025 סדרה 8765</t>
  </si>
  <si>
    <t>ערד 2025 סדרה 8769</t>
  </si>
  <si>
    <t>ערד 2025 סדרה 8771</t>
  </si>
  <si>
    <t>ערד 8786_1/2027</t>
  </si>
  <si>
    <t>ערד 8793</t>
  </si>
  <si>
    <t>ערד 8794</t>
  </si>
  <si>
    <t>ערד 8795</t>
  </si>
  <si>
    <t>ערד 8797</t>
  </si>
  <si>
    <t>ערד 8798</t>
  </si>
  <si>
    <t>ערד 8799</t>
  </si>
  <si>
    <t>ערד 8800</t>
  </si>
  <si>
    <t>ערד 8801</t>
  </si>
  <si>
    <t>ערד 8802</t>
  </si>
  <si>
    <t>ערד 8803</t>
  </si>
  <si>
    <t>ערד 8805</t>
  </si>
  <si>
    <t>ערד 8806</t>
  </si>
  <si>
    <t>ערד 8807</t>
  </si>
  <si>
    <t>ערד 8808</t>
  </si>
  <si>
    <t>ערד 8809</t>
  </si>
  <si>
    <t>ערד 8811</t>
  </si>
  <si>
    <t>ערד 8812</t>
  </si>
  <si>
    <t>ערד 8813</t>
  </si>
  <si>
    <t>ערד 8816</t>
  </si>
  <si>
    <t>ערד 8817</t>
  </si>
  <si>
    <t>ערד 8819</t>
  </si>
  <si>
    <t>ערד 8820</t>
  </si>
  <si>
    <t>ערד 8821</t>
  </si>
  <si>
    <t>ערד 8822</t>
  </si>
  <si>
    <t>ערד 8823</t>
  </si>
  <si>
    <t>ערד 8824</t>
  </si>
  <si>
    <t>ערד 8825</t>
  </si>
  <si>
    <t>ערד 8826</t>
  </si>
  <si>
    <t>ערד 8827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</si>
  <si>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</si>
  <si>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</si>
  <si>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</si>
  <si>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</si>
  <si>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</si>
  <si>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</si>
  <si>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</si>
  <si>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</si>
  <si>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</si>
  <si>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</si>
  <si>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</si>
  <si>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</si>
  <si>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</si>
  <si>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</si>
  <si>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</si>
  <si>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</si>
  <si>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</si>
  <si>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</si>
  <si>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8852</t>
  </si>
  <si>
    <t>ערד 8853</t>
  </si>
  <si>
    <t>ערד 8854</t>
  </si>
  <si>
    <t>ערד 8856</t>
  </si>
  <si>
    <t>ערד 8857</t>
  </si>
  <si>
    <t>ערד 8858</t>
  </si>
  <si>
    <t>ערד 8859</t>
  </si>
  <si>
    <t>ערד 8866</t>
  </si>
  <si>
    <t>ערד 8871</t>
  </si>
  <si>
    <t>ערד 8872</t>
  </si>
  <si>
    <t>ערד 8873</t>
  </si>
  <si>
    <t>ערד 8877</t>
  </si>
  <si>
    <t>ערד 8882</t>
  </si>
  <si>
    <t>ערד 8883</t>
  </si>
  <si>
    <t>ערד 8889</t>
  </si>
  <si>
    <t>ערד 8893</t>
  </si>
  <si>
    <t>ערד 8894</t>
  </si>
  <si>
    <t>ערד 8900</t>
  </si>
  <si>
    <t>ערד 8901</t>
  </si>
  <si>
    <t>ערד 8904</t>
  </si>
  <si>
    <t>ערד סדרה 2024  8758  4.8%</t>
  </si>
  <si>
    <t>ערד סדרה 8743  4.8%  2023</t>
  </si>
  <si>
    <t>ערד סדרה 8755 2024 4.8%</t>
  </si>
  <si>
    <t>ערד סדרה 8756 2024 4.8%</t>
  </si>
  <si>
    <t>ערד סדרה 8757 2024 4.8%</t>
  </si>
  <si>
    <t>ערד סדרה 8762 %4.8 2025</t>
  </si>
  <si>
    <t>ערד סדרה 8763 %4.8 2025</t>
  </si>
  <si>
    <t>ערד סדרה 8764 %4.8 2025</t>
  </si>
  <si>
    <t>ערד סדרה 8768 2025 4.8%</t>
  </si>
  <si>
    <t>ערד סדרה 8770   2025   4.8%</t>
  </si>
  <si>
    <t>ערד סדרה 8772 4.8% 2025</t>
  </si>
  <si>
    <t>ערד סדרה 8773 4.8% 2025</t>
  </si>
  <si>
    <t>ערד סדרה 8774 2026 4.8%</t>
  </si>
  <si>
    <t>ערד סדרה 8776 2026 4.8%</t>
  </si>
  <si>
    <t>ערד סדרה 8778 2026 4.8%</t>
  </si>
  <si>
    <t>ערד סדרה 8781 2026 4.8%</t>
  </si>
  <si>
    <t>ערד סדרה 8784  4.8%  2026</t>
  </si>
  <si>
    <t>ערד סדרה 8787 4.8% 2027</t>
  </si>
  <si>
    <t>ערד סדרה 8788 4.8% 2027</t>
  </si>
  <si>
    <t>ערד סדרה 8789 2027 4.8%</t>
  </si>
  <si>
    <t>ערד סדרה 8810 2029 4.8%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</si>
  <si>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</si>
  <si>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</si>
  <si>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</si>
  <si>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</si>
  <si>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</si>
  <si>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</si>
  <si>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</si>
  <si>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</si>
  <si>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</si>
  <si>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</si>
  <si>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</si>
  <si>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</si>
  <si>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</si>
  <si>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</si>
  <si>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</si>
  <si>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</si>
  <si>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</si>
  <si>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</si>
  <si>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</si>
  <si>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</si>
  <si>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</si>
  <si>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</si>
  <si>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</si>
  <si>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</si>
  <si>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</si>
  <si>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</si>
  <si>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</si>
  <si>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</si>
  <si>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</si>
  <si>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</si>
  <si>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</si>
  <si>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</si>
  <si>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</si>
  <si>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</si>
  <si>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</si>
  <si>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</si>
  <si>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</si>
  <si>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</si>
  <si>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</si>
  <si>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</si>
  <si>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</si>
  <si>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</si>
  <si>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RUBY PIPELINE 6 04/22</t>
  </si>
  <si>
    <t>ENERGY</t>
  </si>
  <si>
    <t>אלון דלק מניה לא סחירה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</si>
  <si>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</si>
  <si>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</si>
  <si>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</si>
  <si>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</si>
  <si>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</si>
  <si>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</si>
  <si>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180 Livingston equity*</t>
  </si>
  <si>
    <t>45499</t>
  </si>
  <si>
    <t>820 Washington*</t>
  </si>
  <si>
    <t>330506</t>
  </si>
  <si>
    <t>BERO CENTER*</t>
  </si>
  <si>
    <t>330500</t>
  </si>
  <si>
    <t>Data Center Atlanta*</t>
  </si>
  <si>
    <t>330509</t>
  </si>
  <si>
    <t>Fenwick*</t>
  </si>
  <si>
    <t>330514</t>
  </si>
  <si>
    <t>MM Texas*</t>
  </si>
  <si>
    <t>386423</t>
  </si>
  <si>
    <t>Project Hush*</t>
  </si>
  <si>
    <t>Sacramento 353*</t>
  </si>
  <si>
    <t>SALEM מניה לא סחירה</t>
  </si>
  <si>
    <t>Terraces*</t>
  </si>
  <si>
    <t>Walgreens*</t>
  </si>
  <si>
    <t>330511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</si>
  <si>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</si>
  <si>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</si>
  <si>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</si>
  <si>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</si>
  <si>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</si>
  <si>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</si>
  <si>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</si>
  <si>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Horsley Bridge XII Ventures</t>
  </si>
  <si>
    <t>Strategic Investors Fund VIII LP</t>
  </si>
  <si>
    <t>קרנות גידור</t>
  </si>
  <si>
    <t>ION TECH FEEDER FUND</t>
  </si>
  <si>
    <t>KYG4939W1188</t>
  </si>
  <si>
    <t>Portfolio EDGE</t>
  </si>
  <si>
    <t>Waterton Residential P V XIII</t>
  </si>
  <si>
    <t>חשבון ריט WATERTON EDGE</t>
  </si>
  <si>
    <t>AE Industrial Partners Fund II, LP</t>
  </si>
  <si>
    <t>APCS LP*</t>
  </si>
  <si>
    <t>Apollo Natural Resources Partners II LP</t>
  </si>
  <si>
    <t>Apollo Overseas Partners IX L.P</t>
  </si>
  <si>
    <t>CMPVIIC</t>
  </si>
  <si>
    <t>CRECH V</t>
  </si>
  <si>
    <t>CRUISE.CO</t>
  </si>
  <si>
    <t>Dover Street IX L.P.</t>
  </si>
  <si>
    <t>Elatec GmbH</t>
  </si>
  <si>
    <t>Incline Equity Partners IV, L.P.</t>
  </si>
  <si>
    <t>Lytx, Inc.</t>
  </si>
  <si>
    <t>MediFox</t>
  </si>
  <si>
    <t>Pamlico Capital IV, L.P.</t>
  </si>
  <si>
    <t>PCSIII LP</t>
  </si>
  <si>
    <t>Preston Hollow Capital, LLC</t>
  </si>
  <si>
    <t>Project Draco</t>
  </si>
  <si>
    <t>Project Gridiron</t>
  </si>
  <si>
    <t>Project Saxa</t>
  </si>
  <si>
    <t>Project Starboard</t>
  </si>
  <si>
    <t>SLF1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</si>
  <si>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</si>
  <si>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</si>
  <si>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</si>
  <si>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</si>
  <si>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</si>
  <si>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</si>
  <si>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</si>
  <si>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</si>
  <si>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</si>
  <si>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</si>
  <si>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</si>
  <si>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</si>
  <si>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</si>
  <si>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</si>
  <si>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</si>
  <si>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</si>
  <si>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</si>
  <si>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</si>
  <si>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</si>
  <si>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</si>
  <si>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</si>
  <si>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</si>
  <si>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</si>
  <si>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</si>
  <si>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3.18 09-01-23 (10) -422</t>
  </si>
  <si>
    <t>10000064</t>
  </si>
  <si>
    <t>+ILS/-USD 3.1906 10-01-23 (10) -394</t>
  </si>
  <si>
    <t>10000065</t>
  </si>
  <si>
    <t>+ILS/-USD 3.266 18-01-23 (10) -515</t>
  </si>
  <si>
    <t>10000075</t>
  </si>
  <si>
    <t>+ILS/-USD 3.2822 06-02-23 (10) -508</t>
  </si>
  <si>
    <t>10000093</t>
  </si>
  <si>
    <t>+ILS/-USD 3.2875 08-02-23 (10) -460</t>
  </si>
  <si>
    <t>10000098</t>
  </si>
  <si>
    <t>+ILS/-USD 3.3104 12-01-23 (10) -536</t>
  </si>
  <si>
    <t>10000078</t>
  </si>
  <si>
    <t>+ILS/-USD 3.346 25-05-23 (10) -395</t>
  </si>
  <si>
    <t>10000171</t>
  </si>
  <si>
    <t>+ILS/-USD 3.3701 23-05-23 (10) -499</t>
  </si>
  <si>
    <t>10000160</t>
  </si>
  <si>
    <t>+ILS/-USD 3.383 09-02-23 (20) -580</t>
  </si>
  <si>
    <t>10000090</t>
  </si>
  <si>
    <t>+ILS/-USD 3.391 09-02-23 (10) -516</t>
  </si>
  <si>
    <t>10000100</t>
  </si>
  <si>
    <t>+ILS/-USD 3.394 02-03-23 (10) -184</t>
  </si>
  <si>
    <t>10000169</t>
  </si>
  <si>
    <t>+ILS/-USD 3.397 24-05-23 (10) -449</t>
  </si>
  <si>
    <t>10000162</t>
  </si>
  <si>
    <t>+ILS/-USD 3.397 26-01-23 (20) -318</t>
  </si>
  <si>
    <t>10000102</t>
  </si>
  <si>
    <t>+ILS/-USD 3.4138 04-04-23 (10) -482</t>
  </si>
  <si>
    <t>10000136</t>
  </si>
  <si>
    <t>+ILS/-USD 3.419 18-05-23 (20) -570</t>
  </si>
  <si>
    <t>10000108</t>
  </si>
  <si>
    <t>+ILS/-USD 3.423 17-05-23 (10) -550</t>
  </si>
  <si>
    <t>10000106</t>
  </si>
  <si>
    <t>+ILS/-USD 3.4614 02-05-23 (10) -586</t>
  </si>
  <si>
    <t>10000140</t>
  </si>
  <si>
    <t>+ILS/-USD 3.469 20-04-23 (10) -535</t>
  </si>
  <si>
    <t>10000104</t>
  </si>
  <si>
    <t>10000147</t>
  </si>
  <si>
    <t>+ILS/-USD 3.491 28-03-23 (10) -470</t>
  </si>
  <si>
    <t>10000145</t>
  </si>
  <si>
    <t>+ILS/-USD 3.4987 23-03-23 (10) -513</t>
  </si>
  <si>
    <t>10000142</t>
  </si>
  <si>
    <t>+USD/-ILS 3.279 06-02-23 (10) -423</t>
  </si>
  <si>
    <t>10000129</t>
  </si>
  <si>
    <t>+USD/-ILS 3.512 12-01-23 (10) -15</t>
  </si>
  <si>
    <t>10000176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</si>
  <si>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</si>
  <si>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</si>
  <si>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</si>
  <si>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</si>
  <si>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</si>
  <si>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</si>
  <si>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</si>
  <si>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</si>
  <si>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</si>
  <si>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</si>
  <si>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</si>
  <si>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</si>
  <si>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</si>
  <si>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</si>
  <si>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</si>
  <si>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</si>
  <si>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</si>
  <si>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</si>
  <si>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</si>
  <si>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</si>
  <si>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</si>
  <si>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</si>
  <si>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</si>
  <si>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</si>
  <si>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</si>
  <si>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</si>
  <si>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</si>
  <si>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</si>
  <si>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</si>
  <si>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</si>
  <si>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</si>
  <si>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</si>
  <si>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</si>
  <si>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</si>
  <si>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</si>
  <si>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</si>
  <si>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</si>
  <si>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</si>
  <si>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</si>
  <si>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</si>
  <si>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</si>
  <si>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</si>
  <si>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</si>
  <si>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</si>
  <si>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</si>
  <si>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</si>
  <si>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</si>
  <si>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</si>
  <si>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</si>
  <si>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</si>
  <si>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</si>
  <si>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</si>
  <si>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</si>
  <si>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</si>
  <si>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</si>
  <si>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</si>
  <si>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</si>
  <si>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</si>
  <si>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</si>
  <si>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</si>
  <si>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</si>
  <si>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</si>
  <si>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</si>
  <si>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</si>
  <si>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</si>
  <si>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</si>
  <si>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</si>
  <si>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</si>
  <si>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</si>
  <si>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</si>
  <si>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</si>
  <si>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</si>
  <si>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</si>
  <si>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</si>
  <si>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</si>
  <si>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</si>
  <si>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</si>
  <si>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</si>
  <si>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</si>
  <si>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</si>
  <si>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</si>
  <si>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</si>
  <si>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</si>
  <si>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</si>
  <si>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</si>
  <si>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</si>
  <si>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</si>
  <si>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</si>
  <si>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</si>
  <si>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</si>
  <si>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</si>
  <si>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</si>
  <si>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</si>
  <si>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</si>
  <si>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</si>
  <si>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</si>
  <si>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</si>
  <si>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</si>
  <si>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</si>
  <si>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</si>
  <si>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</si>
  <si>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</si>
  <si>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</si>
  <si>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</si>
  <si>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</si>
  <si>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</si>
  <si>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</si>
  <si>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</si>
  <si>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</si>
  <si>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</si>
  <si>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</si>
  <si>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</si>
  <si>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</si>
  <si>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</si>
  <si>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</si>
  <si>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</si>
  <si>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</si>
  <si>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</si>
  <si>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</si>
  <si>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</si>
  <si>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</si>
  <si>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</si>
  <si>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</si>
  <si>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</si>
  <si>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</si>
  <si>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</si>
  <si>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</si>
  <si>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</si>
  <si>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</si>
  <si>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</si>
  <si>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</si>
  <si>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</si>
  <si>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</si>
  <si>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</si>
  <si>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</si>
  <si>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</si>
  <si>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</si>
  <si>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</si>
  <si>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</si>
  <si>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</si>
  <si>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</si>
  <si>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</si>
  <si>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</si>
  <si>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</si>
  <si>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</si>
  <si>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</si>
  <si>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</si>
  <si>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</si>
  <si>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</si>
  <si>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</si>
  <si>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</si>
  <si>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</si>
  <si>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</si>
  <si>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</si>
  <si>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</si>
  <si>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</si>
  <si>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</si>
  <si>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</si>
  <si>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</si>
  <si>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</si>
  <si>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</si>
  <si>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</si>
  <si>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</si>
  <si>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</si>
  <si>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</si>
  <si>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</si>
  <si>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</si>
  <si>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</si>
  <si>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</si>
  <si>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</si>
  <si>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</si>
  <si>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</si>
  <si>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</si>
  <si>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</si>
  <si>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</si>
  <si>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</si>
  <si>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</si>
  <si>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</si>
  <si>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</si>
  <si>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</si>
  <si>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</si>
  <si>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</si>
  <si>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</si>
  <si>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</si>
  <si>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</si>
  <si>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</si>
  <si>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</si>
  <si>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</si>
  <si>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</si>
  <si>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</si>
  <si>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</si>
  <si>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</si>
  <si>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</si>
  <si>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</si>
  <si>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</si>
  <si>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</si>
  <si>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</si>
  <si>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</si>
  <si>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</si>
  <si>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</si>
  <si>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</si>
  <si>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</si>
  <si>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</si>
  <si>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</si>
  <si>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</si>
  <si>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</si>
  <si>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</si>
  <si>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</si>
  <si>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</si>
  <si>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</si>
  <si>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</si>
  <si>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</si>
  <si>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</si>
  <si>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</si>
  <si>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</si>
  <si>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</si>
  <si>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</si>
  <si>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</si>
  <si>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</si>
  <si>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</si>
  <si>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</si>
  <si>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</si>
  <si>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</si>
  <si>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</si>
  <si>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</si>
  <si>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</si>
  <si>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</si>
  <si>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</si>
  <si>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3.4042 21-02-23 (10) -378</t>
  </si>
  <si>
    <t>10003293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</si>
  <si>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</si>
  <si>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</si>
  <si>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</si>
  <si>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</si>
  <si>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</si>
  <si>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</si>
  <si>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</si>
  <si>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</si>
  <si>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</si>
  <si>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</si>
  <si>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</si>
  <si>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</si>
  <si>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</si>
  <si>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</si>
  <si>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</si>
  <si>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</si>
  <si>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</si>
  <si>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</si>
  <si>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</si>
  <si>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</si>
  <si>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</si>
  <si>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</si>
  <si>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</si>
  <si>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</si>
  <si>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</si>
  <si>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</si>
  <si>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10003307</t>
  </si>
  <si>
    <t>10000636</t>
  </si>
  <si>
    <t>+ILS/-USD 3.4169 04-04-23 (11) -481</t>
  </si>
  <si>
    <t>10000607</t>
  </si>
  <si>
    <t>10002970</t>
  </si>
  <si>
    <t>+ILS/-USD 3.417 04-04-23 (12) -485</t>
  </si>
  <si>
    <t>10003295</t>
  </si>
  <si>
    <t>10003127</t>
  </si>
  <si>
    <t>+ILS/-USD 3.42 17-05-23 (11) -540</t>
  </si>
  <si>
    <t>10000634</t>
  </si>
  <si>
    <t>+ILS/-USD 3.4215 18-05-23 (10) -565</t>
  </si>
  <si>
    <t>10003302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</si>
  <si>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</si>
  <si>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</si>
  <si>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</si>
  <si>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</si>
  <si>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</si>
  <si>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</si>
  <si>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</si>
  <si>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</si>
  <si>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</si>
  <si>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</si>
  <si>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</si>
  <si>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</si>
  <si>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</si>
  <si>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</si>
  <si>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</si>
  <si>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</si>
  <si>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</si>
  <si>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</si>
  <si>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</si>
  <si>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</si>
  <si>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</si>
  <si>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</si>
  <si>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</si>
  <si>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</si>
  <si>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</si>
  <si>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</si>
  <si>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</si>
  <si>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</si>
  <si>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</si>
  <si>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</si>
  <si>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</si>
  <si>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</si>
  <si>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</si>
  <si>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</si>
  <si>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</si>
  <si>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</si>
  <si>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</si>
  <si>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</si>
  <si>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</si>
  <si>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</si>
  <si>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</si>
  <si>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</si>
  <si>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</si>
  <si>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</si>
  <si>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</si>
  <si>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</si>
  <si>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</si>
  <si>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</si>
  <si>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</si>
  <si>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</si>
  <si>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</si>
  <si>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</si>
  <si>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</si>
  <si>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</si>
  <si>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</si>
  <si>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</si>
  <si>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</si>
  <si>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</si>
  <si>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</si>
  <si>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</si>
  <si>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</si>
  <si>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</si>
  <si>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</si>
  <si>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</si>
  <si>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</si>
  <si>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</si>
  <si>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</si>
  <si>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</si>
  <si>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</si>
  <si>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</si>
  <si>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</si>
  <si>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</si>
  <si>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</si>
  <si>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</si>
  <si>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</si>
  <si>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</si>
  <si>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</si>
  <si>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</si>
  <si>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</si>
  <si>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</si>
  <si>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</si>
  <si>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</si>
  <si>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</si>
  <si>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</si>
  <si>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</si>
  <si>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</si>
  <si>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</si>
  <si>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10003297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</si>
  <si>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</si>
  <si>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</si>
  <si>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</si>
  <si>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</si>
  <si>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</si>
  <si>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</si>
  <si>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</si>
  <si>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</si>
  <si>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</si>
  <si>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</si>
  <si>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</si>
  <si>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</si>
  <si>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</si>
  <si>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+USD/-EUR 1.05455 11-05-23 (10) +136.5</t>
  </si>
  <si>
    <t>10000157</t>
  </si>
  <si>
    <t>+USD/-EUR 1.07694 14-02-23 (10) +189.4</t>
  </si>
  <si>
    <t>10000110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</si>
  <si>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</si>
  <si>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</si>
  <si>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</si>
  <si>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</si>
  <si>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</si>
  <si>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</si>
  <si>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</si>
  <si>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</si>
  <si>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</si>
  <si>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</si>
  <si>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</si>
  <si>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</si>
  <si>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</si>
  <si>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</si>
  <si>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</si>
  <si>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</si>
  <si>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</si>
  <si>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</si>
  <si>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</si>
  <si>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</si>
  <si>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</si>
  <si>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</si>
  <si>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</si>
  <si>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</si>
  <si>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</si>
  <si>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</si>
  <si>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</si>
  <si>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</si>
  <si>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</si>
  <si>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</si>
  <si>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</si>
  <si>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</si>
  <si>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</si>
  <si>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</si>
  <si>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</si>
  <si>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</si>
  <si>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</si>
  <si>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</si>
  <si>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</si>
  <si>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</si>
  <si>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</si>
  <si>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</si>
  <si>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</si>
  <si>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</si>
  <si>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</si>
  <si>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</si>
  <si>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</si>
  <si>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</si>
  <si>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</si>
  <si>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</si>
  <si>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</si>
  <si>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</si>
  <si>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</si>
  <si>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</si>
  <si>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</si>
  <si>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</si>
  <si>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</si>
  <si>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</si>
  <si>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</si>
  <si>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</si>
  <si>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</si>
  <si>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</si>
  <si>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</si>
  <si>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</si>
  <si>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</si>
  <si>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</si>
  <si>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</si>
  <si>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</si>
  <si>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</si>
  <si>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</si>
  <si>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1.0002 14-02-23 (10) +114</t>
  </si>
  <si>
    <t>10003290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</si>
  <si>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</si>
  <si>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</si>
  <si>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</si>
  <si>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</si>
  <si>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</si>
  <si>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</si>
  <si>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</si>
  <si>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</si>
  <si>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</si>
  <si>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</si>
  <si>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</si>
  <si>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</si>
  <si>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</si>
  <si>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</si>
  <si>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</si>
  <si>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</si>
  <si>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1.03077 05-04-23 (10) +207.7</t>
  </si>
  <si>
    <t>10003282</t>
  </si>
  <si>
    <t>+USD/-EUR 1.0349 17-04-23 (10) +204</t>
  </si>
  <si>
    <t>10002800</t>
  </si>
  <si>
    <t>10003284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</si>
  <si>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</si>
  <si>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</si>
  <si>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</si>
  <si>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</si>
  <si>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</si>
  <si>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</si>
  <si>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</si>
  <si>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</si>
  <si>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</si>
  <si>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</si>
  <si>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10003299</t>
  </si>
  <si>
    <t>+USD/-EUR 1.0542 11-05-23 (11) +137</t>
  </si>
  <si>
    <t>10003107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</si>
  <si>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</si>
  <si>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</si>
  <si>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</si>
  <si>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</si>
  <si>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</si>
  <si>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</si>
  <si>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</si>
  <si>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</si>
  <si>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</si>
  <si>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</si>
  <si>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</si>
  <si>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</si>
  <si>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</si>
  <si>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</si>
  <si>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</si>
  <si>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</si>
  <si>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</si>
  <si>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</si>
  <si>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</si>
  <si>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</si>
  <si>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</si>
  <si>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</si>
  <si>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</si>
  <si>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</si>
  <si>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</si>
  <si>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</si>
  <si>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</si>
  <si>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</si>
  <si>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</si>
  <si>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10003278</t>
  </si>
  <si>
    <t>+USD/-GBP 1.1616 13-02-23 (10) +36</t>
  </si>
  <si>
    <t>10003053</t>
  </si>
  <si>
    <t>+USD/-GBP 1.1957 18-04-23 (10) +48</t>
  </si>
  <si>
    <t>10003300</t>
  </si>
  <si>
    <t>+USD/-GBP 1.198 22-05-23 (10) +55</t>
  </si>
  <si>
    <t>10003304</t>
  </si>
  <si>
    <t>10003132</t>
  </si>
  <si>
    <t>+USD/-GBP 1.198 22-05-23 (12) +55</t>
  </si>
  <si>
    <t>10003136</t>
  </si>
  <si>
    <t>+USD/-GBP 1.1985 22-05-23 (11) +55</t>
  </si>
  <si>
    <t>10003134</t>
  </si>
  <si>
    <t>+USD/-GBP 1.21735 22-05-23 (10) +53.5</t>
  </si>
  <si>
    <t>10003305</t>
  </si>
  <si>
    <t>+USD/-GBP 1.21817 18-04-23 (12) +76.7</t>
  </si>
  <si>
    <t>10002835</t>
  </si>
  <si>
    <t>10003288</t>
  </si>
  <si>
    <t>+USD/-GBP 1.21942 18-04-23 (10) +76.2</t>
  </si>
  <si>
    <t>10003286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</si>
  <si>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</si>
  <si>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</si>
  <si>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</si>
  <si>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</si>
  <si>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</si>
  <si>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</si>
  <si>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</si>
  <si>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</si>
  <si>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</si>
  <si>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</si>
  <si>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</si>
  <si>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</si>
  <si>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</si>
  <si>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</si>
  <si>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</si>
  <si>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</si>
  <si>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</si>
  <si>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</si>
  <si>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</si>
  <si>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</si>
  <si>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</si>
  <si>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</si>
  <si>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</si>
  <si>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</si>
  <si>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</si>
  <si>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</si>
  <si>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</si>
  <si>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</si>
  <si>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</si>
  <si>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</si>
  <si>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</si>
  <si>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</si>
  <si>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</si>
  <si>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</si>
  <si>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</si>
  <si>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</si>
  <si>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</si>
  <si>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</si>
  <si>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</si>
  <si>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</si>
  <si>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</si>
  <si>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</si>
  <si>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</si>
  <si>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</si>
  <si>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</si>
  <si>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</si>
  <si>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34112000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</si>
  <si>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</si>
  <si>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</si>
  <si>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</si>
  <si>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</si>
  <si>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</si>
  <si>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</si>
  <si>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</si>
  <si>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</si>
  <si>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</si>
  <si>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</si>
  <si>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</si>
  <si>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</si>
  <si>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</si>
  <si>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</si>
  <si>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</si>
  <si>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</si>
  <si>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</si>
  <si>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</si>
  <si>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</si>
  <si>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</si>
  <si>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</si>
  <si>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</si>
  <si>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</si>
  <si>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</si>
  <si>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</si>
  <si>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</si>
  <si>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</si>
  <si>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</si>
  <si>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</si>
  <si>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33810000</t>
  </si>
  <si>
    <t>31120000</t>
  </si>
  <si>
    <t>30820000</t>
  </si>
  <si>
    <t>31720000</t>
  </si>
  <si>
    <t>31220000</t>
  </si>
  <si>
    <t>34520000</t>
  </si>
  <si>
    <t>34020000</t>
  </si>
  <si>
    <t>30326000</t>
  </si>
  <si>
    <t>JP MORGAN</t>
  </si>
  <si>
    <t>30385000</t>
  </si>
  <si>
    <t>A-</t>
  </si>
  <si>
    <t>S&amp;P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</si>
  <si>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</si>
  <si>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</si>
  <si>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</si>
  <si>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</si>
  <si>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</si>
  <si>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</si>
  <si>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</si>
  <si>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</si>
  <si>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</si>
  <si>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</si>
  <si>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</si>
  <si>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</si>
  <si>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</si>
  <si>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</si>
  <si>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</si>
  <si>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</si>
  <si>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</si>
  <si>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</si>
  <si>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</si>
  <si>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</si>
  <si>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</si>
  <si>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</si>
  <si>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</si>
  <si>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</si>
  <si>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</si>
  <si>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</si>
  <si>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</si>
  <si>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</si>
  <si>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</si>
  <si>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</si>
  <si>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</si>
  <si>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</si>
  <si>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</si>
  <si>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</si>
  <si>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</si>
  <si>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</si>
  <si>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</si>
  <si>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</si>
  <si>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</si>
  <si>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</si>
  <si>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</si>
  <si>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</si>
  <si>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</si>
  <si>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</si>
  <si>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</si>
  <si>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</si>
  <si>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</si>
  <si>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</si>
  <si>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</si>
  <si>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</si>
  <si>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</si>
  <si>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</si>
  <si>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</si>
  <si>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</si>
  <si>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</si>
  <si>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</si>
  <si>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</si>
  <si>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</si>
  <si>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</si>
  <si>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</si>
  <si>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</si>
  <si>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</si>
  <si>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</si>
  <si>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</si>
  <si>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</si>
  <si>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</si>
  <si>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</si>
  <si>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</si>
  <si>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</si>
  <si>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</si>
  <si>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</si>
  <si>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</si>
  <si>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</si>
  <si>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</si>
  <si>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</si>
  <si>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</si>
  <si>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</si>
  <si>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</si>
  <si>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</si>
  <si>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</si>
  <si>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</si>
  <si>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</si>
  <si>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</si>
  <si>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</si>
  <si>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</si>
  <si>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</si>
  <si>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</si>
  <si>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</si>
  <si>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</si>
  <si>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</si>
  <si>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</si>
  <si>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</si>
  <si>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</si>
  <si>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</si>
  <si>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</si>
  <si>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</si>
  <si>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</si>
  <si>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</si>
  <si>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</si>
  <si>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</si>
  <si>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</si>
  <si>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</si>
  <si>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</si>
  <si>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</si>
  <si>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</si>
  <si>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</si>
  <si>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</si>
  <si>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</si>
  <si>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</si>
  <si>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</si>
  <si>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</si>
  <si>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</si>
  <si>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</si>
  <si>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</si>
  <si>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</si>
  <si>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</si>
  <si>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</si>
  <si>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</si>
  <si>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</si>
  <si>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</si>
  <si>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</si>
  <si>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</si>
  <si>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</si>
  <si>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</si>
  <si>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</si>
  <si>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</si>
  <si>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</si>
  <si>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</si>
  <si>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</si>
  <si>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</si>
  <si>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</si>
  <si>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</si>
  <si>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</si>
  <si>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</si>
  <si>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</si>
  <si>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</si>
  <si>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</si>
  <si>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</si>
  <si>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</si>
  <si>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</si>
  <si>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</si>
  <si>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</si>
  <si>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</si>
  <si>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</si>
  <si>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</si>
  <si>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</si>
  <si>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</si>
  <si>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</si>
  <si>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A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</si>
  <si>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</si>
  <si>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</si>
  <si>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</si>
  <si>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</si>
  <si>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</si>
  <si>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</si>
  <si>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</si>
  <si>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</si>
  <si>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</si>
  <si>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</si>
  <si>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</si>
  <si>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</si>
  <si>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</si>
  <si>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</si>
  <si>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</si>
  <si>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</si>
  <si>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</si>
  <si>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</si>
  <si>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</si>
  <si>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</si>
  <si>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</si>
  <si>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</si>
  <si>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</si>
  <si>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</si>
  <si>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</si>
  <si>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</si>
  <si>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</si>
  <si>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</si>
  <si>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</si>
  <si>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</si>
  <si>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</si>
  <si>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</si>
  <si>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BBB-</t>
  </si>
  <si>
    <t>FITCH</t>
  </si>
  <si>
    <t>508309</t>
  </si>
  <si>
    <t>464740</t>
  </si>
  <si>
    <t>TELECOMMUNICATION SERVICES</t>
  </si>
  <si>
    <t>469140</t>
  </si>
  <si>
    <t>475042</t>
  </si>
  <si>
    <t>95004024</t>
  </si>
  <si>
    <t>נדלן מקרקעין להשכרה - מגדל צ'מפיון</t>
  </si>
  <si>
    <t>השכרה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</si>
  <si>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</si>
  <si>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</si>
  <si>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</si>
  <si>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</si>
  <si>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</si>
  <si>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</si>
  <si>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</si>
  <si>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</si>
  <si>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</si>
  <si>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</si>
  <si>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</si>
  <si>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</si>
  <si>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</si>
  <si>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</si>
  <si>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</si>
  <si>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</si>
  <si>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</si>
  <si>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טרמינל  פארק אור יהודה בניין B</t>
  </si>
  <si>
    <t>נדלן מגדלי הסיבים פתח תקווה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</si>
  <si>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</si>
  <si>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</si>
  <si>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</si>
  <si>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</si>
  <si>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</si>
  <si>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</si>
  <si>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</si>
  <si>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</si>
  <si>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</si>
  <si>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Citymark Building*</t>
  </si>
  <si>
    <t xml:space="preserve"> M.A Movilim Renewable Energies, Limited Partnership </t>
  </si>
  <si>
    <t xml:space="preserve"> Orbimed Israel Partners II </t>
  </si>
  <si>
    <t xml:space="preserve"> Apollo Investment Fund IX </t>
  </si>
  <si>
    <t xml:space="preserve"> Apollo Natural Resources Partners II LP </t>
  </si>
  <si>
    <t xml:space="preserve"> Ares Private Credit Solutions </t>
  </si>
  <si>
    <t xml:space="preserve"> Bluebay Senior Loan Fund I </t>
  </si>
  <si>
    <t xml:space="preserve"> Crescent Mezzanine VII </t>
  </si>
  <si>
    <t xml:space="preserve"> Horsley Bridge XII Ventures </t>
  </si>
  <si>
    <t xml:space="preserve"> Migdal-HarbourVest 2016 Fund L.P </t>
  </si>
  <si>
    <t xml:space="preserve"> Permira Credit Solutions III </t>
  </si>
  <si>
    <t xml:space="preserve"> Strategic Investors Fund VIII </t>
  </si>
  <si>
    <t xml:space="preserve"> Thoma Bravo Fund XII </t>
  </si>
  <si>
    <t xml:space="preserve"> Waterton Residential Property Venture XIII </t>
  </si>
  <si>
    <t xml:space="preserve"> Waterton Residential Property Venture XIII Edge Co-Invest L.P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</si>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</sst>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  <numFmt numFmtId="169" formatCode="_-* #,##0.00\ _D_M_-;\-* #,##0.00\ _D_M_-;_-* &quot;-&quot;??\ _D_M_-;_-@_-"/>
  </numFmts>
  <fonts count="6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  <charset val="177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396">
    <xf numFmtId="0" fontId="0" fillId="0" borderId="0"/>
    <xf numFmtId="164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0" fillId="0" borderId="0"/>
    <xf numFmtId="0" fontId="26" fillId="0" borderId="0"/>
    <xf numFmtId="0" fontId="5" fillId="0" borderId="0"/>
    <xf numFmtId="9" fontId="26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6" fontId="17" fillId="0" borderId="0" applyFill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9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9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33" borderId="0" applyNumberFormat="0" applyBorder="0" applyAlignment="0" applyProtection="0"/>
    <xf numFmtId="0" fontId="42" fillId="42" borderId="0" applyNumberFormat="0" applyBorder="0" applyAlignment="0" applyProtection="0"/>
    <xf numFmtId="0" fontId="44" fillId="33" borderId="0" applyNumberFormat="0" applyBorder="0" applyAlignment="0" applyProtection="0"/>
    <xf numFmtId="0" fontId="45" fillId="43" borderId="29" applyNumberFormat="0" applyAlignment="0" applyProtection="0"/>
    <xf numFmtId="0" fontId="46" fillId="34" borderId="30" applyNumberFormat="0" applyAlignment="0" applyProtection="0"/>
    <xf numFmtId="164" fontId="1" fillId="0" borderId="0" applyFont="0" applyFill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2" fillId="0" borderId="0" applyNumberFormat="0" applyFill="0" applyBorder="0" applyAlignment="0" applyProtection="0"/>
    <xf numFmtId="0" fontId="53" fillId="42" borderId="29" applyNumberFormat="0" applyAlignment="0" applyProtection="0"/>
    <xf numFmtId="0" fontId="54" fillId="0" borderId="34" applyNumberFormat="0" applyFill="0" applyAlignment="0" applyProtection="0"/>
    <xf numFmtId="0" fontId="55" fillId="4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41" borderId="35" applyNumberFormat="0" applyFont="0" applyAlignment="0" applyProtection="0"/>
    <xf numFmtId="0" fontId="56" fillId="43" borderId="3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48" borderId="37" applyNumberFormat="0" applyProtection="0">
      <alignment vertical="center"/>
    </xf>
    <xf numFmtId="4" fontId="57" fillId="48" borderId="37" applyNumberFormat="0" applyProtection="0">
      <alignment vertical="center"/>
    </xf>
    <xf numFmtId="4" fontId="36" fillId="48" borderId="37" applyNumberFormat="0" applyProtection="0">
      <alignment horizontal="left" vertical="center" indent="1"/>
    </xf>
    <xf numFmtId="0" fontId="36" fillId="48" borderId="37" applyNumberFormat="0" applyProtection="0">
      <alignment horizontal="left" vertical="top" indent="1"/>
    </xf>
    <xf numFmtId="4" fontId="36" fillId="17" borderId="0" applyNumberFormat="0" applyProtection="0">
      <alignment horizontal="left" vertical="center" indent="1"/>
    </xf>
    <xf numFmtId="4" fontId="35" fillId="22" borderId="37" applyNumberFormat="0" applyProtection="0">
      <alignment horizontal="right" vertical="center"/>
    </xf>
    <xf numFmtId="4" fontId="35" fillId="18" borderId="37" applyNumberFormat="0" applyProtection="0">
      <alignment horizontal="right" vertical="center"/>
    </xf>
    <xf numFmtId="4" fontId="35" fillId="49" borderId="37" applyNumberFormat="0" applyProtection="0">
      <alignment horizontal="right" vertical="center"/>
    </xf>
    <xf numFmtId="4" fontId="35" fillId="50" borderId="37" applyNumberFormat="0" applyProtection="0">
      <alignment horizontal="right" vertical="center"/>
    </xf>
    <xf numFmtId="4" fontId="35" fillId="51" borderId="37" applyNumberFormat="0" applyProtection="0">
      <alignment horizontal="right" vertical="center"/>
    </xf>
    <xf numFmtId="4" fontId="35" fillId="52" borderId="37" applyNumberFormat="0" applyProtection="0">
      <alignment horizontal="right" vertical="center"/>
    </xf>
    <xf numFmtId="4" fontId="35" fillId="24" borderId="37" applyNumberFormat="0" applyProtection="0">
      <alignment horizontal="right" vertical="center"/>
    </xf>
    <xf numFmtId="4" fontId="35" fillId="53" borderId="37" applyNumberFormat="0" applyProtection="0">
      <alignment horizontal="right" vertical="center"/>
    </xf>
    <xf numFmtId="4" fontId="35" fillId="54" borderId="37" applyNumberFormat="0" applyProtection="0">
      <alignment horizontal="right" vertical="center"/>
    </xf>
    <xf numFmtId="4" fontId="36" fillId="55" borderId="38" applyNumberFormat="0" applyProtection="0">
      <alignment horizontal="left" vertical="center" indent="1"/>
    </xf>
    <xf numFmtId="4" fontId="35" fillId="56" borderId="0" applyNumberFormat="0" applyProtection="0">
      <alignment horizontal="left" vertical="center" indent="1"/>
    </xf>
    <xf numFmtId="4" fontId="58" fillId="23" borderId="0" applyNumberFormat="0" applyProtection="0">
      <alignment horizontal="left" vertical="center" indent="1"/>
    </xf>
    <xf numFmtId="4" fontId="35" fillId="17" borderId="37" applyNumberFormat="0" applyProtection="0">
      <alignment horizontal="right" vertical="center"/>
    </xf>
    <xf numFmtId="4" fontId="35" fillId="56" borderId="0" applyNumberFormat="0" applyProtection="0">
      <alignment horizontal="left" vertical="center" indent="1"/>
    </xf>
    <xf numFmtId="4" fontId="35" fillId="17" borderId="0" applyNumberFormat="0" applyProtection="0">
      <alignment horizontal="left" vertical="center" indent="1"/>
    </xf>
    <xf numFmtId="0" fontId="5" fillId="23" borderId="37" applyNumberFormat="0" applyProtection="0">
      <alignment horizontal="left" vertical="center" indent="1"/>
    </xf>
    <xf numFmtId="0" fontId="5" fillId="23" borderId="37" applyNumberFormat="0" applyProtection="0">
      <alignment horizontal="left" vertical="top" indent="1"/>
    </xf>
    <xf numFmtId="0" fontId="5" fillId="17" borderId="37" applyNumberFormat="0" applyProtection="0">
      <alignment horizontal="left" vertical="center" indent="1"/>
    </xf>
    <xf numFmtId="0" fontId="5" fillId="17" borderId="37" applyNumberFormat="0" applyProtection="0">
      <alignment horizontal="left" vertical="top" indent="1"/>
    </xf>
    <xf numFmtId="0" fontId="5" fillId="21" borderId="37" applyNumberFormat="0" applyProtection="0">
      <alignment horizontal="left" vertical="center" indent="1"/>
    </xf>
    <xf numFmtId="0" fontId="5" fillId="21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20" borderId="27" applyNumberFormat="0">
      <protection locked="0"/>
    </xf>
    <xf numFmtId="4" fontId="35" fillId="19" borderId="37" applyNumberFormat="0" applyProtection="0">
      <alignment vertical="center"/>
    </xf>
    <xf numFmtId="4" fontId="59" fillId="19" borderId="37" applyNumberFormat="0" applyProtection="0">
      <alignment vertical="center"/>
    </xf>
    <xf numFmtId="4" fontId="35" fillId="19" borderId="37" applyNumberFormat="0" applyProtection="0">
      <alignment horizontal="left" vertical="center" indent="1"/>
    </xf>
    <xf numFmtId="0" fontId="35" fillId="19" borderId="37" applyNumberFormat="0" applyProtection="0">
      <alignment horizontal="left" vertical="top" indent="1"/>
    </xf>
    <xf numFmtId="4" fontId="35" fillId="56" borderId="37" applyNumberFormat="0" applyProtection="0">
      <alignment horizontal="right" vertical="center"/>
    </xf>
    <xf numFmtId="4" fontId="59" fillId="56" borderId="37" applyNumberFormat="0" applyProtection="0">
      <alignment horizontal="right" vertical="center"/>
    </xf>
    <xf numFmtId="4" fontId="35" fillId="17" borderId="37" applyNumberFormat="0" applyProtection="0">
      <alignment horizontal="left" vertical="center" indent="1"/>
    </xf>
    <xf numFmtId="0" fontId="35" fillId="17" borderId="37" applyNumberFormat="0" applyProtection="0">
      <alignment horizontal="left" vertical="top" indent="1"/>
    </xf>
    <xf numFmtId="4" fontId="60" fillId="57" borderId="0" applyNumberFormat="0" applyProtection="0">
      <alignment horizontal="left" vertical="center" indent="1"/>
    </xf>
    <xf numFmtId="4" fontId="61" fillId="56" borderId="37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3" borderId="0" applyNumberFormat="0" applyBorder="0" applyAlignment="0" applyProtection="0"/>
    <xf numFmtId="0" fontId="64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2" borderId="0" applyNumberFormat="0" applyBorder="0" applyAlignment="0" applyProtection="0"/>
    <xf numFmtId="0" fontId="64" fillId="14" borderId="0" applyNumberFormat="0" applyBorder="0" applyAlignment="0" applyProtection="0"/>
    <xf numFmtId="0" fontId="64" fillId="16" borderId="0" applyNumberFormat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4" fillId="4" borderId="28" applyNumberFormat="0" applyFont="0" applyAlignment="0" applyProtection="0"/>
    <xf numFmtId="0" fontId="64" fillId="4" borderId="28" applyNumberFormat="0" applyFont="0" applyAlignment="0" applyProtection="0"/>
    <xf numFmtId="0" fontId="42" fillId="60" borderId="0" applyNumberFormat="0" applyBorder="0" applyAlignment="0" applyProtection="0"/>
    <xf numFmtId="0" fontId="42" fillId="49" borderId="0" applyNumberFormat="0" applyBorder="0" applyAlignment="0" applyProtection="0"/>
    <xf numFmtId="0" fontId="42" fillId="24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2" borderId="0" applyNumberFormat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40" fillId="0" borderId="0"/>
    <xf numFmtId="0" fontId="5" fillId="0" borderId="0"/>
  </cellStyleXfs>
  <cellXfs count="15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right" readingOrder="2"/>
    </xf>
    <xf numFmtId="0" fontId="8" fillId="0" borderId="0" xfId="0" applyFont="1" applyAlignment="1">
      <alignment horizontal="center" readingOrder="2"/>
    </xf>
    <xf numFmtId="0" fontId="8" fillId="0" borderId="0" xfId="7" applyFont="1" applyAlignment="1">
      <alignment horizontal="right"/>
    </xf>
    <xf numFmtId="0" fontId="8" fillId="0" borderId="0" xfId="7" applyFont="1" applyAlignment="1">
      <alignment horizontal="center"/>
    </xf>
    <xf numFmtId="0" fontId="10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19" fillId="0" borderId="0" xfId="7" applyFont="1" applyAlignment="1">
      <alignment horizontal="justify" readingOrder="2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49" fontId="18" fillId="2" borderId="1" xfId="7" applyNumberFormat="1" applyFont="1" applyFill="1" applyBorder="1" applyAlignment="1">
      <alignment horizontal="center" vertical="center" wrapText="1" readingOrder="2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 wrapText="1"/>
    </xf>
    <xf numFmtId="49" fontId="9" fillId="2" borderId="3" xfId="7" applyNumberFormat="1" applyFont="1" applyFill="1" applyBorder="1" applyAlignment="1">
      <alignment horizontal="center" wrapText="1"/>
    </xf>
    <xf numFmtId="0" fontId="18" fillId="2" borderId="1" xfId="7" applyNumberFormat="1" applyFont="1" applyFill="1" applyBorder="1" applyAlignment="1">
      <alignment horizontal="right" vertical="center" wrapText="1" indent="1"/>
    </xf>
    <xf numFmtId="49" fontId="18" fillId="2" borderId="1" xfId="7" applyNumberFormat="1" applyFont="1" applyFill="1" applyBorder="1" applyAlignment="1">
      <alignment horizontal="right" vertical="center" wrapText="1" indent="3" readingOrder="2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wrapText="1"/>
    </xf>
    <xf numFmtId="0" fontId="9" fillId="2" borderId="4" xfId="7" applyFont="1" applyFill="1" applyBorder="1" applyAlignment="1">
      <alignment horizontal="center" vertical="center" wrapText="1"/>
    </xf>
    <xf numFmtId="49" fontId="18" fillId="2" borderId="5" xfId="7" applyNumberFormat="1" applyFont="1" applyFill="1" applyBorder="1" applyAlignment="1">
      <alignment horizontal="center" vertical="center" wrapText="1" readingOrder="2"/>
    </xf>
    <xf numFmtId="49" fontId="18" fillId="2" borderId="7" xfId="7" applyNumberFormat="1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11" applyFont="1" applyFill="1" applyBorder="1" applyAlignment="1" applyProtection="1">
      <alignment horizontal="center" readingOrder="2"/>
    </xf>
    <xf numFmtId="49" fontId="9" fillId="2" borderId="6" xfId="0" applyNumberFormat="1" applyFont="1" applyFill="1" applyBorder="1" applyAlignment="1">
      <alignment horizontal="center" wrapText="1"/>
    </xf>
    <xf numFmtId="0" fontId="6" fillId="0" borderId="0" xfId="11" applyFill="1" applyBorder="1" applyAlignment="1" applyProtection="1">
      <alignment horizontal="center" readingOrder="2"/>
    </xf>
    <xf numFmtId="0" fontId="18" fillId="2" borderId="5" xfId="7" applyNumberFormat="1" applyFont="1" applyFill="1" applyBorder="1" applyAlignment="1">
      <alignment horizontal="right" vertical="center" wrapText="1" indent="1"/>
    </xf>
    <xf numFmtId="0" fontId="25" fillId="0" borderId="0" xfId="7" applyFont="1" applyAlignment="1">
      <alignment horizontal="right"/>
    </xf>
    <xf numFmtId="49" fontId="18" fillId="2" borderId="10" xfId="7" applyNumberFormat="1" applyFont="1" applyFill="1" applyBorder="1" applyAlignment="1">
      <alignment horizontal="center" vertical="center" wrapText="1" readingOrder="2"/>
    </xf>
    <xf numFmtId="3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18" fillId="2" borderId="5" xfId="7" applyNumberFormat="1" applyFont="1" applyFill="1" applyBorder="1" applyAlignment="1">
      <alignment horizontal="right" vertical="center" wrapText="1" readingOrder="2"/>
    </xf>
    <xf numFmtId="0" fontId="18" fillId="2" borderId="1" xfId="7" applyNumberFormat="1" applyFont="1" applyFill="1" applyBorder="1" applyAlignment="1">
      <alignment horizontal="right" vertical="center" wrapText="1" readingOrder="2"/>
    </xf>
    <xf numFmtId="0" fontId="18" fillId="2" borderId="5" xfId="7" applyNumberFormat="1" applyFont="1" applyFill="1" applyBorder="1" applyAlignment="1">
      <alignment horizontal="right" vertical="center" wrapText="1" indent="1" readingOrder="2"/>
    </xf>
    <xf numFmtId="0" fontId="13" fillId="2" borderId="2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9" fillId="2" borderId="14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 indent="4"/>
    </xf>
    <xf numFmtId="167" fontId="29" fillId="0" borderId="0" xfId="0" applyNumberFormat="1" applyFont="1" applyFill="1" applyBorder="1" applyAlignment="1">
      <alignment horizontal="right"/>
    </xf>
    <xf numFmtId="0" fontId="30" fillId="0" borderId="23" xfId="0" applyFont="1" applyFill="1" applyBorder="1" applyAlignment="1">
      <alignment horizontal="right"/>
    </xf>
    <xf numFmtId="0" fontId="30" fillId="0" borderId="23" xfId="0" applyNumberFormat="1" applyFont="1" applyFill="1" applyBorder="1" applyAlignment="1">
      <alignment horizontal="right"/>
    </xf>
    <xf numFmtId="4" fontId="30" fillId="0" borderId="23" xfId="0" applyNumberFormat="1" applyFont="1" applyFill="1" applyBorder="1" applyAlignment="1">
      <alignment horizontal="right"/>
    </xf>
    <xf numFmtId="167" fontId="30" fillId="0" borderId="23" xfId="0" applyNumberFormat="1" applyFont="1" applyFill="1" applyBorder="1" applyAlignment="1">
      <alignment horizontal="right"/>
    </xf>
    <xf numFmtId="2" fontId="30" fillId="0" borderId="23" xfId="0" applyNumberFormat="1" applyFont="1" applyFill="1" applyBorder="1" applyAlignment="1">
      <alignment horizontal="right"/>
    </xf>
    <xf numFmtId="10" fontId="30" fillId="0" borderId="23" xfId="0" applyNumberFormat="1" applyFont="1" applyFill="1" applyBorder="1" applyAlignment="1">
      <alignment horizontal="right"/>
    </xf>
    <xf numFmtId="167" fontId="30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30" fillId="0" borderId="0" xfId="0" applyFont="1" applyFill="1" applyBorder="1" applyAlignment="1">
      <alignment horizontal="right"/>
    </xf>
    <xf numFmtId="14" fontId="29" fillId="0" borderId="0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right"/>
    </xf>
    <xf numFmtId="0" fontId="30" fillId="0" borderId="25" xfId="0" applyFont="1" applyFill="1" applyBorder="1" applyAlignment="1">
      <alignment horizontal="right" indent="1"/>
    </xf>
    <xf numFmtId="0" fontId="30" fillId="0" borderId="25" xfId="0" applyFont="1" applyFill="1" applyBorder="1" applyAlignment="1">
      <alignment horizontal="right" indent="2"/>
    </xf>
    <xf numFmtId="0" fontId="29" fillId="0" borderId="25" xfId="0" applyFont="1" applyFill="1" applyBorder="1" applyAlignment="1">
      <alignment horizontal="right" indent="3"/>
    </xf>
    <xf numFmtId="0" fontId="29" fillId="0" borderId="25" xfId="0" applyFont="1" applyFill="1" applyBorder="1" applyAlignment="1">
      <alignment horizontal="right" indent="2"/>
    </xf>
    <xf numFmtId="49" fontId="30" fillId="0" borderId="0" xfId="0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14" fontId="30" fillId="0" borderId="0" xfId="0" applyNumberFormat="1" applyFont="1" applyFill="1" applyBorder="1" applyAlignment="1">
      <alignment horizontal="right"/>
    </xf>
    <xf numFmtId="10" fontId="30" fillId="0" borderId="0" xfId="14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29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1"/>
    </xf>
    <xf numFmtId="0" fontId="30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3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2"/>
    </xf>
    <xf numFmtId="164" fontId="29" fillId="0" borderId="0" xfId="13" applyFont="1" applyFill="1" applyBorder="1" applyAlignment="1">
      <alignment horizontal="right"/>
    </xf>
    <xf numFmtId="164" fontId="9" fillId="0" borderId="26" xfId="13" applyFont="1" applyFill="1" applyBorder="1" applyAlignment="1">
      <alignment horizontal="right"/>
    </xf>
    <xf numFmtId="10" fontId="9" fillId="0" borderId="26" xfId="14" applyNumberFormat="1" applyFont="1" applyFill="1" applyBorder="1" applyAlignment="1">
      <alignment horizontal="center"/>
    </xf>
    <xf numFmtId="2" fontId="9" fillId="0" borderId="26" xfId="7" applyNumberFormat="1" applyFont="1" applyFill="1" applyBorder="1" applyAlignment="1">
      <alignment horizontal="right"/>
    </xf>
    <xf numFmtId="168" fontId="9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7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readingOrder="2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33" fillId="0" borderId="0" xfId="0" applyFont="1" applyFill="1"/>
    <xf numFmtId="2" fontId="33" fillId="0" borderId="0" xfId="0" applyNumberFormat="1" applyFont="1" applyFill="1"/>
    <xf numFmtId="10" fontId="33" fillId="0" borderId="0" xfId="14" applyNumberFormat="1" applyFont="1" applyFill="1"/>
    <xf numFmtId="0" fontId="31" fillId="0" borderId="0" xfId="0" applyFont="1" applyFill="1" applyAlignment="1">
      <alignment horizontal="right" readingOrder="2"/>
    </xf>
    <xf numFmtId="4" fontId="29" fillId="0" borderId="0" xfId="24" applyNumberFormat="1" applyFont="1" applyFill="1" applyAlignment="1">
      <alignment horizontal="right"/>
    </xf>
    <xf numFmtId="10" fontId="29" fillId="0" borderId="0" xfId="28" applyNumberFormat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49" fontId="29" fillId="0" borderId="0" xfId="24" applyNumberFormat="1" applyFont="1" applyFill="1" applyAlignment="1">
      <alignment horizontal="right"/>
    </xf>
    <xf numFmtId="10" fontId="29" fillId="0" borderId="0" xfId="24" applyNumberFormat="1" applyFont="1" applyFill="1" applyAlignment="1">
      <alignment horizontal="right"/>
    </xf>
    <xf numFmtId="0" fontId="29" fillId="0" borderId="0" xfId="24" applyFont="1" applyFill="1" applyAlignment="1">
      <alignment horizontal="right"/>
    </xf>
    <xf numFmtId="0" fontId="34" fillId="0" borderId="0" xfId="0" applyFont="1" applyFill="1" applyAlignment="1">
      <alignment horizontal="right"/>
    </xf>
    <xf numFmtId="10" fontId="34" fillId="0" borderId="0" xfId="0" applyNumberFormat="1" applyFont="1" applyFill="1" applyAlignment="1">
      <alignment horizontal="right"/>
    </xf>
    <xf numFmtId="164" fontId="34" fillId="0" borderId="0" xfId="20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10" fontId="37" fillId="0" borderId="0" xfId="0" applyNumberFormat="1" applyFont="1" applyFill="1" applyAlignment="1">
      <alignment horizontal="right"/>
    </xf>
    <xf numFmtId="10" fontId="38" fillId="0" borderId="0" xfId="14" applyNumberFormat="1" applyFont="1" applyFill="1"/>
    <xf numFmtId="0" fontId="29" fillId="0" borderId="0" xfId="24" applyFont="1" applyFill="1" applyBorder="1" applyAlignment="1">
      <alignment horizontal="right" indent="3"/>
    </xf>
    <xf numFmtId="0" fontId="29" fillId="0" borderId="0" xfId="24" applyNumberFormat="1" applyFont="1" applyFill="1" applyBorder="1" applyAlignment="1">
      <alignment horizontal="right"/>
    </xf>
    <xf numFmtId="0" fontId="37" fillId="0" borderId="0" xfId="24" applyFont="1" applyFill="1" applyAlignment="1">
      <alignment horizontal="right"/>
    </xf>
    <xf numFmtId="10" fontId="37" fillId="0" borderId="0" xfId="24" applyNumberFormat="1" applyFont="1" applyFill="1" applyAlignment="1">
      <alignment horizontal="right"/>
    </xf>
    <xf numFmtId="14" fontId="29" fillId="0" borderId="0" xfId="0" applyNumberFormat="1" applyFont="1" applyAlignment="1">
      <alignment horizontal="right"/>
    </xf>
    <xf numFmtId="14" fontId="30" fillId="0" borderId="0" xfId="0" applyNumberFormat="1" applyFont="1" applyAlignment="1">
      <alignment horizontal="right"/>
    </xf>
    <xf numFmtId="0" fontId="11" fillId="2" borderId="14" xfId="7" applyFont="1" applyFill="1" applyBorder="1" applyAlignment="1">
      <alignment horizontal="center" vertical="center" wrapText="1"/>
    </xf>
    <xf numFmtId="0" fontId="11" fillId="2" borderId="15" xfId="7" applyFont="1" applyFill="1" applyBorder="1" applyAlignment="1">
      <alignment horizontal="center" vertical="center" wrapText="1"/>
    </xf>
    <xf numFmtId="0" fontId="11" fillId="2" borderId="4" xfId="7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1" fillId="2" borderId="20" xfId="0" applyFont="1" applyFill="1" applyBorder="1" applyAlignment="1">
      <alignment horizontal="center" vertical="center" wrapText="1" readingOrder="2"/>
    </xf>
    <xf numFmtId="0" fontId="24" fillId="2" borderId="16" xfId="0" applyFont="1" applyFill="1" applyBorder="1" applyAlignment="1">
      <alignment horizontal="center" vertical="center" wrapText="1" readingOrder="2"/>
    </xf>
    <xf numFmtId="0" fontId="20" fillId="0" borderId="17" xfId="0" applyFont="1" applyBorder="1" applyAlignment="1">
      <alignment horizontal="center" readingOrder="2"/>
    </xf>
    <xf numFmtId="0" fontId="20" fillId="0" borderId="13" xfId="0" applyFont="1" applyBorder="1" applyAlignment="1">
      <alignment horizontal="center" readingOrder="2"/>
    </xf>
    <xf numFmtId="0" fontId="24" fillId="2" borderId="18" xfId="0" applyFont="1" applyFill="1" applyBorder="1" applyAlignment="1">
      <alignment horizontal="center" vertical="center" wrapText="1" readingOrder="2"/>
    </xf>
    <xf numFmtId="0" fontId="20" fillId="0" borderId="19" xfId="0" applyFont="1" applyBorder="1" applyAlignment="1">
      <alignment horizontal="center" readingOrder="2"/>
    </xf>
    <xf numFmtId="0" fontId="20" fillId="0" borderId="20" xfId="0" applyFont="1" applyBorder="1" applyAlignment="1">
      <alignment horizontal="center" readingOrder="2"/>
    </xf>
    <xf numFmtId="0" fontId="9" fillId="0" borderId="0" xfId="0" applyFont="1" applyFill="1" applyAlignment="1">
      <alignment horizontal="right" readingOrder="2"/>
    </xf>
    <xf numFmtId="0" fontId="24" fillId="2" borderId="19" xfId="0" applyFont="1" applyFill="1" applyBorder="1" applyAlignment="1">
      <alignment horizontal="center" vertical="center" wrapText="1" readingOrder="2"/>
    </xf>
    <xf numFmtId="0" fontId="24" fillId="2" borderId="20" xfId="0" applyFont="1" applyFill="1" applyBorder="1" applyAlignment="1">
      <alignment horizontal="center" vertical="center" wrapText="1" readingOrder="2"/>
    </xf>
  </cellXfs>
  <cellStyles count="396">
    <cellStyle name="20% - Accent1" xfId="258"/>
    <cellStyle name="20% - Accent2" xfId="259"/>
    <cellStyle name="20% - Accent3" xfId="260"/>
    <cellStyle name="20% - Accent4" xfId="261"/>
    <cellStyle name="20% - Accent5" xfId="262"/>
    <cellStyle name="20% - Accent6" xfId="263"/>
    <cellStyle name="20% - הדגשה1 2" xfId="368"/>
    <cellStyle name="20% - הדגשה2 2" xfId="369"/>
    <cellStyle name="20% - הדגשה3 2" xfId="370"/>
    <cellStyle name="20% - הדגשה4 2" xfId="371"/>
    <cellStyle name="20% - הדגשה5 2" xfId="372"/>
    <cellStyle name="20% - הדגשה6 2" xfId="373"/>
    <cellStyle name="40% - Accent1" xfId="264"/>
    <cellStyle name="40% - Accent2" xfId="265"/>
    <cellStyle name="40% - Accent3" xfId="266"/>
    <cellStyle name="40% - Accent4" xfId="267"/>
    <cellStyle name="40% - Accent5" xfId="268"/>
    <cellStyle name="40% - Accent6" xfId="269"/>
    <cellStyle name="40% - הדגשה1 2" xfId="374"/>
    <cellStyle name="40% - הדגשה2 2" xfId="375"/>
    <cellStyle name="40% - הדגשה3 2" xfId="376"/>
    <cellStyle name="40% - הדגשה4 2" xfId="377"/>
    <cellStyle name="40% - הדגשה5 2" xfId="378"/>
    <cellStyle name="40% - הדגשה6 2" xfId="379"/>
    <cellStyle name="60% - Accent1" xfId="270"/>
    <cellStyle name="60% - Accent2" xfId="271"/>
    <cellStyle name="60% - Accent3" xfId="272"/>
    <cellStyle name="60% - Accent4" xfId="273"/>
    <cellStyle name="60% - Accent5" xfId="274"/>
    <cellStyle name="60% - Accent6" xfId="275"/>
    <cellStyle name="Accent1" xfId="276"/>
    <cellStyle name="Accent1 - 20%" xfId="277"/>
    <cellStyle name="Accent1 - 40%" xfId="278"/>
    <cellStyle name="Accent1 - 60%" xfId="279"/>
    <cellStyle name="Accent1_124" xfId="384"/>
    <cellStyle name="Accent2" xfId="280"/>
    <cellStyle name="Accent2 - 20%" xfId="281"/>
    <cellStyle name="Accent2 - 40%" xfId="282"/>
    <cellStyle name="Accent2 - 60%" xfId="283"/>
    <cellStyle name="Accent2_124" xfId="385"/>
    <cellStyle name="Accent3" xfId="284"/>
    <cellStyle name="Accent3 - 20%" xfId="285"/>
    <cellStyle name="Accent3 - 40%" xfId="286"/>
    <cellStyle name="Accent3 - 60%" xfId="287"/>
    <cellStyle name="Accent3_124" xfId="386"/>
    <cellStyle name="Accent4" xfId="288"/>
    <cellStyle name="Accent4 - 20%" xfId="289"/>
    <cellStyle name="Accent4 - 40%" xfId="290"/>
    <cellStyle name="Accent4 - 60%" xfId="291"/>
    <cellStyle name="Accent4_124" xfId="387"/>
    <cellStyle name="Accent5" xfId="292"/>
    <cellStyle name="Accent5 - 20%" xfId="293"/>
    <cellStyle name="Accent5 - 40%" xfId="294"/>
    <cellStyle name="Accent5 - 60%" xfId="295"/>
    <cellStyle name="Accent5_124" xfId="388"/>
    <cellStyle name="Accent6" xfId="296"/>
    <cellStyle name="Accent6 - 20%" xfId="297"/>
    <cellStyle name="Accent6 - 40%" xfId="298"/>
    <cellStyle name="Accent6 - 60%" xfId="299"/>
    <cellStyle name="Accent6_124" xfId="389"/>
    <cellStyle name="Bad" xfId="300"/>
    <cellStyle name="Calculation" xfId="301"/>
    <cellStyle name="Check Cell" xfId="302"/>
    <cellStyle name="Comma" xfId="13" builtinId="3"/>
    <cellStyle name="Comma 2" xfId="1"/>
    <cellStyle name="Comma 2 10" xfId="15"/>
    <cellStyle name="Comma 2 11" xfId="106"/>
    <cellStyle name="Comma 2 12" xfId="181"/>
    <cellStyle name="Comma 2 12 2" xfId="390"/>
    <cellStyle name="Comma 2 13" xfId="303"/>
    <cellStyle name="Comma 2 2" xfId="22"/>
    <cellStyle name="Comma 2 2 2" xfId="56"/>
    <cellStyle name="Comma 2 2 2 2" xfId="99"/>
    <cellStyle name="Comma 2 2 2 2 2" xfId="176"/>
    <cellStyle name="Comma 2 2 2 2 3" xfId="250"/>
    <cellStyle name="Comma 2 2 2 3" xfId="137"/>
    <cellStyle name="Comma 2 2 2 4" xfId="211"/>
    <cellStyle name="Comma 2 2 3" xfId="73"/>
    <cellStyle name="Comma 2 2 3 2" xfId="150"/>
    <cellStyle name="Comma 2 2 3 3" xfId="224"/>
    <cellStyle name="Comma 2 2 4" xfId="110"/>
    <cellStyle name="Comma 2 2 5" xfId="185"/>
    <cellStyle name="Comma 2 3" xfId="30"/>
    <cellStyle name="Comma 2 3 2" xfId="57"/>
    <cellStyle name="Comma 2 3 2 2" xfId="100"/>
    <cellStyle name="Comma 2 3 2 2 2" xfId="177"/>
    <cellStyle name="Comma 2 3 2 2 3" xfId="251"/>
    <cellStyle name="Comma 2 3 2 3" xfId="138"/>
    <cellStyle name="Comma 2 3 2 4" xfId="212"/>
    <cellStyle name="Comma 2 3 3" xfId="77"/>
    <cellStyle name="Comma 2 3 3 2" xfId="154"/>
    <cellStyle name="Comma 2 3 3 3" xfId="228"/>
    <cellStyle name="Comma 2 3 4" xfId="114"/>
    <cellStyle name="Comma 2 3 5" xfId="189"/>
    <cellStyle name="Comma 2 4" xfId="34"/>
    <cellStyle name="Comma 2 4 2" xfId="55"/>
    <cellStyle name="Comma 2 4 3" xfId="81"/>
    <cellStyle name="Comma 2 4 3 2" xfId="158"/>
    <cellStyle name="Comma 2 4 3 3" xfId="232"/>
    <cellStyle name="Comma 2 4 4" xfId="118"/>
    <cellStyle name="Comma 2 4 5" xfId="193"/>
    <cellStyle name="Comma 2 5" xfId="38"/>
    <cellStyle name="Comma 2 5 2" xfId="85"/>
    <cellStyle name="Comma 2 5 2 2" xfId="162"/>
    <cellStyle name="Comma 2 5 2 3" xfId="236"/>
    <cellStyle name="Comma 2 5 3" xfId="122"/>
    <cellStyle name="Comma 2 5 4" xfId="197"/>
    <cellStyle name="Comma 2 6" xfId="42"/>
    <cellStyle name="Comma 2 6 2" xfId="89"/>
    <cellStyle name="Comma 2 6 2 2" xfId="166"/>
    <cellStyle name="Comma 2 6 2 3" xfId="240"/>
    <cellStyle name="Comma 2 6 3" xfId="126"/>
    <cellStyle name="Comma 2 6 4" xfId="201"/>
    <cellStyle name="Comma 2 7" xfId="49"/>
    <cellStyle name="Comma 2 7 2" xfId="93"/>
    <cellStyle name="Comma 2 7 2 2" xfId="170"/>
    <cellStyle name="Comma 2 7 2 3" xfId="244"/>
    <cellStyle name="Comma 2 7 3" xfId="131"/>
    <cellStyle name="Comma 2 7 4" xfId="205"/>
    <cellStyle name="Comma 2 8" xfId="66"/>
    <cellStyle name="Comma 2 8 2" xfId="146"/>
    <cellStyle name="Comma 2 8 3" xfId="220"/>
    <cellStyle name="Comma 2 9" xfId="62"/>
    <cellStyle name="Comma 2 9 2" xfId="142"/>
    <cellStyle name="Comma 2 9 3" xfId="216"/>
    <cellStyle name="Comma 3" xfId="29"/>
    <cellStyle name="Comma 3 2" xfId="54"/>
    <cellStyle name="Comma 3 2 2" xfId="98"/>
    <cellStyle name="Comma 3 2 2 2" xfId="175"/>
    <cellStyle name="Comma 3 2 2 3" xfId="249"/>
    <cellStyle name="Comma 3 2 3" xfId="136"/>
    <cellStyle name="Comma 3 2 4" xfId="210"/>
    <cellStyle name="Comma 4" xfId="27"/>
    <cellStyle name="Comma 5" xfId="47"/>
    <cellStyle name="Comma 5 2" xfId="380"/>
    <cellStyle name="Comma 6" xfId="71"/>
    <cellStyle name="Comma 6 2" xfId="104"/>
    <cellStyle name="Comma 7" xfId="20"/>
    <cellStyle name="Comma 8" xfId="256"/>
    <cellStyle name="Currency [0] _1" xfId="2"/>
    <cellStyle name="Emphasis 1" xfId="304"/>
    <cellStyle name="Emphasis 2" xfId="305"/>
    <cellStyle name="Emphasis 3" xfId="306"/>
    <cellStyle name="Explanatory Text" xfId="307"/>
    <cellStyle name="Good" xfId="308"/>
    <cellStyle name="Heading 1" xfId="309"/>
    <cellStyle name="Heading 2" xfId="310"/>
    <cellStyle name="Heading 3" xfId="311"/>
    <cellStyle name="Heading 4" xfId="312"/>
    <cellStyle name="Hyperlink 2" xfId="3"/>
    <cellStyle name="Input" xfId="313"/>
    <cellStyle name="Linked Cell" xfId="314"/>
    <cellStyle name="Neutral" xfId="315"/>
    <cellStyle name="Normal" xfId="0" builtinId="0"/>
    <cellStyle name="Normal 103" xfId="391"/>
    <cellStyle name="Normal 11" xfId="4"/>
    <cellStyle name="Normal 11 10" xfId="16"/>
    <cellStyle name="Normal 11 11" xfId="107"/>
    <cellStyle name="Normal 11 12" xfId="182"/>
    <cellStyle name="Normal 11 13" xfId="316"/>
    <cellStyle name="Normal 11 2" xfId="23"/>
    <cellStyle name="Normal 11 2 2" xfId="58"/>
    <cellStyle name="Normal 11 2 2 2" xfId="101"/>
    <cellStyle name="Normal 11 2 2 2 2" xfId="178"/>
    <cellStyle name="Normal 11 2 2 2 3" xfId="252"/>
    <cellStyle name="Normal 11 2 2 3" xfId="139"/>
    <cellStyle name="Normal 11 2 2 4" xfId="213"/>
    <cellStyle name="Normal 11 2 3" xfId="74"/>
    <cellStyle name="Normal 11 2 3 2" xfId="151"/>
    <cellStyle name="Normal 11 2 3 3" xfId="225"/>
    <cellStyle name="Normal 11 2 4" xfId="111"/>
    <cellStyle name="Normal 11 2 5" xfId="186"/>
    <cellStyle name="Normal 11 3" xfId="31"/>
    <cellStyle name="Normal 11 3 2" xfId="78"/>
    <cellStyle name="Normal 11 3 2 2" xfId="155"/>
    <cellStyle name="Normal 11 3 2 3" xfId="229"/>
    <cellStyle name="Normal 11 3 3" xfId="115"/>
    <cellStyle name="Normal 11 3 4" xfId="190"/>
    <cellStyle name="Normal 11 4" xfId="35"/>
    <cellStyle name="Normal 11 4 2" xfId="82"/>
    <cellStyle name="Normal 11 4 2 2" xfId="159"/>
    <cellStyle name="Normal 11 4 2 3" xfId="233"/>
    <cellStyle name="Normal 11 4 3" xfId="119"/>
    <cellStyle name="Normal 11 4 4" xfId="194"/>
    <cellStyle name="Normal 11 5" xfId="39"/>
    <cellStyle name="Normal 11 5 2" xfId="86"/>
    <cellStyle name="Normal 11 5 2 2" xfId="163"/>
    <cellStyle name="Normal 11 5 2 3" xfId="237"/>
    <cellStyle name="Normal 11 5 3" xfId="123"/>
    <cellStyle name="Normal 11 5 4" xfId="198"/>
    <cellStyle name="Normal 11 6" xfId="43"/>
    <cellStyle name="Normal 11 6 2" xfId="90"/>
    <cellStyle name="Normal 11 6 2 2" xfId="167"/>
    <cellStyle name="Normal 11 6 2 3" xfId="241"/>
    <cellStyle name="Normal 11 6 3" xfId="127"/>
    <cellStyle name="Normal 11 6 4" xfId="202"/>
    <cellStyle name="Normal 11 7" xfId="50"/>
    <cellStyle name="Normal 11 7 2" xfId="94"/>
    <cellStyle name="Normal 11 7 2 2" xfId="171"/>
    <cellStyle name="Normal 11 7 2 3" xfId="245"/>
    <cellStyle name="Normal 11 7 3" xfId="132"/>
    <cellStyle name="Normal 11 7 4" xfId="206"/>
    <cellStyle name="Normal 11 8" xfId="67"/>
    <cellStyle name="Normal 11 8 2" xfId="147"/>
    <cellStyle name="Normal 11 8 3" xfId="221"/>
    <cellStyle name="Normal 11 9" xfId="63"/>
    <cellStyle name="Normal 11 9 2" xfId="143"/>
    <cellStyle name="Normal 11 9 3" xfId="217"/>
    <cellStyle name="Normal 2" xfId="5"/>
    <cellStyle name="Normal 2 2" xfId="24"/>
    <cellStyle name="Normal 2 2 2" xfId="317"/>
    <cellStyle name="Normal 2 2_גולמי" xfId="381"/>
    <cellStyle name="Normal 2 3" xfId="68"/>
    <cellStyle name="Normal 2 4" xfId="17"/>
    <cellStyle name="Normal 2 5" xfId="130"/>
    <cellStyle name="Normal 2 6" xfId="257"/>
    <cellStyle name="Normal 2_234" xfId="367"/>
    <cellStyle name="Normal 233" xfId="394"/>
    <cellStyle name="Normal 3" xfId="6"/>
    <cellStyle name="Normal 3 10" xfId="18"/>
    <cellStyle name="Normal 3 11" xfId="108"/>
    <cellStyle name="Normal 3 12" xfId="183"/>
    <cellStyle name="Normal 3 13" xfId="318"/>
    <cellStyle name="Normal 3 2" xfId="25"/>
    <cellStyle name="Normal 3 2 2" xfId="59"/>
    <cellStyle name="Normal 3 2 2 2" xfId="102"/>
    <cellStyle name="Normal 3 2 2 2 2" xfId="179"/>
    <cellStyle name="Normal 3 2 2 2 3" xfId="253"/>
    <cellStyle name="Normal 3 2 2 3" xfId="140"/>
    <cellStyle name="Normal 3 2 2 4" xfId="214"/>
    <cellStyle name="Normal 3 2 3" xfId="75"/>
    <cellStyle name="Normal 3 2 3 2" xfId="152"/>
    <cellStyle name="Normal 3 2 3 3" xfId="226"/>
    <cellStyle name="Normal 3 2 4" xfId="112"/>
    <cellStyle name="Normal 3 2 5" xfId="187"/>
    <cellStyle name="Normal 3 3" xfId="32"/>
    <cellStyle name="Normal 3 3 2" xfId="79"/>
    <cellStyle name="Normal 3 3 2 2" xfId="156"/>
    <cellStyle name="Normal 3 3 2 3" xfId="230"/>
    <cellStyle name="Normal 3 3 3" xfId="116"/>
    <cellStyle name="Normal 3 3 4" xfId="191"/>
    <cellStyle name="Normal 3 4" xfId="36"/>
    <cellStyle name="Normal 3 4 2" xfId="83"/>
    <cellStyle name="Normal 3 4 2 2" xfId="160"/>
    <cellStyle name="Normal 3 4 2 3" xfId="234"/>
    <cellStyle name="Normal 3 4 3" xfId="120"/>
    <cellStyle name="Normal 3 4 4" xfId="195"/>
    <cellStyle name="Normal 3 5" xfId="40"/>
    <cellStyle name="Normal 3 5 2" xfId="87"/>
    <cellStyle name="Normal 3 5 2 2" xfId="164"/>
    <cellStyle name="Normal 3 5 2 3" xfId="238"/>
    <cellStyle name="Normal 3 5 3" xfId="124"/>
    <cellStyle name="Normal 3 5 4" xfId="199"/>
    <cellStyle name="Normal 3 6" xfId="44"/>
    <cellStyle name="Normal 3 6 2" xfId="91"/>
    <cellStyle name="Normal 3 6 2 2" xfId="168"/>
    <cellStyle name="Normal 3 6 2 3" xfId="242"/>
    <cellStyle name="Normal 3 6 3" xfId="128"/>
    <cellStyle name="Normal 3 6 4" xfId="203"/>
    <cellStyle name="Normal 3 7" xfId="51"/>
    <cellStyle name="Normal 3 7 2" xfId="95"/>
    <cellStyle name="Normal 3 7 2 2" xfId="172"/>
    <cellStyle name="Normal 3 7 2 3" xfId="246"/>
    <cellStyle name="Normal 3 7 3" xfId="133"/>
    <cellStyle name="Normal 3 7 4" xfId="207"/>
    <cellStyle name="Normal 3 8" xfId="69"/>
    <cellStyle name="Normal 3 8 2" xfId="148"/>
    <cellStyle name="Normal 3 8 3" xfId="222"/>
    <cellStyle name="Normal 3 9" xfId="64"/>
    <cellStyle name="Normal 3 9 2" xfId="144"/>
    <cellStyle name="Normal 3 9 3" xfId="218"/>
    <cellStyle name="Normal 4" xfId="12"/>
    <cellStyle name="Normal 4 2" xfId="319"/>
    <cellStyle name="Normal 5" xfId="48"/>
    <cellStyle name="Normal 5 2" xfId="53"/>
    <cellStyle name="Normal 5 2 2" xfId="97"/>
    <cellStyle name="Normal 5 2 2 2" xfId="174"/>
    <cellStyle name="Normal 5 2 2 3" xfId="248"/>
    <cellStyle name="Normal 5 2 3" xfId="135"/>
    <cellStyle name="Normal 5 2 4" xfId="209"/>
    <cellStyle name="Normal 5 3" xfId="320"/>
    <cellStyle name="Normal 6" xfId="395"/>
    <cellStyle name="Normal 7" xfId="255"/>
    <cellStyle name="Normal 97" xfId="392"/>
    <cellStyle name="Normal_2007-16618" xfId="7"/>
    <cellStyle name="Note" xfId="321"/>
    <cellStyle name="Output" xfId="322"/>
    <cellStyle name="Percent" xfId="14" builtinId="5"/>
    <cellStyle name="Percent 2" xfId="8"/>
    <cellStyle name="Percent 2 10" xfId="19"/>
    <cellStyle name="Percent 2 11" xfId="109"/>
    <cellStyle name="Percent 2 12" xfId="184"/>
    <cellStyle name="Percent 2 13" xfId="323"/>
    <cellStyle name="Percent 2 2" xfId="26"/>
    <cellStyle name="Percent 2 2 2" xfId="60"/>
    <cellStyle name="Percent 2 2 2 2" xfId="103"/>
    <cellStyle name="Percent 2 2 2 2 2" xfId="180"/>
    <cellStyle name="Percent 2 2 2 2 3" xfId="254"/>
    <cellStyle name="Percent 2 2 2 3" xfId="141"/>
    <cellStyle name="Percent 2 2 2 4" xfId="215"/>
    <cellStyle name="Percent 2 2 3" xfId="76"/>
    <cellStyle name="Percent 2 2 3 2" xfId="153"/>
    <cellStyle name="Percent 2 2 3 3" xfId="227"/>
    <cellStyle name="Percent 2 2 4" xfId="113"/>
    <cellStyle name="Percent 2 2 5" xfId="188"/>
    <cellStyle name="Percent 2 3" xfId="33"/>
    <cellStyle name="Percent 2 3 2" xfId="80"/>
    <cellStyle name="Percent 2 3 2 2" xfId="157"/>
    <cellStyle name="Percent 2 3 2 3" xfId="231"/>
    <cellStyle name="Percent 2 3 3" xfId="117"/>
    <cellStyle name="Percent 2 3 4" xfId="192"/>
    <cellStyle name="Percent 2 4" xfId="37"/>
    <cellStyle name="Percent 2 4 2" xfId="84"/>
    <cellStyle name="Percent 2 4 2 2" xfId="161"/>
    <cellStyle name="Percent 2 4 2 3" xfId="235"/>
    <cellStyle name="Percent 2 4 3" xfId="121"/>
    <cellStyle name="Percent 2 4 4" xfId="196"/>
    <cellStyle name="Percent 2 5" xfId="41"/>
    <cellStyle name="Percent 2 5 2" xfId="88"/>
    <cellStyle name="Percent 2 5 2 2" xfId="165"/>
    <cellStyle name="Percent 2 5 2 3" xfId="239"/>
    <cellStyle name="Percent 2 5 3" xfId="125"/>
    <cellStyle name="Percent 2 5 4" xfId="200"/>
    <cellStyle name="Percent 2 6" xfId="45"/>
    <cellStyle name="Percent 2 6 2" xfId="92"/>
    <cellStyle name="Percent 2 6 2 2" xfId="169"/>
    <cellStyle name="Percent 2 6 2 3" xfId="243"/>
    <cellStyle name="Percent 2 6 3" xfId="129"/>
    <cellStyle name="Percent 2 6 4" xfId="204"/>
    <cellStyle name="Percent 2 7" xfId="52"/>
    <cellStyle name="Percent 2 7 2" xfId="96"/>
    <cellStyle name="Percent 2 7 2 2" xfId="173"/>
    <cellStyle name="Percent 2 7 2 3" xfId="247"/>
    <cellStyle name="Percent 2 7 3" xfId="134"/>
    <cellStyle name="Percent 2 7 4" xfId="208"/>
    <cellStyle name="Percent 2 8" xfId="70"/>
    <cellStyle name="Percent 2 8 2" xfId="149"/>
    <cellStyle name="Percent 2 8 3" xfId="223"/>
    <cellStyle name="Percent 2 9" xfId="65"/>
    <cellStyle name="Percent 2 9 2" xfId="145"/>
    <cellStyle name="Percent 2 9 3" xfId="219"/>
    <cellStyle name="Percent 3" xfId="28"/>
    <cellStyle name="Percent 4" xfId="46"/>
    <cellStyle name="Percent 4 2" xfId="61"/>
    <cellStyle name="Percent 4 3" xfId="324"/>
    <cellStyle name="Percent 5" xfId="72"/>
    <cellStyle name="Percent 5 2" xfId="105"/>
    <cellStyle name="Percent 6" xfId="21"/>
    <cellStyle name="Percent 7" xfId="393"/>
    <cellStyle name="SAPBEXaggData" xfId="325"/>
    <cellStyle name="SAPBEXaggDataEmph" xfId="326"/>
    <cellStyle name="SAPBEXaggItem" xfId="327"/>
    <cellStyle name="SAPBEXaggItemX" xfId="328"/>
    <cellStyle name="SAPBEXchaText" xfId="329"/>
    <cellStyle name="SAPBEXexcBad7" xfId="330"/>
    <cellStyle name="SAPBEXexcBad8" xfId="331"/>
    <cellStyle name="SAPBEXexcBad9" xfId="332"/>
    <cellStyle name="SAPBEXexcCritical4" xfId="333"/>
    <cellStyle name="SAPBEXexcCritical5" xfId="334"/>
    <cellStyle name="SAPBEXexcCritical6" xfId="335"/>
    <cellStyle name="SAPBEXexcGood1" xfId="336"/>
    <cellStyle name="SAPBEXexcGood2" xfId="337"/>
    <cellStyle name="SAPBEXexcGood3" xfId="338"/>
    <cellStyle name="SAPBEXfilterDrill" xfId="339"/>
    <cellStyle name="SAPBEXfilterItem" xfId="340"/>
    <cellStyle name="SAPBEXfilterText" xfId="341"/>
    <cellStyle name="SAPBEXformats" xfId="342"/>
    <cellStyle name="SAPBEXheaderItem" xfId="343"/>
    <cellStyle name="SAPBEXheaderText" xfId="344"/>
    <cellStyle name="SAPBEXHLevel0" xfId="345"/>
    <cellStyle name="SAPBEXHLevel0X" xfId="346"/>
    <cellStyle name="SAPBEXHLevel1" xfId="347"/>
    <cellStyle name="SAPBEXHLevel1X" xfId="348"/>
    <cellStyle name="SAPBEXHLevel2" xfId="349"/>
    <cellStyle name="SAPBEXHLevel2X" xfId="350"/>
    <cellStyle name="SAPBEXHLevel3" xfId="351"/>
    <cellStyle name="SAPBEXHLevel3X" xfId="352"/>
    <cellStyle name="SAPBEXinputData" xfId="353"/>
    <cellStyle name="SAPBEXresData" xfId="354"/>
    <cellStyle name="SAPBEXresDataEmph" xfId="355"/>
    <cellStyle name="SAPBEXresItem" xfId="356"/>
    <cellStyle name="SAPBEXresItemX" xfId="357"/>
    <cellStyle name="SAPBEXstdData" xfId="358"/>
    <cellStyle name="SAPBEXstdDataEmph" xfId="359"/>
    <cellStyle name="SAPBEXstdItem" xfId="360"/>
    <cellStyle name="SAPBEXstdItemX" xfId="361"/>
    <cellStyle name="SAPBEXtitle" xfId="362"/>
    <cellStyle name="SAPBEXundefined" xfId="363"/>
    <cellStyle name="Sheet Title" xfId="364"/>
    <cellStyle name="Text" xfId="9"/>
    <cellStyle name="Title" xfId="365"/>
    <cellStyle name="Total" xfId="10"/>
    <cellStyle name="Warning Text" xfId="366"/>
    <cellStyle name="היפר-קישור" xfId="11" builtinId="8"/>
    <cellStyle name="הערה 2" xfId="382"/>
    <cellStyle name="הערה 3" xfId="383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G16" sqref="G1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142</v>
      </c>
      <c r="C1" s="67" t="s" vm="1">
        <v>223</v>
      </c>
    </row>
    <row r="2" spans="1:4">
      <c r="B2" s="46" t="s">
        <v>141</v>
      </c>
      <c r="C2" s="67" t="s">
        <v>224</v>
      </c>
    </row>
    <row r="3" spans="1:4">
      <c r="B3" s="46" t="s">
        <v>143</v>
      </c>
      <c r="C3" s="67" t="s">
        <v>225</v>
      </c>
    </row>
    <row r="4" spans="1:4">
      <c r="B4" s="46" t="s">
        <v>144</v>
      </c>
      <c r="C4" s="67">
        <v>2207</v>
      </c>
    </row>
    <row r="6" spans="1:4" ht="26.25" customHeight="1">
      <c r="B6" s="141" t="s">
        <v>155</v>
      </c>
      <c r="C6" s="142"/>
      <c r="D6" s="143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106">
        <f>C11+C12+C23+C33+C34+C35+C36+C37</f>
        <v>3323164.0572224227</v>
      </c>
      <c r="D10" s="107">
        <f>C10/$C$42</f>
        <v>1</v>
      </c>
    </row>
    <row r="11" spans="1:4">
      <c r="A11" s="42" t="s">
        <v>122</v>
      </c>
      <c r="B11" s="27" t="s">
        <v>156</v>
      </c>
      <c r="C11" s="106">
        <f>מזומנים!J10</f>
        <v>60083.360572501013</v>
      </c>
      <c r="D11" s="107">
        <f t="shared" ref="D11:D42" si="0">C11/$C$42</f>
        <v>1.8080166834351256E-2</v>
      </c>
    </row>
    <row r="12" spans="1:4">
      <c r="B12" s="27" t="s">
        <v>157</v>
      </c>
      <c r="C12" s="106">
        <f>SUM(C13:C22)</f>
        <v>1022347.2319534591</v>
      </c>
      <c r="D12" s="107">
        <f t="shared" si="0"/>
        <v>0.30764272071718318</v>
      </c>
    </row>
    <row r="13" spans="1:4">
      <c r="A13" s="44" t="s">
        <v>122</v>
      </c>
      <c r="B13" s="28" t="s">
        <v>67</v>
      </c>
      <c r="C13" s="106" vm="2">
        <v>878648.61321304506</v>
      </c>
      <c r="D13" s="107">
        <f t="shared" si="0"/>
        <v>0.26440121465066635</v>
      </c>
    </row>
    <row r="14" spans="1:4">
      <c r="A14" s="44" t="s">
        <v>122</v>
      </c>
      <c r="B14" s="28" t="s">
        <v>68</v>
      </c>
      <c r="C14" s="106">
        <v>0</v>
      </c>
      <c r="D14" s="107">
        <f t="shared" si="0"/>
        <v>0</v>
      </c>
    </row>
    <row r="15" spans="1:4">
      <c r="A15" s="44" t="s">
        <v>122</v>
      </c>
      <c r="B15" s="28" t="s">
        <v>69</v>
      </c>
      <c r="C15" s="106">
        <f>'אג"ח קונצרני'!R11</f>
        <v>99096.912891164975</v>
      </c>
      <c r="D15" s="107">
        <f t="shared" si="0"/>
        <v>2.9820048358970418E-2</v>
      </c>
    </row>
    <row r="16" spans="1:4">
      <c r="A16" s="44" t="s">
        <v>122</v>
      </c>
      <c r="B16" s="28" t="s">
        <v>70</v>
      </c>
      <c r="C16" s="106">
        <f>מניות!L11</f>
        <v>22613.352548281997</v>
      </c>
      <c r="D16" s="107">
        <f t="shared" si="0"/>
        <v>6.8047656266428088E-3</v>
      </c>
    </row>
    <row r="17" spans="1:4">
      <c r="A17" s="44" t="s">
        <v>122</v>
      </c>
      <c r="B17" s="28" t="s">
        <v>216</v>
      </c>
      <c r="C17" s="106" vm="3">
        <v>21239.515201606999</v>
      </c>
      <c r="D17" s="107">
        <f t="shared" si="0"/>
        <v>6.3913531910788288E-3</v>
      </c>
    </row>
    <row r="18" spans="1:4">
      <c r="A18" s="44" t="s">
        <v>122</v>
      </c>
      <c r="B18" s="28" t="s">
        <v>71</v>
      </c>
      <c r="C18" s="106" vm="4">
        <v>1191.5646602170002</v>
      </c>
      <c r="D18" s="107">
        <f t="shared" si="0"/>
        <v>3.5856329681566715E-4</v>
      </c>
    </row>
    <row r="19" spans="1:4">
      <c r="A19" s="44" t="s">
        <v>122</v>
      </c>
      <c r="B19" s="28" t="s">
        <v>72</v>
      </c>
      <c r="C19" s="106" vm="5">
        <v>4.7844398660000005</v>
      </c>
      <c r="D19" s="107">
        <f t="shared" si="0"/>
        <v>1.439724245813776E-6</v>
      </c>
    </row>
    <row r="20" spans="1:4">
      <c r="A20" s="44" t="s">
        <v>122</v>
      </c>
      <c r="B20" s="28" t="s">
        <v>73</v>
      </c>
      <c r="C20" s="106" vm="6">
        <v>24.304744931000005</v>
      </c>
      <c r="D20" s="107">
        <f t="shared" si="0"/>
        <v>7.3137360998404851E-6</v>
      </c>
    </row>
    <row r="21" spans="1:4">
      <c r="A21" s="44" t="s">
        <v>122</v>
      </c>
      <c r="B21" s="28" t="s">
        <v>74</v>
      </c>
      <c r="C21" s="106" vm="7">
        <v>-471.81574565399995</v>
      </c>
      <c r="D21" s="107">
        <f t="shared" si="0"/>
        <v>-1.4197786733657515E-4</v>
      </c>
    </row>
    <row r="22" spans="1:4">
      <c r="A22" s="44" t="s">
        <v>122</v>
      </c>
      <c r="B22" s="28" t="s">
        <v>75</v>
      </c>
      <c r="C22" s="106">
        <v>0</v>
      </c>
      <c r="D22" s="107">
        <f t="shared" si="0"/>
        <v>0</v>
      </c>
    </row>
    <row r="23" spans="1:4">
      <c r="B23" s="27" t="s">
        <v>158</v>
      </c>
      <c r="C23" s="106">
        <f>SUM(C24:C32)</f>
        <v>2134150.6737079634</v>
      </c>
      <c r="D23" s="107">
        <f t="shared" si="0"/>
        <v>0.64220442835787528</v>
      </c>
    </row>
    <row r="24" spans="1:4">
      <c r="A24" s="44" t="s">
        <v>122</v>
      </c>
      <c r="B24" s="28" t="s">
        <v>76</v>
      </c>
      <c r="C24" s="106" vm="8">
        <v>2045534.7374300002</v>
      </c>
      <c r="D24" s="107">
        <f t="shared" si="0"/>
        <v>0.61553829489227974</v>
      </c>
    </row>
    <row r="25" spans="1:4">
      <c r="A25" s="44" t="s">
        <v>122</v>
      </c>
      <c r="B25" s="28" t="s">
        <v>77</v>
      </c>
      <c r="C25" s="106">
        <v>0</v>
      </c>
      <c r="D25" s="107">
        <f t="shared" si="0"/>
        <v>0</v>
      </c>
    </row>
    <row r="26" spans="1:4">
      <c r="A26" s="44" t="s">
        <v>122</v>
      </c>
      <c r="B26" s="28" t="s">
        <v>69</v>
      </c>
      <c r="C26" s="106" vm="9">
        <v>14430.046196071</v>
      </c>
      <c r="D26" s="107">
        <f t="shared" si="0"/>
        <v>4.3422611546093713E-3</v>
      </c>
    </row>
    <row r="27" spans="1:4">
      <c r="A27" s="44" t="s">
        <v>122</v>
      </c>
      <c r="B27" s="28" t="s">
        <v>78</v>
      </c>
      <c r="C27" s="106" vm="10">
        <v>18050.563149999998</v>
      </c>
      <c r="D27" s="107">
        <f t="shared" si="0"/>
        <v>5.4317400041594922E-3</v>
      </c>
    </row>
    <row r="28" spans="1:4">
      <c r="A28" s="44" t="s">
        <v>122</v>
      </c>
      <c r="B28" s="28" t="s">
        <v>79</v>
      </c>
      <c r="C28" s="106" vm="11">
        <v>59390.121834309</v>
      </c>
      <c r="D28" s="107">
        <f t="shared" si="0"/>
        <v>1.7871558795068528E-2</v>
      </c>
    </row>
    <row r="29" spans="1:4">
      <c r="A29" s="44" t="s">
        <v>122</v>
      </c>
      <c r="B29" s="28" t="s">
        <v>80</v>
      </c>
      <c r="C29" s="106" vm="12">
        <v>0.145506148</v>
      </c>
      <c r="D29" s="107">
        <f t="shared" si="0"/>
        <v>4.3785424220559671E-8</v>
      </c>
    </row>
    <row r="30" spans="1:4">
      <c r="A30" s="44" t="s">
        <v>122</v>
      </c>
      <c r="B30" s="28" t="s">
        <v>181</v>
      </c>
      <c r="C30" s="106">
        <v>0</v>
      </c>
      <c r="D30" s="107">
        <f t="shared" si="0"/>
        <v>0</v>
      </c>
    </row>
    <row r="31" spans="1:4">
      <c r="A31" s="44" t="s">
        <v>122</v>
      </c>
      <c r="B31" s="28" t="s">
        <v>103</v>
      </c>
      <c r="C31" s="106" vm="13">
        <v>-3254.9404085650003</v>
      </c>
      <c r="D31" s="107">
        <f t="shared" si="0"/>
        <v>-9.7947027366610201E-4</v>
      </c>
    </row>
    <row r="32" spans="1:4">
      <c r="A32" s="44" t="s">
        <v>122</v>
      </c>
      <c r="B32" s="28" t="s">
        <v>81</v>
      </c>
      <c r="C32" s="106">
        <v>0</v>
      </c>
      <c r="D32" s="107">
        <f t="shared" si="0"/>
        <v>0</v>
      </c>
    </row>
    <row r="33" spans="1:4">
      <c r="A33" s="44" t="s">
        <v>122</v>
      </c>
      <c r="B33" s="27" t="s">
        <v>159</v>
      </c>
      <c r="C33" s="106" vm="14">
        <v>84530.924489607001</v>
      </c>
      <c r="D33" s="107">
        <f t="shared" si="0"/>
        <v>2.5436879742933877E-2</v>
      </c>
    </row>
    <row r="34" spans="1:4">
      <c r="A34" s="44" t="s">
        <v>122</v>
      </c>
      <c r="B34" s="27" t="s">
        <v>160</v>
      </c>
      <c r="C34" s="106">
        <v>0</v>
      </c>
      <c r="D34" s="107">
        <f t="shared" si="0"/>
        <v>0</v>
      </c>
    </row>
    <row r="35" spans="1:4">
      <c r="A35" s="44" t="s">
        <v>122</v>
      </c>
      <c r="B35" s="27" t="s">
        <v>161</v>
      </c>
      <c r="C35" s="106" vm="15">
        <v>22118.631719999998</v>
      </c>
      <c r="D35" s="107">
        <f t="shared" si="0"/>
        <v>6.6558952068370833E-3</v>
      </c>
    </row>
    <row r="36" spans="1:4">
      <c r="A36" s="44" t="s">
        <v>122</v>
      </c>
      <c r="B36" s="45" t="s">
        <v>162</v>
      </c>
      <c r="C36" s="106">
        <v>0</v>
      </c>
      <c r="D36" s="107">
        <f t="shared" si="0"/>
        <v>0</v>
      </c>
    </row>
    <row r="37" spans="1:4">
      <c r="A37" s="44" t="s">
        <v>122</v>
      </c>
      <c r="B37" s="27" t="s">
        <v>163</v>
      </c>
      <c r="C37" s="106">
        <f>'השקעות אחרות '!I10</f>
        <v>-66.765221108000006</v>
      </c>
      <c r="D37" s="107">
        <f t="shared" si="0"/>
        <v>-2.0090859180694173E-5</v>
      </c>
    </row>
    <row r="38" spans="1:4">
      <c r="A38" s="44"/>
      <c r="B38" s="55" t="s">
        <v>165</v>
      </c>
      <c r="C38" s="106">
        <f>SUM(C39:C41)</f>
        <v>0</v>
      </c>
      <c r="D38" s="107">
        <f t="shared" si="0"/>
        <v>0</v>
      </c>
    </row>
    <row r="39" spans="1:4">
      <c r="A39" s="44" t="s">
        <v>122</v>
      </c>
      <c r="B39" s="56" t="s">
        <v>166</v>
      </c>
      <c r="C39" s="106">
        <v>0</v>
      </c>
      <c r="D39" s="107">
        <f t="shared" si="0"/>
        <v>0</v>
      </c>
    </row>
    <row r="40" spans="1:4">
      <c r="A40" s="44" t="s">
        <v>122</v>
      </c>
      <c r="B40" s="56" t="s">
        <v>201</v>
      </c>
      <c r="C40" s="106">
        <v>0</v>
      </c>
      <c r="D40" s="107">
        <f t="shared" si="0"/>
        <v>0</v>
      </c>
    </row>
    <row r="41" spans="1:4">
      <c r="A41" s="44" t="s">
        <v>122</v>
      </c>
      <c r="B41" s="56" t="s">
        <v>167</v>
      </c>
      <c r="C41" s="106">
        <v>0</v>
      </c>
      <c r="D41" s="107">
        <f t="shared" si="0"/>
        <v>0</v>
      </c>
    </row>
    <row r="42" spans="1:4">
      <c r="B42" s="56" t="s">
        <v>82</v>
      </c>
      <c r="C42" s="106">
        <f>C38+C10</f>
        <v>3323164.0572224227</v>
      </c>
      <c r="D42" s="107">
        <f t="shared" si="0"/>
        <v>1</v>
      </c>
    </row>
    <row r="43" spans="1:4">
      <c r="A43" s="44" t="s">
        <v>122</v>
      </c>
      <c r="B43" s="56" t="s">
        <v>164</v>
      </c>
      <c r="C43" s="106">
        <f>'יתרת התחייבות להשקעה'!C10</f>
        <v>30047.705796872084</v>
      </c>
      <c r="D43" s="107"/>
    </row>
    <row r="44" spans="1:4">
      <c r="B44" s="5" t="s">
        <v>107</v>
      </c>
    </row>
    <row r="45" spans="1:4">
      <c r="C45" s="62" t="s">
        <v>149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108" t="s">
        <v>132</v>
      </c>
      <c r="D47" s="109" vm="16">
        <v>2.3913000000000002</v>
      </c>
    </row>
    <row r="48" spans="1:4">
      <c r="C48" s="108" t="s">
        <v>139</v>
      </c>
      <c r="D48" s="109">
        <v>0.66572077185017031</v>
      </c>
    </row>
    <row r="49" spans="2:4">
      <c r="C49" s="108" t="s">
        <v>136</v>
      </c>
      <c r="D49" s="109" vm="17">
        <v>2.5966</v>
      </c>
    </row>
    <row r="50" spans="2:4">
      <c r="B50" s="11"/>
      <c r="C50" s="108" t="s">
        <v>2225</v>
      </c>
      <c r="D50" s="109" vm="18">
        <v>3.8151000000000002</v>
      </c>
    </row>
    <row r="51" spans="2:4">
      <c r="C51" s="108" t="s">
        <v>130</v>
      </c>
      <c r="D51" s="109" vm="19">
        <v>3.7530000000000001</v>
      </c>
    </row>
    <row r="52" spans="2:4">
      <c r="C52" s="108" t="s">
        <v>131</v>
      </c>
      <c r="D52" s="109" vm="20">
        <v>4.2375999999999996</v>
      </c>
    </row>
    <row r="53" spans="2:4">
      <c r="C53" s="108" t="s">
        <v>133</v>
      </c>
      <c r="D53" s="109">
        <v>0.4509226037929267</v>
      </c>
    </row>
    <row r="54" spans="2:4">
      <c r="C54" s="108" t="s">
        <v>137</v>
      </c>
      <c r="D54" s="109">
        <v>2.6669999999999999E-2</v>
      </c>
    </row>
    <row r="55" spans="2:4">
      <c r="C55" s="108" t="s">
        <v>138</v>
      </c>
      <c r="D55" s="109">
        <v>0.18052541668590427</v>
      </c>
    </row>
    <row r="56" spans="2:4">
      <c r="C56" s="108" t="s">
        <v>135</v>
      </c>
      <c r="D56" s="109" vm="21">
        <v>0.50470000000000004</v>
      </c>
    </row>
    <row r="57" spans="2:4">
      <c r="C57" s="108" t="s">
        <v>2226</v>
      </c>
      <c r="D57" s="109">
        <v>2.2342131000000003</v>
      </c>
    </row>
    <row r="58" spans="2:4">
      <c r="C58" s="108" t="s">
        <v>134</v>
      </c>
      <c r="D58" s="109" vm="22">
        <v>0.33729999999999999</v>
      </c>
    </row>
    <row r="59" spans="2:4">
      <c r="C59" s="108" t="s">
        <v>128</v>
      </c>
      <c r="D59" s="109" vm="23">
        <v>3.5190000000000001</v>
      </c>
    </row>
    <row r="60" spans="2:4">
      <c r="C60" s="108" t="s">
        <v>140</v>
      </c>
      <c r="D60" s="109" vm="24">
        <v>0.20710000000000001</v>
      </c>
    </row>
    <row r="61" spans="2:4">
      <c r="C61" s="108" t="s">
        <v>2227</v>
      </c>
      <c r="D61" s="109" vm="25">
        <v>0.35720000000000002</v>
      </c>
    </row>
    <row r="62" spans="2:4">
      <c r="C62" s="108" t="s">
        <v>2228</v>
      </c>
      <c r="D62" s="109">
        <v>4.7393939393939398E-2</v>
      </c>
    </row>
    <row r="63" spans="2:4">
      <c r="C63" s="108" t="s">
        <v>2229</v>
      </c>
      <c r="D63" s="109">
        <v>0.51010349926071963</v>
      </c>
    </row>
    <row r="64" spans="2:4">
      <c r="C64" s="108" t="s">
        <v>129</v>
      </c>
      <c r="D64" s="109">
        <v>1</v>
      </c>
    </row>
    <row r="65" spans="3:4">
      <c r="C65" s="110"/>
      <c r="D65" s="110"/>
    </row>
    <row r="66" spans="3:4">
      <c r="C66" s="110"/>
      <c r="D66" s="110"/>
    </row>
    <row r="67" spans="3:4">
      <c r="C67" s="111"/>
      <c r="D67" s="111"/>
    </row>
  </sheetData>
  <sheetProtection sheet="1" objects="1" scenarios="1"/>
  <mergeCells count="1">
    <mergeCell ref="B6:D6"/>
  </mergeCells>
  <phoneticPr fontId="7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6"/>
  <sheetViews>
    <sheetView rightToLeft="1" zoomScale="85" zoomScaleNormal="85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6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142</v>
      </c>
      <c r="C1" s="67" t="s" vm="1">
        <v>223</v>
      </c>
    </row>
    <row r="2" spans="2:12">
      <c r="B2" s="46" t="s">
        <v>141</v>
      </c>
      <c r="C2" s="67" t="s">
        <v>224</v>
      </c>
    </row>
    <row r="3" spans="2:12">
      <c r="B3" s="46" t="s">
        <v>143</v>
      </c>
      <c r="C3" s="67" t="s">
        <v>225</v>
      </c>
    </row>
    <row r="4" spans="2:12">
      <c r="B4" s="46" t="s">
        <v>144</v>
      </c>
      <c r="C4" s="67">
        <v>2207</v>
      </c>
    </row>
    <row r="6" spans="2:12" ht="26.25" customHeight="1">
      <c r="B6" s="144" t="s">
        <v>168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s="3" customFormat="1" ht="63">
      <c r="B7" s="66" t="s">
        <v>112</v>
      </c>
      <c r="C7" s="49" t="s">
        <v>44</v>
      </c>
      <c r="D7" s="49" t="s">
        <v>114</v>
      </c>
      <c r="E7" s="49" t="s">
        <v>14</v>
      </c>
      <c r="F7" s="49" t="s">
        <v>64</v>
      </c>
      <c r="G7" s="49" t="s">
        <v>100</v>
      </c>
      <c r="H7" s="49" t="s">
        <v>16</v>
      </c>
      <c r="I7" s="49" t="s">
        <v>18</v>
      </c>
      <c r="J7" s="49" t="s">
        <v>60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2" t="s">
        <v>43</v>
      </c>
      <c r="C10" s="73"/>
      <c r="D10" s="73"/>
      <c r="E10" s="73"/>
      <c r="F10" s="73"/>
      <c r="G10" s="73"/>
      <c r="H10" s="73"/>
      <c r="I10" s="73"/>
      <c r="J10" s="74">
        <f>J11</f>
        <v>60083.360572501013</v>
      </c>
      <c r="K10" s="77">
        <f>IFERROR(J10/$J$10,0)</f>
        <v>1</v>
      </c>
      <c r="L10" s="77">
        <f>J10/'סכום נכסי הקרן'!$C$42</f>
        <v>1.8080166834351256E-2</v>
      </c>
    </row>
    <row r="11" spans="2:12">
      <c r="B11" s="93" t="s">
        <v>193</v>
      </c>
      <c r="C11" s="94"/>
      <c r="D11" s="94"/>
      <c r="E11" s="94"/>
      <c r="F11" s="94"/>
      <c r="G11" s="94"/>
      <c r="H11" s="94"/>
      <c r="I11" s="94"/>
      <c r="J11" s="100">
        <f>J12+J22</f>
        <v>60083.360572501013</v>
      </c>
      <c r="K11" s="101">
        <f t="shared" ref="K11:K53" si="0">IFERROR(J11/$J$10,0)</f>
        <v>1</v>
      </c>
      <c r="L11" s="101">
        <f>J11/'סכום נכסי הקרן'!$C$42</f>
        <v>1.8080166834351256E-2</v>
      </c>
    </row>
    <row r="12" spans="2:12">
      <c r="B12" s="104" t="s">
        <v>41</v>
      </c>
      <c r="C12" s="94"/>
      <c r="D12" s="94"/>
      <c r="E12" s="94"/>
      <c r="F12" s="94"/>
      <c r="G12" s="94"/>
      <c r="H12" s="94"/>
      <c r="I12" s="94"/>
      <c r="J12" s="100">
        <f>SUM(J13:J20)</f>
        <v>28476.168598713008</v>
      </c>
      <c r="K12" s="101">
        <f t="shared" si="0"/>
        <v>0.4739443387883</v>
      </c>
      <c r="L12" s="101">
        <f>J12/'סכום נכסי הקרן'!$C$42</f>
        <v>8.5689927154887578E-3</v>
      </c>
    </row>
    <row r="13" spans="2:12">
      <c r="B13" s="96" t="s">
        <v>2230</v>
      </c>
      <c r="C13" s="92" t="s">
        <v>2231</v>
      </c>
      <c r="D13" s="92">
        <v>11</v>
      </c>
      <c r="E13" s="92" t="s">
        <v>253</v>
      </c>
      <c r="F13" s="92" t="s">
        <v>254</v>
      </c>
      <c r="G13" s="103" t="s">
        <v>129</v>
      </c>
      <c r="H13" s="71">
        <v>0</v>
      </c>
      <c r="I13" s="71">
        <v>0</v>
      </c>
      <c r="J13" s="97">
        <v>1000.6799790480002</v>
      </c>
      <c r="K13" s="98">
        <f t="shared" si="0"/>
        <v>1.6654860339253261E-2</v>
      </c>
      <c r="L13" s="98">
        <f>J13/'סכום נכסי הקרן'!$C$42</f>
        <v>3.0112265353651892E-4</v>
      </c>
    </row>
    <row r="14" spans="2:12">
      <c r="B14" s="96" t="s">
        <v>2232</v>
      </c>
      <c r="C14" s="92" t="s">
        <v>2233</v>
      </c>
      <c r="D14" s="92">
        <v>12</v>
      </c>
      <c r="E14" s="92" t="s">
        <v>253</v>
      </c>
      <c r="F14" s="92" t="s">
        <v>254</v>
      </c>
      <c r="G14" s="103" t="s">
        <v>129</v>
      </c>
      <c r="H14" s="71">
        <v>0</v>
      </c>
      <c r="I14" s="71">
        <v>0</v>
      </c>
      <c r="J14" s="97">
        <v>1787.0420826600002</v>
      </c>
      <c r="K14" s="98">
        <f t="shared" si="0"/>
        <v>2.9742711886157291E-2</v>
      </c>
      <c r="L14" s="98">
        <f>J14/'סכום נכסי הקרן'!$C$42</f>
        <v>5.3775319300776599E-4</v>
      </c>
    </row>
    <row r="15" spans="2:12">
      <c r="B15" s="96" t="s">
        <v>2232</v>
      </c>
      <c r="C15" s="92" t="s">
        <v>2234</v>
      </c>
      <c r="D15" s="92">
        <v>12</v>
      </c>
      <c r="E15" s="92" t="s">
        <v>253</v>
      </c>
      <c r="F15" s="92" t="s">
        <v>254</v>
      </c>
      <c r="G15" s="103" t="s">
        <v>129</v>
      </c>
      <c r="H15" s="71">
        <v>0</v>
      </c>
      <c r="I15" s="71">
        <v>0</v>
      </c>
      <c r="J15" s="97">
        <v>100.63045</v>
      </c>
      <c r="K15" s="98">
        <f t="shared" si="0"/>
        <v>1.6748472296014779E-3</v>
      </c>
      <c r="L15" s="98">
        <f>J15/'סכום נכסי הקרן'!$C$42</f>
        <v>3.0281517333245731E-5</v>
      </c>
    </row>
    <row r="16" spans="2:12">
      <c r="B16" s="96" t="s">
        <v>2235</v>
      </c>
      <c r="C16" s="92" t="s">
        <v>2236</v>
      </c>
      <c r="D16" s="92">
        <v>10</v>
      </c>
      <c r="E16" s="92" t="s">
        <v>253</v>
      </c>
      <c r="F16" s="92" t="s">
        <v>254</v>
      </c>
      <c r="G16" s="103" t="s">
        <v>129</v>
      </c>
      <c r="H16" s="71">
        <v>0</v>
      </c>
      <c r="I16" s="71">
        <v>0</v>
      </c>
      <c r="J16" s="97">
        <v>989.71374570099999</v>
      </c>
      <c r="K16" s="98">
        <f t="shared" si="0"/>
        <v>1.6472343362131658E-2</v>
      </c>
      <c r="L16" s="98">
        <f>J16/'סכום נכסי הקרן'!$C$42</f>
        <v>2.9782271614005887E-4</v>
      </c>
    </row>
    <row r="17" spans="2:12">
      <c r="B17" s="96" t="s">
        <v>2235</v>
      </c>
      <c r="C17" s="92" t="s">
        <v>2237</v>
      </c>
      <c r="D17" s="92">
        <v>10</v>
      </c>
      <c r="E17" s="92" t="s">
        <v>253</v>
      </c>
      <c r="F17" s="92" t="s">
        <v>254</v>
      </c>
      <c r="G17" s="103" t="s">
        <v>129</v>
      </c>
      <c r="H17" s="71">
        <v>0</v>
      </c>
      <c r="I17" s="71">
        <v>0</v>
      </c>
      <c r="J17" s="97">
        <v>16352.960358597004</v>
      </c>
      <c r="K17" s="98">
        <f t="shared" si="0"/>
        <v>0.27217120019217828</v>
      </c>
      <c r="L17" s="98">
        <f>J17/'סכום נכסי הקרן'!$C$42</f>
        <v>4.9209007069801981E-3</v>
      </c>
    </row>
    <row r="18" spans="2:12">
      <c r="B18" s="96" t="s">
        <v>2235</v>
      </c>
      <c r="C18" s="92" t="s">
        <v>2238</v>
      </c>
      <c r="D18" s="92">
        <v>10</v>
      </c>
      <c r="E18" s="92" t="s">
        <v>253</v>
      </c>
      <c r="F18" s="92" t="s">
        <v>254</v>
      </c>
      <c r="G18" s="103" t="s">
        <v>129</v>
      </c>
      <c r="H18" s="71">
        <v>0</v>
      </c>
      <c r="I18" s="71">
        <v>0</v>
      </c>
      <c r="J18" s="97">
        <v>7943.2579699999997</v>
      </c>
      <c r="K18" s="98">
        <f t="shared" si="0"/>
        <v>0.13220395620872569</v>
      </c>
      <c r="L18" s="98">
        <f>J18/'סכום נכסי הקרן'!$C$42</f>
        <v>2.3902695844150285E-3</v>
      </c>
    </row>
    <row r="19" spans="2:12">
      <c r="B19" s="96" t="s">
        <v>2239</v>
      </c>
      <c r="C19" s="92" t="s">
        <v>2240</v>
      </c>
      <c r="D19" s="92">
        <v>20</v>
      </c>
      <c r="E19" s="92" t="s">
        <v>253</v>
      </c>
      <c r="F19" s="92" t="s">
        <v>254</v>
      </c>
      <c r="G19" s="103" t="s">
        <v>129</v>
      </c>
      <c r="H19" s="71">
        <v>0</v>
      </c>
      <c r="I19" s="71">
        <v>0</v>
      </c>
      <c r="J19" s="97">
        <v>301.28111270699998</v>
      </c>
      <c r="K19" s="98">
        <f t="shared" si="0"/>
        <v>5.0143851781301743E-3</v>
      </c>
      <c r="L19" s="98">
        <f>J19/'סכום נכסי הקרן'!$C$42</f>
        <v>9.0660920592291704E-5</v>
      </c>
    </row>
    <row r="20" spans="2:12">
      <c r="B20" s="96" t="s">
        <v>2241</v>
      </c>
      <c r="C20" s="92" t="s">
        <v>2242</v>
      </c>
      <c r="D20" s="92">
        <v>26</v>
      </c>
      <c r="E20" s="92" t="s">
        <v>253</v>
      </c>
      <c r="F20" s="92" t="s">
        <v>254</v>
      </c>
      <c r="G20" s="103" t="s">
        <v>129</v>
      </c>
      <c r="H20" s="71">
        <v>0</v>
      </c>
      <c r="I20" s="71">
        <v>0</v>
      </c>
      <c r="J20" s="97">
        <v>0.60289999999999999</v>
      </c>
      <c r="K20" s="98">
        <f t="shared" si="0"/>
        <v>1.0034392122133321E-5</v>
      </c>
      <c r="L20" s="98">
        <f>J20/'סכום נכסי הקרן'!$C$42</f>
        <v>1.8142348364947043E-7</v>
      </c>
    </row>
    <row r="21" spans="2:12">
      <c r="B21" s="95"/>
      <c r="C21" s="92"/>
      <c r="D21" s="92"/>
      <c r="E21" s="92"/>
      <c r="F21" s="92"/>
      <c r="G21" s="92"/>
      <c r="H21" s="92"/>
      <c r="I21" s="92"/>
      <c r="J21" s="92"/>
      <c r="K21" s="98"/>
      <c r="L21" s="92"/>
    </row>
    <row r="22" spans="2:12">
      <c r="B22" s="104" t="s">
        <v>42</v>
      </c>
      <c r="C22" s="94"/>
      <c r="D22" s="94"/>
      <c r="E22" s="94"/>
      <c r="F22" s="94"/>
      <c r="G22" s="94"/>
      <c r="H22" s="94"/>
      <c r="I22" s="94"/>
      <c r="J22" s="100">
        <f>SUM(J23:J53)</f>
        <v>31607.191973788002</v>
      </c>
      <c r="K22" s="101">
        <f t="shared" si="0"/>
        <v>0.52605566121169989</v>
      </c>
      <c r="L22" s="101">
        <f>J22/'סכום נכסי הקרן'!$C$42</f>
        <v>9.5111741188624987E-3</v>
      </c>
    </row>
    <row r="23" spans="2:12">
      <c r="B23" s="96" t="s">
        <v>2230</v>
      </c>
      <c r="C23" s="92" t="s">
        <v>2243</v>
      </c>
      <c r="D23" s="92">
        <v>11</v>
      </c>
      <c r="E23" s="92" t="s">
        <v>253</v>
      </c>
      <c r="F23" s="92" t="s">
        <v>254</v>
      </c>
      <c r="G23" s="103" t="s">
        <v>137</v>
      </c>
      <c r="H23" s="71">
        <v>0</v>
      </c>
      <c r="I23" s="71">
        <v>0</v>
      </c>
      <c r="J23" s="97">
        <v>1.748613E-3</v>
      </c>
      <c r="K23" s="98">
        <f t="shared" si="0"/>
        <v>2.9103115793431603E-8</v>
      </c>
      <c r="L23" s="98">
        <f>J23/'סכום נכסי הקרן'!$C$42</f>
        <v>5.2618918894468642E-10</v>
      </c>
    </row>
    <row r="24" spans="2:12">
      <c r="B24" s="96" t="s">
        <v>2230</v>
      </c>
      <c r="C24" s="92" t="s">
        <v>2244</v>
      </c>
      <c r="D24" s="92">
        <v>11</v>
      </c>
      <c r="E24" s="92" t="s">
        <v>253</v>
      </c>
      <c r="F24" s="92" t="s">
        <v>254</v>
      </c>
      <c r="G24" s="103" t="s">
        <v>131</v>
      </c>
      <c r="H24" s="71">
        <v>0</v>
      </c>
      <c r="I24" s="71">
        <v>0</v>
      </c>
      <c r="J24" s="97">
        <v>2.2845499999999997E-4</v>
      </c>
      <c r="K24" s="98">
        <f t="shared" si="0"/>
        <v>3.8023006340387591E-9</v>
      </c>
      <c r="L24" s="98">
        <f>J24/'סכום נכסי הקרן'!$C$42</f>
        <v>6.8746229817780334E-11</v>
      </c>
    </row>
    <row r="25" spans="2:12">
      <c r="B25" s="96" t="s">
        <v>2230</v>
      </c>
      <c r="C25" s="92" t="s">
        <v>2245</v>
      </c>
      <c r="D25" s="92">
        <v>11</v>
      </c>
      <c r="E25" s="92" t="s">
        <v>253</v>
      </c>
      <c r="F25" s="92" t="s">
        <v>254</v>
      </c>
      <c r="G25" s="103" t="s">
        <v>130</v>
      </c>
      <c r="H25" s="71">
        <v>0</v>
      </c>
      <c r="I25" s="71">
        <v>0</v>
      </c>
      <c r="J25" s="97">
        <v>2.5763225000000001E-2</v>
      </c>
      <c r="K25" s="98">
        <f t="shared" si="0"/>
        <v>4.2879134513310379E-7</v>
      </c>
      <c r="L25" s="98">
        <f>J25/'סכום נכסי הקרן'!$C$42</f>
        <v>7.7526190571324064E-9</v>
      </c>
    </row>
    <row r="26" spans="2:12">
      <c r="B26" s="96" t="s">
        <v>2230</v>
      </c>
      <c r="C26" s="92" t="s">
        <v>2246</v>
      </c>
      <c r="D26" s="92">
        <v>11</v>
      </c>
      <c r="E26" s="92" t="s">
        <v>253</v>
      </c>
      <c r="F26" s="92" t="s">
        <v>254</v>
      </c>
      <c r="G26" s="103" t="s">
        <v>128</v>
      </c>
      <c r="H26" s="71">
        <v>0</v>
      </c>
      <c r="I26" s="71">
        <v>0</v>
      </c>
      <c r="J26" s="97">
        <v>847.93706536000002</v>
      </c>
      <c r="K26" s="98">
        <f t="shared" si="0"/>
        <v>1.411267707532465E-2</v>
      </c>
      <c r="L26" s="98">
        <f>J26/'סכום נכסי הקרן'!$C$42</f>
        <v>2.5515955600119406E-4</v>
      </c>
    </row>
    <row r="27" spans="2:12">
      <c r="B27" s="96" t="s">
        <v>2230</v>
      </c>
      <c r="C27" s="92" t="s">
        <v>2247</v>
      </c>
      <c r="D27" s="92">
        <v>11</v>
      </c>
      <c r="E27" s="92" t="s">
        <v>253</v>
      </c>
      <c r="F27" s="92" t="s">
        <v>254</v>
      </c>
      <c r="G27" s="103" t="s">
        <v>132</v>
      </c>
      <c r="H27" s="71">
        <v>0</v>
      </c>
      <c r="I27" s="71">
        <v>0</v>
      </c>
      <c r="J27" s="97">
        <v>1.9830000000000002E-5</v>
      </c>
      <c r="K27" s="98">
        <f t="shared" si="0"/>
        <v>3.3004145925013071E-10</v>
      </c>
      <c r="L27" s="98">
        <f>J27/'סכום נכסי הקרן'!$C$42</f>
        <v>5.967204645495105E-12</v>
      </c>
    </row>
    <row r="28" spans="2:12">
      <c r="B28" s="96" t="s">
        <v>2232</v>
      </c>
      <c r="C28" s="92" t="s">
        <v>2248</v>
      </c>
      <c r="D28" s="92">
        <v>12</v>
      </c>
      <c r="E28" s="92" t="s">
        <v>253</v>
      </c>
      <c r="F28" s="92" t="s">
        <v>254</v>
      </c>
      <c r="G28" s="103" t="s">
        <v>131</v>
      </c>
      <c r="H28" s="71">
        <v>0</v>
      </c>
      <c r="I28" s="71">
        <v>0</v>
      </c>
      <c r="J28" s="97">
        <v>2046.3368448199999</v>
      </c>
      <c r="K28" s="98">
        <f t="shared" si="0"/>
        <v>3.4058295430242108E-2</v>
      </c>
      <c r="L28" s="98">
        <f>J28/'סכום נכסי הקרן'!$C$42</f>
        <v>6.1577966347240028E-4</v>
      </c>
    </row>
    <row r="29" spans="2:12">
      <c r="B29" s="96" t="s">
        <v>2232</v>
      </c>
      <c r="C29" s="92" t="s">
        <v>2249</v>
      </c>
      <c r="D29" s="92">
        <v>12</v>
      </c>
      <c r="E29" s="92" t="s">
        <v>253</v>
      </c>
      <c r="F29" s="92" t="s">
        <v>254</v>
      </c>
      <c r="G29" s="103" t="s">
        <v>137</v>
      </c>
      <c r="H29" s="71">
        <v>0</v>
      </c>
      <c r="I29" s="71">
        <v>0</v>
      </c>
      <c r="J29" s="97">
        <v>1.6680299999999998E-4</v>
      </c>
      <c r="K29" s="98">
        <f t="shared" si="0"/>
        <v>2.7761929161522712E-9</v>
      </c>
      <c r="L29" s="98">
        <f>J29/'סכום נכסי הקרן'!$C$42</f>
        <v>5.0194031088377195E-11</v>
      </c>
    </row>
    <row r="30" spans="2:12">
      <c r="B30" s="96" t="s">
        <v>2232</v>
      </c>
      <c r="C30" s="92" t="s">
        <v>2250</v>
      </c>
      <c r="D30" s="92">
        <v>12</v>
      </c>
      <c r="E30" s="92" t="s">
        <v>253</v>
      </c>
      <c r="F30" s="92" t="s">
        <v>254</v>
      </c>
      <c r="G30" s="103" t="s">
        <v>128</v>
      </c>
      <c r="H30" s="71">
        <v>0</v>
      </c>
      <c r="I30" s="71">
        <v>0</v>
      </c>
      <c r="J30" s="97">
        <v>13821.774909905</v>
      </c>
      <c r="K30" s="98">
        <f t="shared" si="0"/>
        <v>0.23004330613675689</v>
      </c>
      <c r="L30" s="98">
        <f>J30/'סכום נכסי הקרן'!$C$42</f>
        <v>4.1592213540783051E-3</v>
      </c>
    </row>
    <row r="31" spans="2:12">
      <c r="B31" s="96" t="s">
        <v>2232</v>
      </c>
      <c r="C31" s="92" t="s">
        <v>2251</v>
      </c>
      <c r="D31" s="92">
        <v>12</v>
      </c>
      <c r="E31" s="92" t="s">
        <v>253</v>
      </c>
      <c r="F31" s="92" t="s">
        <v>254</v>
      </c>
      <c r="G31" s="103" t="s">
        <v>130</v>
      </c>
      <c r="H31" s="71">
        <v>0</v>
      </c>
      <c r="I31" s="71">
        <v>0</v>
      </c>
      <c r="J31" s="97">
        <v>1764.352781134</v>
      </c>
      <c r="K31" s="98">
        <f t="shared" si="0"/>
        <v>2.9365081518784253E-2</v>
      </c>
      <c r="L31" s="98">
        <f>J31/'סכום נכסי הקרן'!$C$42</f>
        <v>5.309255729639441E-4</v>
      </c>
    </row>
    <row r="32" spans="2:12">
      <c r="B32" s="96" t="s">
        <v>2235</v>
      </c>
      <c r="C32" s="92" t="s">
        <v>2252</v>
      </c>
      <c r="D32" s="92">
        <v>10</v>
      </c>
      <c r="E32" s="92" t="s">
        <v>253</v>
      </c>
      <c r="F32" s="92" t="s">
        <v>254</v>
      </c>
      <c r="G32" s="103" t="s">
        <v>128</v>
      </c>
      <c r="H32" s="71">
        <v>0</v>
      </c>
      <c r="I32" s="71">
        <v>0</v>
      </c>
      <c r="J32" s="97">
        <v>4274.6198902340002</v>
      </c>
      <c r="K32" s="98">
        <f t="shared" si="0"/>
        <v>7.1144820288071745E-2</v>
      </c>
      <c r="L32" s="98">
        <f>J32/'סכום נכסי הקרן'!$C$42</f>
        <v>1.2863102202082754E-3</v>
      </c>
    </row>
    <row r="33" spans="2:12">
      <c r="B33" s="96" t="s">
        <v>2235</v>
      </c>
      <c r="C33" s="92" t="s">
        <v>2253</v>
      </c>
      <c r="D33" s="92">
        <v>10</v>
      </c>
      <c r="E33" s="92" t="s">
        <v>253</v>
      </c>
      <c r="F33" s="92" t="s">
        <v>254</v>
      </c>
      <c r="G33" s="103" t="s">
        <v>2225</v>
      </c>
      <c r="H33" s="71">
        <v>0</v>
      </c>
      <c r="I33" s="71">
        <v>0</v>
      </c>
      <c r="J33" s="97">
        <v>2.2649616000000001E-2</v>
      </c>
      <c r="K33" s="98">
        <f t="shared" si="0"/>
        <v>3.7696985961145274E-7</v>
      </c>
      <c r="L33" s="98">
        <f>J33/'סכום נכסי הקרן'!$C$42</f>
        <v>6.8156779532970372E-9</v>
      </c>
    </row>
    <row r="34" spans="2:12">
      <c r="B34" s="96" t="s">
        <v>2235</v>
      </c>
      <c r="C34" s="92" t="s">
        <v>2254</v>
      </c>
      <c r="D34" s="92">
        <v>10</v>
      </c>
      <c r="E34" s="92" t="s">
        <v>253</v>
      </c>
      <c r="F34" s="92" t="s">
        <v>254</v>
      </c>
      <c r="G34" s="103" t="s">
        <v>133</v>
      </c>
      <c r="H34" s="71">
        <v>0</v>
      </c>
      <c r="I34" s="71">
        <v>0</v>
      </c>
      <c r="J34" s="97">
        <v>2.6667649999999998E-2</v>
      </c>
      <c r="K34" s="98">
        <f t="shared" si="0"/>
        <v>4.4384418158203457E-7</v>
      </c>
      <c r="L34" s="98">
        <f>J34/'סכום נכסי הקרן'!$C$42</f>
        <v>8.0247768514592788E-9</v>
      </c>
    </row>
    <row r="35" spans="2:12">
      <c r="B35" s="96" t="s">
        <v>2235</v>
      </c>
      <c r="C35" s="92" t="s">
        <v>2255</v>
      </c>
      <c r="D35" s="92">
        <v>10</v>
      </c>
      <c r="E35" s="92" t="s">
        <v>253</v>
      </c>
      <c r="F35" s="92" t="s">
        <v>254</v>
      </c>
      <c r="G35" s="103" t="s">
        <v>135</v>
      </c>
      <c r="H35" s="71">
        <v>0</v>
      </c>
      <c r="I35" s="71">
        <v>0</v>
      </c>
      <c r="J35" s="97">
        <v>-2.0669999999999999E-6</v>
      </c>
      <c r="K35" s="98">
        <f t="shared" si="0"/>
        <v>-3.4402203543621784E-11</v>
      </c>
      <c r="L35" s="98">
        <f>J35/'סכום נכסי הקרן'!$C$42</f>
        <v>-6.2199757953799199E-13</v>
      </c>
    </row>
    <row r="36" spans="2:12">
      <c r="B36" s="96" t="s">
        <v>2235</v>
      </c>
      <c r="C36" s="92" t="s">
        <v>2256</v>
      </c>
      <c r="D36" s="92">
        <v>10</v>
      </c>
      <c r="E36" s="92" t="s">
        <v>253</v>
      </c>
      <c r="F36" s="92" t="s">
        <v>254</v>
      </c>
      <c r="G36" s="103" t="s">
        <v>130</v>
      </c>
      <c r="H36" s="71">
        <v>0</v>
      </c>
      <c r="I36" s="71">
        <v>0</v>
      </c>
      <c r="J36" s="97">
        <v>6.9657939840000003</v>
      </c>
      <c r="K36" s="98">
        <f t="shared" si="0"/>
        <v>1.1593549224988105E-4</v>
      </c>
      <c r="L36" s="98">
        <f>J36/'סכום נכסי הקרן'!$C$42</f>
        <v>2.0961330419004867E-6</v>
      </c>
    </row>
    <row r="37" spans="2:12">
      <c r="B37" s="96" t="s">
        <v>2235</v>
      </c>
      <c r="C37" s="92" t="s">
        <v>2257</v>
      </c>
      <c r="D37" s="92">
        <v>10</v>
      </c>
      <c r="E37" s="92" t="s">
        <v>253</v>
      </c>
      <c r="F37" s="92" t="s">
        <v>254</v>
      </c>
      <c r="G37" s="103" t="s">
        <v>132</v>
      </c>
      <c r="H37" s="71">
        <v>0</v>
      </c>
      <c r="I37" s="71">
        <v>0</v>
      </c>
      <c r="J37" s="97">
        <v>1.0402140000000001E-2</v>
      </c>
      <c r="K37" s="98">
        <f t="shared" si="0"/>
        <v>1.731284652004112E-7</v>
      </c>
      <c r="L37" s="98">
        <f>J37/'סכום נכסי הקרן'!$C$42</f>
        <v>3.1301915345986109E-9</v>
      </c>
    </row>
    <row r="38" spans="2:12">
      <c r="B38" s="96" t="s">
        <v>2235</v>
      </c>
      <c r="C38" s="92" t="s">
        <v>2258</v>
      </c>
      <c r="D38" s="92">
        <v>10</v>
      </c>
      <c r="E38" s="92" t="s">
        <v>253</v>
      </c>
      <c r="F38" s="92" t="s">
        <v>254</v>
      </c>
      <c r="G38" s="103" t="s">
        <v>136</v>
      </c>
      <c r="H38" s="71">
        <v>0</v>
      </c>
      <c r="I38" s="71">
        <v>0</v>
      </c>
      <c r="J38" s="97">
        <v>3.4570277650000003</v>
      </c>
      <c r="K38" s="98">
        <f t="shared" si="0"/>
        <v>5.7537190530954005E-5</v>
      </c>
      <c r="L38" s="98">
        <f>J38/'סכום נכסי הקרן'!$C$42</f>
        <v>1.0402820039795039E-6</v>
      </c>
    </row>
    <row r="39" spans="2:12">
      <c r="B39" s="96" t="s">
        <v>2235</v>
      </c>
      <c r="C39" s="92" t="s">
        <v>2259</v>
      </c>
      <c r="D39" s="92">
        <v>10</v>
      </c>
      <c r="E39" s="92" t="s">
        <v>253</v>
      </c>
      <c r="F39" s="92" t="s">
        <v>254</v>
      </c>
      <c r="G39" s="103" t="s">
        <v>131</v>
      </c>
      <c r="H39" s="71">
        <v>0</v>
      </c>
      <c r="I39" s="71">
        <v>0</v>
      </c>
      <c r="J39" s="97">
        <v>2.8275000000000001</v>
      </c>
      <c r="K39" s="98">
        <f t="shared" si="0"/>
        <v>4.7059618054954334E-5</v>
      </c>
      <c r="L39" s="98">
        <f>J39/'סכום נכסי הקרן'!$C$42</f>
        <v>8.5084574559442305E-7</v>
      </c>
    </row>
    <row r="40" spans="2:12">
      <c r="B40" s="96" t="s">
        <v>2235</v>
      </c>
      <c r="C40" s="92" t="s">
        <v>2260</v>
      </c>
      <c r="D40" s="92">
        <v>10</v>
      </c>
      <c r="E40" s="92" t="s">
        <v>253</v>
      </c>
      <c r="F40" s="92" t="s">
        <v>254</v>
      </c>
      <c r="G40" s="103" t="s">
        <v>2227</v>
      </c>
      <c r="H40" s="71">
        <v>0</v>
      </c>
      <c r="I40" s="71">
        <v>0</v>
      </c>
      <c r="J40" s="97">
        <v>1.4765126069999999</v>
      </c>
      <c r="K40" s="98">
        <f t="shared" si="0"/>
        <v>2.457440118081163E-5</v>
      </c>
      <c r="L40" s="98">
        <f>J40/'סכום נכסי הקרן'!$C$42</f>
        <v>4.4430927320335286E-7</v>
      </c>
    </row>
    <row r="41" spans="2:12">
      <c r="B41" s="96" t="s">
        <v>2235</v>
      </c>
      <c r="C41" s="92" t="s">
        <v>2261</v>
      </c>
      <c r="D41" s="92">
        <v>10</v>
      </c>
      <c r="E41" s="92" t="s">
        <v>253</v>
      </c>
      <c r="F41" s="92" t="s">
        <v>254</v>
      </c>
      <c r="G41" s="103" t="s">
        <v>137</v>
      </c>
      <c r="H41" s="71">
        <v>0</v>
      </c>
      <c r="I41" s="71">
        <v>0</v>
      </c>
      <c r="J41" s="97">
        <v>2.723461484</v>
      </c>
      <c r="K41" s="98">
        <f t="shared" si="0"/>
        <v>4.5328048532066885E-5</v>
      </c>
      <c r="L41" s="98">
        <f>J41/'סכום נכסי הקרן'!$C$42</f>
        <v>8.1953867973533997E-7</v>
      </c>
    </row>
    <row r="42" spans="2:12">
      <c r="B42" s="96" t="s">
        <v>2235</v>
      </c>
      <c r="C42" s="92" t="s">
        <v>2262</v>
      </c>
      <c r="D42" s="92">
        <v>10</v>
      </c>
      <c r="E42" s="92" t="s">
        <v>253</v>
      </c>
      <c r="F42" s="92" t="s">
        <v>254</v>
      </c>
      <c r="G42" s="103" t="s">
        <v>128</v>
      </c>
      <c r="H42" s="71">
        <v>0</v>
      </c>
      <c r="I42" s="71">
        <v>0</v>
      </c>
      <c r="J42" s="97">
        <v>6983.2136829289993</v>
      </c>
      <c r="K42" s="98">
        <f t="shared" si="0"/>
        <v>0.11622541775942341</v>
      </c>
      <c r="L42" s="98">
        <f>J42/'סכום נכסי הקרן'!$C$42</f>
        <v>2.1013749434825469E-3</v>
      </c>
    </row>
    <row r="43" spans="2:12">
      <c r="B43" s="96" t="s">
        <v>2235</v>
      </c>
      <c r="C43" s="92" t="s">
        <v>2263</v>
      </c>
      <c r="D43" s="92">
        <v>10</v>
      </c>
      <c r="E43" s="92" t="s">
        <v>253</v>
      </c>
      <c r="F43" s="92" t="s">
        <v>254</v>
      </c>
      <c r="G43" s="103" t="s">
        <v>134</v>
      </c>
      <c r="H43" s="71">
        <v>0</v>
      </c>
      <c r="I43" s="71">
        <v>0</v>
      </c>
      <c r="J43" s="97">
        <v>2.4149722999999998E-2</v>
      </c>
      <c r="K43" s="98">
        <f t="shared" si="0"/>
        <v>4.0193695508857501E-7</v>
      </c>
      <c r="L43" s="98">
        <f>J43/'סכום נכסי הקרן'!$C$42</f>
        <v>7.2670872048925851E-9</v>
      </c>
    </row>
    <row r="44" spans="2:12">
      <c r="B44" s="96" t="s">
        <v>2235</v>
      </c>
      <c r="C44" s="92" t="s">
        <v>2264</v>
      </c>
      <c r="D44" s="92">
        <v>10</v>
      </c>
      <c r="E44" s="92" t="s">
        <v>253</v>
      </c>
      <c r="F44" s="92" t="s">
        <v>254</v>
      </c>
      <c r="G44" s="103" t="s">
        <v>131</v>
      </c>
      <c r="H44" s="71">
        <v>0</v>
      </c>
      <c r="I44" s="71">
        <v>0</v>
      </c>
      <c r="J44" s="97">
        <v>9.3670986209999985</v>
      </c>
      <c r="K44" s="98">
        <f t="shared" si="0"/>
        <v>1.559017094208132E-4</v>
      </c>
      <c r="L44" s="98">
        <f>J44/'סכום נכסי הקרן'!$C$42</f>
        <v>2.8187289160888543E-6</v>
      </c>
    </row>
    <row r="45" spans="2:12">
      <c r="B45" s="96" t="s">
        <v>2239</v>
      </c>
      <c r="C45" s="92" t="s">
        <v>2265</v>
      </c>
      <c r="D45" s="92">
        <v>20</v>
      </c>
      <c r="E45" s="92" t="s">
        <v>253</v>
      </c>
      <c r="F45" s="92" t="s">
        <v>254</v>
      </c>
      <c r="G45" s="103" t="s">
        <v>136</v>
      </c>
      <c r="H45" s="71">
        <v>0</v>
      </c>
      <c r="I45" s="71">
        <v>0</v>
      </c>
      <c r="J45" s="97">
        <v>121.53155660800002</v>
      </c>
      <c r="K45" s="98">
        <f t="shared" si="0"/>
        <v>2.0227156978237107E-3</v>
      </c>
      <c r="L45" s="98">
        <f>J45/'סכום נכסי הקרן'!$C$42</f>
        <v>3.6571037275113917E-5</v>
      </c>
    </row>
    <row r="46" spans="2:12">
      <c r="B46" s="96" t="s">
        <v>2239</v>
      </c>
      <c r="C46" s="92" t="s">
        <v>2266</v>
      </c>
      <c r="D46" s="92">
        <v>20</v>
      </c>
      <c r="E46" s="92" t="s">
        <v>253</v>
      </c>
      <c r="F46" s="92" t="s">
        <v>254</v>
      </c>
      <c r="G46" s="103" t="s">
        <v>134</v>
      </c>
      <c r="H46" s="71">
        <v>0</v>
      </c>
      <c r="I46" s="71">
        <v>0</v>
      </c>
      <c r="J46" s="97">
        <v>5.6999999999999994E-7</v>
      </c>
      <c r="K46" s="98">
        <f t="shared" si="0"/>
        <v>9.4868195548449038E-12</v>
      </c>
      <c r="L46" s="98">
        <f>J46/'סכום נכסי הקרן'!$C$42</f>
        <v>1.7152328027898181E-13</v>
      </c>
    </row>
    <row r="47" spans="2:12">
      <c r="B47" s="96" t="s">
        <v>2239</v>
      </c>
      <c r="C47" s="92" t="s">
        <v>2267</v>
      </c>
      <c r="D47" s="92">
        <v>20</v>
      </c>
      <c r="E47" s="92" t="s">
        <v>253</v>
      </c>
      <c r="F47" s="92" t="s">
        <v>254</v>
      </c>
      <c r="G47" s="103" t="s">
        <v>137</v>
      </c>
      <c r="H47" s="71">
        <v>0</v>
      </c>
      <c r="I47" s="71">
        <v>0</v>
      </c>
      <c r="J47" s="97">
        <v>6.760032E-3</v>
      </c>
      <c r="K47" s="98">
        <f t="shared" si="0"/>
        <v>1.1251088380522335E-7</v>
      </c>
      <c r="L47" s="98">
        <f>J47/'סכום נכסי הקרן'!$C$42</f>
        <v>2.0342155498787476E-9</v>
      </c>
    </row>
    <row r="48" spans="2:12">
      <c r="B48" s="96" t="s">
        <v>2239</v>
      </c>
      <c r="C48" s="92" t="s">
        <v>2268</v>
      </c>
      <c r="D48" s="92">
        <v>20</v>
      </c>
      <c r="E48" s="92" t="s">
        <v>253</v>
      </c>
      <c r="F48" s="92" t="s">
        <v>254</v>
      </c>
      <c r="G48" s="103" t="s">
        <v>132</v>
      </c>
      <c r="H48" s="71">
        <v>0</v>
      </c>
      <c r="I48" s="71">
        <v>0</v>
      </c>
      <c r="J48" s="97">
        <v>82.827999953000003</v>
      </c>
      <c r="K48" s="98">
        <f t="shared" si="0"/>
        <v>1.3785513853382691E-3</v>
      </c>
      <c r="L48" s="98">
        <f>J48/'סכום נכסי הקרן'!$C$42</f>
        <v>2.4924439036641952E-5</v>
      </c>
    </row>
    <row r="49" spans="2:12">
      <c r="B49" s="96" t="s">
        <v>2239</v>
      </c>
      <c r="C49" s="92" t="s">
        <v>2269</v>
      </c>
      <c r="D49" s="92">
        <v>20</v>
      </c>
      <c r="E49" s="92" t="s">
        <v>253</v>
      </c>
      <c r="F49" s="92" t="s">
        <v>254</v>
      </c>
      <c r="G49" s="103" t="s">
        <v>130</v>
      </c>
      <c r="H49" s="71">
        <v>0</v>
      </c>
      <c r="I49" s="71">
        <v>0</v>
      </c>
      <c r="J49" s="97">
        <v>0.21683624100000001</v>
      </c>
      <c r="K49" s="98">
        <f t="shared" si="0"/>
        <v>3.6089233181015135E-6</v>
      </c>
      <c r="L49" s="98">
        <f>J49/'סכום נכסי הקרן'!$C$42</f>
        <v>6.5249935683655877E-8</v>
      </c>
    </row>
    <row r="50" spans="2:12">
      <c r="B50" s="96" t="s">
        <v>2239</v>
      </c>
      <c r="C50" s="92" t="s">
        <v>2270</v>
      </c>
      <c r="D50" s="92">
        <v>20</v>
      </c>
      <c r="E50" s="92" t="s">
        <v>253</v>
      </c>
      <c r="F50" s="92" t="s">
        <v>254</v>
      </c>
      <c r="G50" s="103" t="s">
        <v>128</v>
      </c>
      <c r="H50" s="71">
        <v>0</v>
      </c>
      <c r="I50" s="71">
        <v>0</v>
      </c>
      <c r="J50" s="97">
        <v>1458.1481196710001</v>
      </c>
      <c r="K50" s="98">
        <f t="shared" si="0"/>
        <v>2.4268751044833638E-2</v>
      </c>
      <c r="L50" s="98">
        <f>J50/'סכום נכסי הקרן'!$C$42</f>
        <v>4.3878306775192857E-4</v>
      </c>
    </row>
    <row r="51" spans="2:12">
      <c r="B51" s="96" t="s">
        <v>2241</v>
      </c>
      <c r="C51" s="92" t="s">
        <v>2271</v>
      </c>
      <c r="D51" s="92">
        <v>26</v>
      </c>
      <c r="E51" s="92" t="s">
        <v>253</v>
      </c>
      <c r="F51" s="92" t="s">
        <v>254</v>
      </c>
      <c r="G51" s="103" t="s">
        <v>128</v>
      </c>
      <c r="H51" s="71">
        <v>0</v>
      </c>
      <c r="I51" s="71">
        <v>0</v>
      </c>
      <c r="J51" s="97">
        <v>2.7606199999999999</v>
      </c>
      <c r="K51" s="98">
        <f t="shared" si="0"/>
        <v>4.5946497893852527E-5</v>
      </c>
      <c r="L51" s="98">
        <f>J51/'סכום נכסי הקרן'!$C$42</f>
        <v>8.3072034737502241E-7</v>
      </c>
    </row>
    <row r="52" spans="2:12">
      <c r="B52" s="96" t="s">
        <v>2272</v>
      </c>
      <c r="C52" s="92" t="s">
        <v>2273</v>
      </c>
      <c r="D52" s="92">
        <v>85</v>
      </c>
      <c r="E52" s="92" t="s">
        <v>2274</v>
      </c>
      <c r="F52" s="92" t="s">
        <v>2275</v>
      </c>
      <c r="G52" s="103" t="s">
        <v>128</v>
      </c>
      <c r="H52" s="71">
        <v>0</v>
      </c>
      <c r="I52" s="71">
        <v>0</v>
      </c>
      <c r="J52" s="97">
        <v>172.48328431100001</v>
      </c>
      <c r="K52" s="98">
        <f t="shared" si="0"/>
        <v>2.8707329727815233E-3</v>
      </c>
      <c r="L52" s="98">
        <f>J52/'סכום נכסי הקרן'!$C$42</f>
        <v>5.1903331084763095E-5</v>
      </c>
    </row>
    <row r="53" spans="2:12">
      <c r="B53" s="96" t="s">
        <v>2272</v>
      </c>
      <c r="C53" s="92" t="s">
        <v>2276</v>
      </c>
      <c r="D53" s="92">
        <v>85</v>
      </c>
      <c r="E53" s="92" t="s">
        <v>2274</v>
      </c>
      <c r="F53" s="92" t="s">
        <v>2275</v>
      </c>
      <c r="G53" s="103" t="s">
        <v>130</v>
      </c>
      <c r="H53" s="71">
        <v>0</v>
      </c>
      <c r="I53" s="71">
        <v>0</v>
      </c>
      <c r="J53" s="97">
        <v>4.0524335709999999</v>
      </c>
      <c r="K53" s="98">
        <f t="shared" si="0"/>
        <v>6.7446852712408365E-5</v>
      </c>
      <c r="L53" s="98">
        <f>J53/'סכום נכסי הקרן'!$C$42</f>
        <v>1.2194503494922599E-6</v>
      </c>
    </row>
    <row r="54" spans="2:12">
      <c r="B54" s="95"/>
      <c r="C54" s="92"/>
      <c r="D54" s="92"/>
      <c r="E54" s="92"/>
      <c r="F54" s="92"/>
      <c r="G54" s="92"/>
      <c r="H54" s="92"/>
      <c r="I54" s="92"/>
      <c r="J54" s="92"/>
      <c r="K54" s="98"/>
      <c r="L54" s="92"/>
    </row>
    <row r="55" spans="2:12">
      <c r="B55" s="112"/>
      <c r="C55" s="112"/>
      <c r="D55" s="113"/>
      <c r="E55" s="113"/>
      <c r="F55" s="113"/>
      <c r="G55" s="113"/>
      <c r="H55" s="113"/>
      <c r="I55" s="113"/>
      <c r="J55" s="113"/>
      <c r="K55" s="113"/>
      <c r="L55" s="113"/>
    </row>
    <row r="56" spans="2:12">
      <c r="B56" s="112"/>
      <c r="C56" s="112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2:12">
      <c r="B57" s="112"/>
      <c r="C57" s="112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2:12">
      <c r="B58" s="114" t="s">
        <v>215</v>
      </c>
      <c r="C58" s="112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2:12">
      <c r="B59" s="115"/>
      <c r="C59" s="112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2:12"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2:12"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2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2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2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2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2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2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2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2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2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2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2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2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2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2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2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2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2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2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2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2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2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2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2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2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2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2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2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2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2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2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2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2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2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2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2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2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2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2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2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2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2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2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2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2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2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2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2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2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2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2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2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2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2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E506" s="2"/>
    </row>
  </sheetData>
  <sheetProtection sheet="1" objects="1" scenarios="1"/>
  <mergeCells count="1">
    <mergeCell ref="B6:L6"/>
  </mergeCells>
  <phoneticPr fontId="7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2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8.140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142</v>
      </c>
      <c r="C1" s="67" t="s" vm="1">
        <v>223</v>
      </c>
    </row>
    <row r="2" spans="2:18">
      <c r="B2" s="46" t="s">
        <v>141</v>
      </c>
      <c r="C2" s="67" t="s">
        <v>224</v>
      </c>
    </row>
    <row r="3" spans="2:18">
      <c r="B3" s="46" t="s">
        <v>143</v>
      </c>
      <c r="C3" s="67" t="s">
        <v>225</v>
      </c>
    </row>
    <row r="4" spans="2:18">
      <c r="B4" s="46" t="s">
        <v>144</v>
      </c>
      <c r="C4" s="67">
        <v>2207</v>
      </c>
    </row>
    <row r="6" spans="2:18" ht="21.75" customHeight="1">
      <c r="B6" s="147" t="s">
        <v>169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18" ht="27.75" customHeight="1">
      <c r="B7" s="150" t="s">
        <v>86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2:18" s="3" customFormat="1" ht="66" customHeight="1">
      <c r="B8" s="21" t="s">
        <v>112</v>
      </c>
      <c r="C8" s="29" t="s">
        <v>44</v>
      </c>
      <c r="D8" s="29" t="s">
        <v>116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214</v>
      </c>
      <c r="O8" s="29" t="s">
        <v>60</v>
      </c>
      <c r="P8" s="29" t="s">
        <v>202</v>
      </c>
      <c r="Q8" s="29" t="s">
        <v>145</v>
      </c>
      <c r="R8" s="59" t="s">
        <v>147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15" t="s">
        <v>203</v>
      </c>
      <c r="O9" s="31" t="s">
        <v>208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68" t="s">
        <v>25</v>
      </c>
      <c r="C11" s="92"/>
      <c r="D11" s="92"/>
      <c r="E11" s="92"/>
      <c r="F11" s="92"/>
      <c r="G11" s="92"/>
      <c r="H11" s="97">
        <v>14.791404996237226</v>
      </c>
      <c r="I11" s="92"/>
      <c r="J11" s="92"/>
      <c r="K11" s="98">
        <v>9.9055120818458634E-3</v>
      </c>
      <c r="L11" s="97"/>
      <c r="M11" s="99"/>
      <c r="N11" s="92"/>
      <c r="O11" s="97">
        <v>878648.61321304506</v>
      </c>
      <c r="P11" s="92"/>
      <c r="Q11" s="98">
        <f>IFERROR(O11/$O$11,0)</f>
        <v>1</v>
      </c>
      <c r="R11" s="98">
        <f>O11/'סכום נכסי הקרן'!$C$42</f>
        <v>0.26440121465066635</v>
      </c>
    </row>
    <row r="12" spans="2:18" ht="22.5" customHeight="1">
      <c r="B12" s="93" t="s">
        <v>193</v>
      </c>
      <c r="C12" s="94"/>
      <c r="D12" s="94"/>
      <c r="E12" s="94"/>
      <c r="F12" s="94"/>
      <c r="G12" s="94"/>
      <c r="H12" s="100">
        <v>14.791404996237226</v>
      </c>
      <c r="I12" s="94"/>
      <c r="J12" s="94"/>
      <c r="K12" s="101">
        <v>9.9055120818458634E-3</v>
      </c>
      <c r="L12" s="100"/>
      <c r="M12" s="102"/>
      <c r="N12" s="94"/>
      <c r="O12" s="100">
        <v>878648.61321304506</v>
      </c>
      <c r="P12" s="94"/>
      <c r="Q12" s="101">
        <f t="shared" ref="Q12:Q25" si="0">IFERROR(O12/$O$11,0)</f>
        <v>1</v>
      </c>
      <c r="R12" s="101">
        <f>O12/'סכום נכסי הקרן'!$C$42</f>
        <v>0.26440121465066635</v>
      </c>
    </row>
    <row r="13" spans="2:18">
      <c r="B13" s="95" t="s">
        <v>23</v>
      </c>
      <c r="C13" s="92"/>
      <c r="D13" s="92"/>
      <c r="E13" s="92"/>
      <c r="F13" s="92"/>
      <c r="G13" s="92"/>
      <c r="H13" s="97">
        <v>14.791404996237226</v>
      </c>
      <c r="I13" s="92"/>
      <c r="J13" s="92"/>
      <c r="K13" s="98">
        <v>9.9055120818458634E-3</v>
      </c>
      <c r="L13" s="97"/>
      <c r="M13" s="99"/>
      <c r="N13" s="92"/>
      <c r="O13" s="97">
        <v>878648.61321304506</v>
      </c>
      <c r="P13" s="92"/>
      <c r="Q13" s="98">
        <f t="shared" si="0"/>
        <v>1</v>
      </c>
      <c r="R13" s="98">
        <f>O13/'סכום נכסי הקרן'!$C$42</f>
        <v>0.26440121465066635</v>
      </c>
    </row>
    <row r="14" spans="2:18">
      <c r="B14" s="69" t="s">
        <v>22</v>
      </c>
      <c r="C14" s="94"/>
      <c r="D14" s="94"/>
      <c r="E14" s="94"/>
      <c r="F14" s="94"/>
      <c r="G14" s="94"/>
      <c r="H14" s="100">
        <v>14.791404996237226</v>
      </c>
      <c r="I14" s="94"/>
      <c r="J14" s="94"/>
      <c r="K14" s="101">
        <v>9.9055120818458634E-3</v>
      </c>
      <c r="L14" s="100"/>
      <c r="M14" s="102"/>
      <c r="N14" s="94"/>
      <c r="O14" s="100">
        <v>878648.61321304506</v>
      </c>
      <c r="P14" s="94"/>
      <c r="Q14" s="101">
        <f t="shared" si="0"/>
        <v>1</v>
      </c>
      <c r="R14" s="101">
        <f>O14/'סכום נכסי הקרן'!$C$42</f>
        <v>0.26440121465066635</v>
      </c>
    </row>
    <row r="15" spans="2:18">
      <c r="B15" s="70" t="s">
        <v>226</v>
      </c>
      <c r="C15" s="92" t="s">
        <v>227</v>
      </c>
      <c r="D15" s="103" t="s">
        <v>117</v>
      </c>
      <c r="E15" s="92" t="s">
        <v>228</v>
      </c>
      <c r="F15" s="92"/>
      <c r="G15" s="92"/>
      <c r="H15" s="97">
        <v>1.5500000000000043</v>
      </c>
      <c r="I15" s="103" t="s">
        <v>129</v>
      </c>
      <c r="J15" s="71">
        <v>0.04</v>
      </c>
      <c r="K15" s="98">
        <v>5.799999999999892E-3</v>
      </c>
      <c r="L15" s="97">
        <v>15551777.769482</v>
      </c>
      <c r="M15" s="99">
        <v>142.6</v>
      </c>
      <c r="N15" s="92"/>
      <c r="O15" s="97">
        <v>22176.834495278003</v>
      </c>
      <c r="P15" s="98">
        <v>1.1028496269767738E-3</v>
      </c>
      <c r="Q15" s="98">
        <f t="shared" si="0"/>
        <v>2.5239708071901103E-2</v>
      </c>
      <c r="R15" s="98">
        <f>O15/'סכום נכסי הקרן'!$C$42</f>
        <v>6.6734094716388798E-3</v>
      </c>
    </row>
    <row r="16" spans="2:18">
      <c r="B16" s="70" t="s">
        <v>229</v>
      </c>
      <c r="C16" s="92" t="s">
        <v>230</v>
      </c>
      <c r="D16" s="103" t="s">
        <v>117</v>
      </c>
      <c r="E16" s="92" t="s">
        <v>228</v>
      </c>
      <c r="F16" s="92"/>
      <c r="G16" s="92"/>
      <c r="H16" s="97">
        <v>4.3400000000000274</v>
      </c>
      <c r="I16" s="103" t="s">
        <v>129</v>
      </c>
      <c r="J16" s="71">
        <v>7.4999999999999997E-3</v>
      </c>
      <c r="K16" s="98">
        <v>8.9000000000001647E-3</v>
      </c>
      <c r="L16" s="97">
        <v>12863459.806807</v>
      </c>
      <c r="M16" s="99">
        <v>108.8</v>
      </c>
      <c r="N16" s="92"/>
      <c r="O16" s="97">
        <v>13995.443811492998</v>
      </c>
      <c r="P16" s="98">
        <v>6.4240009918781411E-4</v>
      </c>
      <c r="Q16" s="98">
        <f t="shared" si="0"/>
        <v>1.5928374097484106E-2</v>
      </c>
      <c r="R16" s="98">
        <f>O16/'סכום נכסי הקרן'!$C$42</f>
        <v>4.2114814587850087E-3</v>
      </c>
    </row>
    <row r="17" spans="2:18">
      <c r="B17" s="70" t="s">
        <v>231</v>
      </c>
      <c r="C17" s="92" t="s">
        <v>232</v>
      </c>
      <c r="D17" s="103" t="s">
        <v>117</v>
      </c>
      <c r="E17" s="92" t="s">
        <v>228</v>
      </c>
      <c r="F17" s="92"/>
      <c r="G17" s="92"/>
      <c r="H17" s="97">
        <v>6.3200000000000269</v>
      </c>
      <c r="I17" s="103" t="s">
        <v>129</v>
      </c>
      <c r="J17" s="71">
        <v>5.0000000000000001E-3</v>
      </c>
      <c r="K17" s="98">
        <v>8.5999999999998317E-3</v>
      </c>
      <c r="L17" s="97">
        <v>24576460.543798</v>
      </c>
      <c r="M17" s="99">
        <v>105.8</v>
      </c>
      <c r="N17" s="92"/>
      <c r="O17" s="97">
        <v>26001.896229004004</v>
      </c>
      <c r="P17" s="98">
        <v>1.2155975687612908E-3</v>
      </c>
      <c r="Q17" s="98">
        <f t="shared" si="0"/>
        <v>2.9593054422427399E-2</v>
      </c>
      <c r="R17" s="98">
        <f>O17/'סכום נכסי הקרן'!$C$42</f>
        <v>7.8244395345130769E-3</v>
      </c>
    </row>
    <row r="18" spans="2:18">
      <c r="B18" s="70" t="s">
        <v>233</v>
      </c>
      <c r="C18" s="92" t="s">
        <v>234</v>
      </c>
      <c r="D18" s="103" t="s">
        <v>117</v>
      </c>
      <c r="E18" s="92" t="s">
        <v>228</v>
      </c>
      <c r="F18" s="92"/>
      <c r="G18" s="92"/>
      <c r="H18" s="97">
        <v>10.940000000000046</v>
      </c>
      <c r="I18" s="103" t="s">
        <v>129</v>
      </c>
      <c r="J18" s="71">
        <v>0.04</v>
      </c>
      <c r="K18" s="98">
        <v>9.400000000000068E-3</v>
      </c>
      <c r="L18" s="97">
        <v>111818407.002828</v>
      </c>
      <c r="M18" s="99">
        <v>180.5</v>
      </c>
      <c r="N18" s="92"/>
      <c r="O18" s="97">
        <v>201832.21311792303</v>
      </c>
      <c r="P18" s="98">
        <v>7.0183454961174167E-3</v>
      </c>
      <c r="Q18" s="98">
        <f t="shared" si="0"/>
        <v>0.22970754188055034</v>
      </c>
      <c r="R18" s="98">
        <f>O18/'סכום נכסי הקרן'!$C$42</f>
        <v>6.0734953087636323E-2</v>
      </c>
    </row>
    <row r="19" spans="2:18">
      <c r="B19" s="70" t="s">
        <v>235</v>
      </c>
      <c r="C19" s="92" t="s">
        <v>236</v>
      </c>
      <c r="D19" s="103" t="s">
        <v>117</v>
      </c>
      <c r="E19" s="92" t="s">
        <v>228</v>
      </c>
      <c r="F19" s="92"/>
      <c r="G19" s="92"/>
      <c r="H19" s="97">
        <v>20.059999999999999</v>
      </c>
      <c r="I19" s="103" t="s">
        <v>129</v>
      </c>
      <c r="J19" s="71">
        <v>0.01</v>
      </c>
      <c r="K19" s="98">
        <v>1.0900000000000028E-2</v>
      </c>
      <c r="L19" s="97">
        <v>295258795.47269702</v>
      </c>
      <c r="M19" s="99">
        <v>107.43</v>
      </c>
      <c r="N19" s="92"/>
      <c r="O19" s="97">
        <v>317196.524892113</v>
      </c>
      <c r="P19" s="98">
        <v>1.6308041946221187E-2</v>
      </c>
      <c r="Q19" s="98">
        <f t="shared" si="0"/>
        <v>0.36100497983168461</v>
      </c>
      <c r="R19" s="98">
        <f>O19/'סכום נכסי הקרן'!$C$42</f>
        <v>9.5450155162436726E-2</v>
      </c>
    </row>
    <row r="20" spans="2:18">
      <c r="B20" s="70" t="s">
        <v>237</v>
      </c>
      <c r="C20" s="92" t="s">
        <v>238</v>
      </c>
      <c r="D20" s="103" t="s">
        <v>117</v>
      </c>
      <c r="E20" s="92" t="s">
        <v>228</v>
      </c>
      <c r="F20" s="92"/>
      <c r="G20" s="92"/>
      <c r="H20" s="97">
        <v>3.580000000000009</v>
      </c>
      <c r="I20" s="103" t="s">
        <v>129</v>
      </c>
      <c r="J20" s="71">
        <v>1E-3</v>
      </c>
      <c r="K20" s="98">
        <v>8.800000000000122E-3</v>
      </c>
      <c r="L20" s="97">
        <v>27717127.557347003</v>
      </c>
      <c r="M20" s="99">
        <v>105.01</v>
      </c>
      <c r="N20" s="92"/>
      <c r="O20" s="97">
        <v>29105.754494203</v>
      </c>
      <c r="P20" s="98">
        <v>1.9892827094073039E-3</v>
      </c>
      <c r="Q20" s="98">
        <f t="shared" si="0"/>
        <v>3.312559088640564E-2</v>
      </c>
      <c r="R20" s="98">
        <f>O20/'סכום נכסי הקרן'!$C$42</f>
        <v>8.7584464663866945E-3</v>
      </c>
    </row>
    <row r="21" spans="2:18">
      <c r="B21" s="70" t="s">
        <v>239</v>
      </c>
      <c r="C21" s="92" t="s">
        <v>240</v>
      </c>
      <c r="D21" s="103" t="s">
        <v>117</v>
      </c>
      <c r="E21" s="92" t="s">
        <v>228</v>
      </c>
      <c r="F21" s="92"/>
      <c r="G21" s="92"/>
      <c r="H21" s="97">
        <v>15.279999999999923</v>
      </c>
      <c r="I21" s="103" t="s">
        <v>129</v>
      </c>
      <c r="J21" s="71">
        <v>2.75E-2</v>
      </c>
      <c r="K21" s="98">
        <v>1.0299999999999898E-2</v>
      </c>
      <c r="L21" s="97">
        <v>75960367.643761992</v>
      </c>
      <c r="M21" s="99">
        <v>150.15</v>
      </c>
      <c r="N21" s="92"/>
      <c r="O21" s="97">
        <v>114054.49438020599</v>
      </c>
      <c r="P21" s="98">
        <v>4.2352043380728252E-3</v>
      </c>
      <c r="Q21" s="98">
        <f t="shared" si="0"/>
        <v>0.12980671984803019</v>
      </c>
      <c r="R21" s="98">
        <f>O21/'סכום נכסי הקרן'!$C$42</f>
        <v>3.4321054397637947E-2</v>
      </c>
    </row>
    <row r="22" spans="2:18">
      <c r="B22" s="70" t="s">
        <v>241</v>
      </c>
      <c r="C22" s="92" t="s">
        <v>242</v>
      </c>
      <c r="D22" s="103" t="s">
        <v>117</v>
      </c>
      <c r="E22" s="92" t="s">
        <v>228</v>
      </c>
      <c r="F22" s="92"/>
      <c r="G22" s="92"/>
      <c r="H22" s="97">
        <v>0.74999999999997602</v>
      </c>
      <c r="I22" s="103" t="s">
        <v>129</v>
      </c>
      <c r="J22" s="71">
        <v>1.7500000000000002E-2</v>
      </c>
      <c r="K22" s="98">
        <v>5.6999999999998571E-3</v>
      </c>
      <c r="L22" s="97">
        <v>18757067.592246</v>
      </c>
      <c r="M22" s="99">
        <v>111.17</v>
      </c>
      <c r="N22" s="92"/>
      <c r="O22" s="97">
        <v>20852.232998489999</v>
      </c>
      <c r="P22" s="98">
        <v>1.1426862974786059E-3</v>
      </c>
      <c r="Q22" s="98">
        <f t="shared" si="0"/>
        <v>2.3732164012912383E-2</v>
      </c>
      <c r="R22" s="98">
        <f>O22/'סכום נכסי הקרן'!$C$42</f>
        <v>6.2748129913028665E-3</v>
      </c>
    </row>
    <row r="23" spans="2:18">
      <c r="B23" s="70" t="s">
        <v>243</v>
      </c>
      <c r="C23" s="92" t="s">
        <v>244</v>
      </c>
      <c r="D23" s="103" t="s">
        <v>117</v>
      </c>
      <c r="E23" s="92" t="s">
        <v>228</v>
      </c>
      <c r="F23" s="92"/>
      <c r="G23" s="92"/>
      <c r="H23" s="97">
        <v>2.8200000000000447</v>
      </c>
      <c r="I23" s="103" t="s">
        <v>129</v>
      </c>
      <c r="J23" s="71">
        <v>7.4999999999999997E-3</v>
      </c>
      <c r="K23" s="98">
        <v>8.6999999999999682E-3</v>
      </c>
      <c r="L23" s="97">
        <v>29372072.705131996</v>
      </c>
      <c r="M23" s="99">
        <v>108.1</v>
      </c>
      <c r="N23" s="92"/>
      <c r="O23" s="97">
        <v>31751.211214429997</v>
      </c>
      <c r="P23" s="98">
        <v>1.3422186653982149E-3</v>
      </c>
      <c r="Q23" s="98">
        <f t="shared" si="0"/>
        <v>3.6136415327991091E-2</v>
      </c>
      <c r="R23" s="98">
        <f>O23/'סכום נכסי הקרן'!$C$42</f>
        <v>9.5545121058418017E-3</v>
      </c>
    </row>
    <row r="24" spans="2:18">
      <c r="B24" s="70" t="s">
        <v>245</v>
      </c>
      <c r="C24" s="92" t="s">
        <v>246</v>
      </c>
      <c r="D24" s="103" t="s">
        <v>117</v>
      </c>
      <c r="E24" s="92" t="s">
        <v>228</v>
      </c>
      <c r="F24" s="92"/>
      <c r="G24" s="92"/>
      <c r="H24" s="97">
        <v>8.8900000000000183</v>
      </c>
      <c r="I24" s="103" t="s">
        <v>129</v>
      </c>
      <c r="J24" s="71">
        <v>1E-3</v>
      </c>
      <c r="K24" s="98">
        <v>8.2000000000002678E-3</v>
      </c>
      <c r="L24" s="97">
        <v>28158993.27939</v>
      </c>
      <c r="M24" s="99">
        <v>101.22</v>
      </c>
      <c r="N24" s="92"/>
      <c r="O24" s="97">
        <v>28502.534405832001</v>
      </c>
      <c r="P24" s="98">
        <v>1.9747268895319602E-3</v>
      </c>
      <c r="Q24" s="98">
        <f t="shared" si="0"/>
        <v>3.2439059229381631E-2</v>
      </c>
      <c r="R24" s="98">
        <f>O24/'סכום נכסי הקרן'!$C$42</f>
        <v>8.5769266623734117E-3</v>
      </c>
    </row>
    <row r="25" spans="2:18">
      <c r="B25" s="70" t="s">
        <v>247</v>
      </c>
      <c r="C25" s="92" t="s">
        <v>248</v>
      </c>
      <c r="D25" s="103" t="s">
        <v>117</v>
      </c>
      <c r="E25" s="92" t="s">
        <v>228</v>
      </c>
      <c r="F25" s="92"/>
      <c r="G25" s="92"/>
      <c r="H25" s="97">
        <v>26.789999999999839</v>
      </c>
      <c r="I25" s="103" t="s">
        <v>129</v>
      </c>
      <c r="J25" s="71">
        <v>5.0000000000000001E-3</v>
      </c>
      <c r="K25" s="98">
        <v>1.1099999999999997E-2</v>
      </c>
      <c r="L25" s="97">
        <v>79881535.462712988</v>
      </c>
      <c r="M25" s="99">
        <v>91.61</v>
      </c>
      <c r="N25" s="92"/>
      <c r="O25" s="97">
        <v>73179.473174072991</v>
      </c>
      <c r="P25" s="98">
        <v>7.7940497518463421E-3</v>
      </c>
      <c r="Q25" s="98">
        <f t="shared" si="0"/>
        <v>8.3286392391231409E-2</v>
      </c>
      <c r="R25" s="98">
        <f>O25/'סכום נכסי הקרן'!$C$42</f>
        <v>2.2021023312113603E-2</v>
      </c>
    </row>
    <row r="26" spans="2:18">
      <c r="B26" s="96"/>
      <c r="C26" s="92"/>
      <c r="D26" s="92"/>
      <c r="E26" s="92"/>
      <c r="F26" s="92"/>
      <c r="G26" s="92"/>
      <c r="H26" s="92"/>
      <c r="I26" s="92"/>
      <c r="J26" s="92"/>
      <c r="K26" s="98"/>
      <c r="L26" s="97"/>
      <c r="M26" s="99"/>
      <c r="N26" s="92"/>
      <c r="O26" s="92"/>
      <c r="P26" s="92"/>
      <c r="Q26" s="98"/>
      <c r="R26" s="92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14" t="s">
        <v>109</v>
      </c>
      <c r="C29" s="116"/>
      <c r="D29" s="11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14" t="s">
        <v>198</v>
      </c>
      <c r="C30" s="116"/>
      <c r="D30" s="116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53" t="s">
        <v>206</v>
      </c>
      <c r="C31" s="153"/>
      <c r="D31" s="153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</row>
    <row r="218" spans="2:18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</row>
    <row r="219" spans="2:18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</row>
    <row r="220" spans="2:18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</row>
    <row r="221" spans="2:18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</row>
    <row r="222" spans="2:18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</row>
    <row r="223" spans="2:18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</row>
    <row r="224" spans="2:18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</row>
    <row r="225" spans="2:18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</row>
    <row r="226" spans="2:18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</row>
    <row r="227" spans="2:18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</row>
    <row r="228" spans="2:18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</row>
    <row r="229" spans="2:18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</row>
    <row r="230" spans="2:18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</row>
    <row r="231" spans="2:18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</row>
    <row r="232" spans="2:18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</row>
    <row r="233" spans="2:18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</row>
    <row r="234" spans="2:18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</row>
    <row r="235" spans="2:18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</row>
    <row r="236" spans="2:18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</row>
    <row r="237" spans="2:18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</row>
    <row r="238" spans="2:18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</row>
    <row r="239" spans="2:18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</row>
    <row r="240" spans="2:18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</row>
    <row r="241" spans="2:18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</row>
    <row r="242" spans="2:18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</row>
    <row r="243" spans="2:18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</row>
    <row r="244" spans="2:18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</row>
    <row r="245" spans="2:18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</row>
    <row r="246" spans="2:18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</row>
    <row r="247" spans="2:18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</row>
    <row r="248" spans="2:18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</row>
    <row r="249" spans="2:18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</row>
    <row r="250" spans="2:18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</row>
    <row r="251" spans="2:18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</row>
    <row r="252" spans="2:18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</row>
    <row r="253" spans="2:18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</row>
    <row r="254" spans="2:18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</row>
    <row r="255" spans="2:18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</row>
    <row r="256" spans="2:18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</row>
    <row r="257" spans="2:18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</row>
    <row r="258" spans="2:18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</row>
    <row r="259" spans="2:18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</row>
    <row r="260" spans="2:18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</row>
    <row r="261" spans="2:18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</row>
    <row r="262" spans="2:18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</row>
    <row r="263" spans="2:18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</row>
    <row r="264" spans="2:18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</row>
    <row r="265" spans="2:18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</row>
    <row r="266" spans="2:18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</row>
    <row r="267" spans="2:18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</row>
    <row r="268" spans="2:18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</row>
    <row r="269" spans="2:18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</row>
    <row r="270" spans="2:18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</row>
    <row r="271" spans="2:18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</row>
    <row r="272" spans="2:18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</row>
    <row r="273" spans="2:18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</row>
    <row r="274" spans="2:18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</row>
    <row r="275" spans="2:18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</row>
    <row r="276" spans="2:18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</row>
    <row r="277" spans="2:18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</row>
    <row r="278" spans="2:18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</row>
    <row r="279" spans="2:18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</row>
    <row r="280" spans="2:18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</row>
    <row r="281" spans="2:18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</row>
    <row r="282" spans="2:18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</row>
    <row r="283" spans="2:18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</row>
    <row r="284" spans="2:18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</row>
    <row r="285" spans="2:18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</row>
    <row r="286" spans="2:18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</row>
    <row r="287" spans="2:18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</row>
    <row r="288" spans="2:18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</row>
    <row r="289" spans="2:18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</row>
    <row r="290" spans="2:18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</row>
    <row r="291" spans="2:18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</row>
    <row r="292" spans="2:18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</row>
    <row r="293" spans="2:18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</row>
    <row r="294" spans="2:18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</row>
    <row r="295" spans="2:18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</row>
    <row r="296" spans="2:18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</row>
    <row r="297" spans="2:18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</row>
    <row r="298" spans="2:18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</row>
    <row r="299" spans="2:18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</row>
    <row r="300" spans="2:18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</row>
    <row r="301" spans="2:18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</row>
    <row r="302" spans="2:18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</row>
    <row r="303" spans="2:18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</row>
    <row r="304" spans="2:18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</row>
    <row r="305" spans="2:18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</row>
    <row r="306" spans="2:18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</row>
    <row r="307" spans="2:18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</row>
    <row r="308" spans="2:18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</row>
    <row r="309" spans="2:18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</row>
    <row r="310" spans="2:18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</row>
    <row r="311" spans="2:18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</row>
    <row r="312" spans="2:18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</row>
    <row r="313" spans="2:18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</row>
    <row r="314" spans="2:18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</row>
    <row r="315" spans="2:18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</row>
    <row r="316" spans="2:18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</row>
    <row r="317" spans="2:18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</row>
    <row r="318" spans="2:18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</row>
    <row r="319" spans="2:18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</row>
    <row r="320" spans="2:18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</row>
    <row r="321" spans="2:18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</row>
    <row r="322" spans="2:18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</row>
    <row r="323" spans="2:18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</row>
    <row r="324" spans="2:18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</row>
    <row r="325" spans="2:18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</row>
    <row r="326" spans="2:18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</row>
    <row r="327" spans="2:18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</row>
    <row r="328" spans="2:18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</row>
    <row r="329" spans="2:18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</row>
    <row r="330" spans="2:18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</row>
    <row r="331" spans="2:18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</row>
    <row r="332" spans="2:18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</row>
    <row r="333" spans="2:18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</row>
    <row r="334" spans="2:18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</row>
    <row r="335" spans="2:18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</row>
    <row r="336" spans="2:18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</row>
    <row r="337" spans="2:18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</row>
    <row r="338" spans="2:18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</row>
    <row r="339" spans="2:18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</row>
    <row r="340" spans="2:18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</row>
    <row r="341" spans="2:18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</row>
    <row r="342" spans="2:18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</row>
    <row r="343" spans="2:18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</row>
    <row r="344" spans="2:18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</row>
    <row r="345" spans="2:18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</row>
    <row r="346" spans="2:18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</row>
    <row r="347" spans="2:18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</row>
    <row r="348" spans="2:18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</row>
    <row r="349" spans="2:18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</row>
    <row r="350" spans="2:18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</row>
    <row r="351" spans="2:18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</row>
    <row r="352" spans="2:18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</row>
    <row r="353" spans="2:18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</row>
    <row r="354" spans="2:18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</row>
    <row r="355" spans="2:18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</row>
    <row r="356" spans="2:18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</row>
    <row r="357" spans="2:18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</row>
    <row r="358" spans="2:18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</row>
    <row r="359" spans="2:18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</row>
    <row r="360" spans="2:18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</row>
    <row r="361" spans="2:18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</row>
    <row r="362" spans="2:18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</row>
    <row r="363" spans="2:18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</row>
    <row r="364" spans="2:18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</row>
    <row r="365" spans="2:18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</row>
    <row r="366" spans="2:18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</row>
    <row r="367" spans="2:18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</row>
    <row r="368" spans="2:18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</row>
    <row r="369" spans="2:18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</row>
    <row r="370" spans="2:18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</row>
    <row r="371" spans="2:18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</row>
    <row r="372" spans="2:18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</row>
    <row r="373" spans="2:18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</row>
    <row r="374" spans="2:18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</row>
    <row r="375" spans="2:18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</row>
    <row r="376" spans="2:18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</row>
    <row r="377" spans="2:18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</row>
    <row r="378" spans="2:18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</row>
    <row r="379" spans="2:18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</row>
    <row r="380" spans="2:18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</row>
    <row r="381" spans="2:18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</row>
    <row r="382" spans="2:18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</row>
    <row r="383" spans="2:18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7" type="noConversion"/>
  <dataValidations count="1">
    <dataValidation allowBlank="1" showInputMessage="1" showErrorMessage="1" sqref="N10:Q10 N9 N1:N7 N32:N1048576 O1:Q9 O11:Q1048576 C32:I1048576 J1:M1048576 E1:I30 D1:D28 C29:D30 A1:B1048576 C5:C28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142</v>
      </c>
      <c r="C1" s="67" t="s" vm="1">
        <v>223</v>
      </c>
    </row>
    <row r="2" spans="2:20">
      <c r="B2" s="46" t="s">
        <v>141</v>
      </c>
      <c r="C2" s="67" t="s">
        <v>224</v>
      </c>
    </row>
    <row r="3" spans="2:20">
      <c r="B3" s="46" t="s">
        <v>143</v>
      </c>
      <c r="C3" s="67" t="s">
        <v>225</v>
      </c>
    </row>
    <row r="4" spans="2:20">
      <c r="B4" s="46" t="s">
        <v>144</v>
      </c>
      <c r="C4" s="67">
        <v>2207</v>
      </c>
    </row>
    <row r="6" spans="2:20" ht="26.25" customHeight="1">
      <c r="B6" s="150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5"/>
    </row>
    <row r="7" spans="2:20" ht="26.25" customHeight="1">
      <c r="B7" s="150" t="s">
        <v>87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2:20" s="3" customFormat="1" ht="78.75">
      <c r="B8" s="36" t="s">
        <v>112</v>
      </c>
      <c r="C8" s="12" t="s">
        <v>44</v>
      </c>
      <c r="D8" s="12" t="s">
        <v>116</v>
      </c>
      <c r="E8" s="12" t="s">
        <v>185</v>
      </c>
      <c r="F8" s="12" t="s">
        <v>114</v>
      </c>
      <c r="G8" s="12" t="s">
        <v>63</v>
      </c>
      <c r="H8" s="12" t="s">
        <v>14</v>
      </c>
      <c r="I8" s="12" t="s">
        <v>64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200</v>
      </c>
      <c r="P8" s="12" t="s">
        <v>199</v>
      </c>
      <c r="Q8" s="12" t="s">
        <v>60</v>
      </c>
      <c r="R8" s="12" t="s">
        <v>57</v>
      </c>
      <c r="S8" s="12" t="s">
        <v>145</v>
      </c>
      <c r="T8" s="37" t="s">
        <v>147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207</v>
      </c>
      <c r="P9" s="15"/>
      <c r="Q9" s="15" t="s">
        <v>203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148</v>
      </c>
      <c r="T10" s="60" t="s">
        <v>186</v>
      </c>
    </row>
    <row r="11" spans="2:20" s="4" customFormat="1" ht="18" customHeight="1">
      <c r="B11" s="117" t="s">
        <v>2486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8">
        <v>0</v>
      </c>
      <c r="R11" s="68"/>
      <c r="S11" s="119">
        <v>0</v>
      </c>
      <c r="T11" s="119">
        <v>0</v>
      </c>
    </row>
    <row r="12" spans="2:20">
      <c r="B12" s="120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0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0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0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7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25.85546875" style="2" customWidth="1"/>
    <col min="4" max="4" width="6.42578125" style="2" bestFit="1" customWidth="1"/>
    <col min="5" max="5" width="8" style="2" bestFit="1" customWidth="1"/>
    <col min="6" max="6" width="17.85546875" style="2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11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142</v>
      </c>
      <c r="C1" s="67" t="s" vm="1">
        <v>223</v>
      </c>
    </row>
    <row r="2" spans="2:21">
      <c r="B2" s="46" t="s">
        <v>141</v>
      </c>
      <c r="C2" s="67" t="s">
        <v>224</v>
      </c>
    </row>
    <row r="3" spans="2:21">
      <c r="B3" s="46" t="s">
        <v>143</v>
      </c>
      <c r="C3" s="67" t="s">
        <v>225</v>
      </c>
    </row>
    <row r="4" spans="2:21">
      <c r="B4" s="46" t="s">
        <v>144</v>
      </c>
      <c r="C4" s="67">
        <v>2207</v>
      </c>
    </row>
    <row r="6" spans="2:21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21" ht="26.25" customHeight="1">
      <c r="B7" s="144" t="s">
        <v>88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</row>
    <row r="8" spans="2:21" s="3" customFormat="1" ht="78.75">
      <c r="B8" s="21" t="s">
        <v>112</v>
      </c>
      <c r="C8" s="29" t="s">
        <v>44</v>
      </c>
      <c r="D8" s="29" t="s">
        <v>116</v>
      </c>
      <c r="E8" s="29" t="s">
        <v>185</v>
      </c>
      <c r="F8" s="29" t="s">
        <v>114</v>
      </c>
      <c r="G8" s="29" t="s">
        <v>63</v>
      </c>
      <c r="H8" s="29" t="s">
        <v>14</v>
      </c>
      <c r="I8" s="29" t="s">
        <v>64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200</v>
      </c>
      <c r="P8" s="29" t="s">
        <v>199</v>
      </c>
      <c r="Q8" s="29" t="s">
        <v>214</v>
      </c>
      <c r="R8" s="29" t="s">
        <v>60</v>
      </c>
      <c r="S8" s="12" t="s">
        <v>57</v>
      </c>
      <c r="T8" s="29" t="s">
        <v>145</v>
      </c>
      <c r="U8" s="13" t="s">
        <v>147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207</v>
      </c>
      <c r="P9" s="31"/>
      <c r="Q9" s="15" t="s">
        <v>203</v>
      </c>
      <c r="R9" s="31" t="s">
        <v>203</v>
      </c>
      <c r="S9" s="15" t="s">
        <v>19</v>
      </c>
      <c r="T9" s="31" t="s">
        <v>203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148</v>
      </c>
      <c r="T10" s="18" t="s">
        <v>186</v>
      </c>
      <c r="U10" s="19" t="s">
        <v>209</v>
      </c>
    </row>
    <row r="11" spans="2:21" s="4" customFormat="1" ht="18" customHeight="1">
      <c r="B11" s="72" t="s">
        <v>31</v>
      </c>
      <c r="C11" s="73"/>
      <c r="D11" s="73"/>
      <c r="E11" s="73"/>
      <c r="F11" s="73"/>
      <c r="G11" s="73"/>
      <c r="H11" s="73"/>
      <c r="I11" s="73"/>
      <c r="J11" s="73"/>
      <c r="K11" s="74">
        <v>4.5094913963867826</v>
      </c>
      <c r="L11" s="73"/>
      <c r="M11" s="73"/>
      <c r="N11" s="75">
        <v>3.3491884952503097E-2</v>
      </c>
      <c r="O11" s="74"/>
      <c r="P11" s="76"/>
      <c r="Q11" s="74">
        <f>Q12</f>
        <v>166.98678621578847</v>
      </c>
      <c r="R11" s="74">
        <f>R12+R261</f>
        <v>99096.912891164975</v>
      </c>
      <c r="S11" s="73"/>
      <c r="T11" s="77">
        <f>IFERROR(R11/$R$11,0)</f>
        <v>1</v>
      </c>
      <c r="U11" s="77">
        <f>R11/'סכום נכסי הקרן'!$C$42</f>
        <v>2.9820048358970418E-2</v>
      </c>
    </row>
    <row r="12" spans="2:21">
      <c r="B12" s="93" t="s">
        <v>193</v>
      </c>
      <c r="C12" s="94"/>
      <c r="D12" s="94"/>
      <c r="E12" s="94"/>
      <c r="F12" s="94"/>
      <c r="G12" s="94"/>
      <c r="H12" s="94"/>
      <c r="I12" s="94"/>
      <c r="J12" s="94"/>
      <c r="K12" s="100">
        <v>4.5113561048186011</v>
      </c>
      <c r="L12" s="94"/>
      <c r="M12" s="94"/>
      <c r="N12" s="78">
        <v>3.358375076255754E-2</v>
      </c>
      <c r="O12" s="100"/>
      <c r="P12" s="102"/>
      <c r="Q12" s="100">
        <f>Q13+Q171+Q251</f>
        <v>166.98678621578847</v>
      </c>
      <c r="R12" s="100">
        <f>R13+R171+R251</f>
        <v>98909.105704021975</v>
      </c>
      <c r="S12" s="94"/>
      <c r="T12" s="101">
        <f t="shared" ref="T12:T75" si="0">IFERROR(R12/$R$11,0)</f>
        <v>0.9981048129385296</v>
      </c>
      <c r="U12" s="101">
        <f>R12/'סכום נכסי הקרן'!$C$42</f>
        <v>2.9763533789148072E-2</v>
      </c>
    </row>
    <row r="13" spans="2:21">
      <c r="B13" s="104" t="s">
        <v>30</v>
      </c>
      <c r="C13" s="94"/>
      <c r="D13" s="94"/>
      <c r="E13" s="94"/>
      <c r="F13" s="94"/>
      <c r="G13" s="94"/>
      <c r="H13" s="94"/>
      <c r="I13" s="94"/>
      <c r="J13" s="94"/>
      <c r="K13" s="100">
        <v>4.5654550965730039</v>
      </c>
      <c r="L13" s="94"/>
      <c r="M13" s="94"/>
      <c r="N13" s="78">
        <v>2.7310169753108723E-2</v>
      </c>
      <c r="O13" s="100"/>
      <c r="P13" s="102"/>
      <c r="Q13" s="100">
        <f>SUM(Q14:Q169)</f>
        <v>152.28654480378847</v>
      </c>
      <c r="R13" s="100">
        <f>SUM(R14:R169)</f>
        <v>80129.905673616973</v>
      </c>
      <c r="S13" s="94"/>
      <c r="T13" s="101">
        <f t="shared" si="0"/>
        <v>0.80860143203069434</v>
      </c>
      <c r="U13" s="101">
        <f>R13/'סכום נכסי הקרן'!$C$42</f>
        <v>2.4112533806288035E-2</v>
      </c>
    </row>
    <row r="14" spans="2:21">
      <c r="B14" s="96" t="s">
        <v>249</v>
      </c>
      <c r="C14" s="92">
        <v>1162577</v>
      </c>
      <c r="D14" s="103" t="s">
        <v>117</v>
      </c>
      <c r="E14" s="103" t="s">
        <v>250</v>
      </c>
      <c r="F14" s="92" t="s">
        <v>251</v>
      </c>
      <c r="G14" s="103" t="s">
        <v>252</v>
      </c>
      <c r="H14" s="92" t="s">
        <v>253</v>
      </c>
      <c r="I14" s="92" t="s">
        <v>254</v>
      </c>
      <c r="J14" s="92"/>
      <c r="K14" s="92">
        <v>3.98</v>
      </c>
      <c r="L14" s="103" t="s">
        <v>129</v>
      </c>
      <c r="M14" s="71">
        <v>5.0000000000000001E-4</v>
      </c>
      <c r="N14" s="71">
        <v>2.0399456521739124E-2</v>
      </c>
      <c r="O14" s="97">
        <v>3.6800000000000001E-3</v>
      </c>
      <c r="P14" s="99">
        <v>99.01</v>
      </c>
      <c r="Q14" s="92"/>
      <c r="R14" s="97">
        <v>3.6799999999999999E-6</v>
      </c>
      <c r="S14" s="98">
        <v>2.7706776694653789E-12</v>
      </c>
      <c r="T14" s="98">
        <f t="shared" si="0"/>
        <v>3.7135364691346421E-11</v>
      </c>
      <c r="U14" s="98">
        <f>R14/'סכום נכסי הקרן'!$C$42</f>
        <v>1.1073783709239528E-12</v>
      </c>
    </row>
    <row r="15" spans="2:21">
      <c r="B15" s="96" t="s">
        <v>255</v>
      </c>
      <c r="C15" s="92">
        <v>1160290</v>
      </c>
      <c r="D15" s="103" t="s">
        <v>117</v>
      </c>
      <c r="E15" s="103" t="s">
        <v>250</v>
      </c>
      <c r="F15" s="92" t="s">
        <v>256</v>
      </c>
      <c r="G15" s="103" t="s">
        <v>257</v>
      </c>
      <c r="H15" s="92" t="s">
        <v>258</v>
      </c>
      <c r="I15" s="92" t="s">
        <v>127</v>
      </c>
      <c r="J15" s="92"/>
      <c r="K15" s="97">
        <v>2.700000000001034</v>
      </c>
      <c r="L15" s="103" t="s">
        <v>129</v>
      </c>
      <c r="M15" s="71">
        <v>1E-3</v>
      </c>
      <c r="N15" s="71">
        <v>1.4800000000017926E-2</v>
      </c>
      <c r="O15" s="97">
        <v>561525.60534200002</v>
      </c>
      <c r="P15" s="99">
        <v>103.3</v>
      </c>
      <c r="Q15" s="92"/>
      <c r="R15" s="97">
        <v>580.05596675200002</v>
      </c>
      <c r="S15" s="98">
        <v>3.7435040356133335E-4</v>
      </c>
      <c r="T15" s="98">
        <f t="shared" si="0"/>
        <v>5.8534211594366949E-3</v>
      </c>
      <c r="U15" s="98">
        <f>R15/'סכום נכסי הקרן'!$C$42</f>
        <v>1.7454930203982292E-4</v>
      </c>
    </row>
    <row r="16" spans="2:21">
      <c r="B16" s="96" t="s">
        <v>259</v>
      </c>
      <c r="C16" s="92">
        <v>7480304</v>
      </c>
      <c r="D16" s="103" t="s">
        <v>117</v>
      </c>
      <c r="E16" s="103" t="s">
        <v>250</v>
      </c>
      <c r="F16" s="92" t="s">
        <v>260</v>
      </c>
      <c r="G16" s="103" t="s">
        <v>257</v>
      </c>
      <c r="H16" s="92" t="s">
        <v>258</v>
      </c>
      <c r="I16" s="92" t="s">
        <v>127</v>
      </c>
      <c r="J16" s="92"/>
      <c r="K16" s="97">
        <v>4.7199999999888087</v>
      </c>
      <c r="L16" s="103" t="s">
        <v>129</v>
      </c>
      <c r="M16" s="71">
        <v>2E-3</v>
      </c>
      <c r="N16" s="71">
        <v>1.6999999999950624E-2</v>
      </c>
      <c r="O16" s="97">
        <v>185926.78567000001</v>
      </c>
      <c r="P16" s="99">
        <v>98.04</v>
      </c>
      <c r="Q16" s="92"/>
      <c r="R16" s="97">
        <v>182.28153545699999</v>
      </c>
      <c r="S16" s="98">
        <v>6.4686678610581422E-5</v>
      </c>
      <c r="T16" s="98">
        <f t="shared" si="0"/>
        <v>1.839426982525622E-3</v>
      </c>
      <c r="U16" s="98">
        <f>R16/'סכום נכסי הקרן'!$C$42</f>
        <v>5.4851801571709074E-5</v>
      </c>
    </row>
    <row r="17" spans="2:21">
      <c r="B17" s="96" t="s">
        <v>261</v>
      </c>
      <c r="C17" s="92">
        <v>6040372</v>
      </c>
      <c r="D17" s="103" t="s">
        <v>117</v>
      </c>
      <c r="E17" s="103" t="s">
        <v>250</v>
      </c>
      <c r="F17" s="92" t="s">
        <v>262</v>
      </c>
      <c r="G17" s="103" t="s">
        <v>257</v>
      </c>
      <c r="H17" s="92" t="s">
        <v>258</v>
      </c>
      <c r="I17" s="92" t="s">
        <v>127</v>
      </c>
      <c r="J17" s="92"/>
      <c r="K17" s="92">
        <v>2.4699991646051482</v>
      </c>
      <c r="L17" s="103" t="s">
        <v>129</v>
      </c>
      <c r="M17" s="71">
        <v>8.3000000000000001E-3</v>
      </c>
      <c r="N17" s="71">
        <v>1.4799599914267339E-2</v>
      </c>
      <c r="O17" s="97">
        <v>1.3141999999999997E-2</v>
      </c>
      <c r="P17" s="99">
        <v>106.54</v>
      </c>
      <c r="Q17" s="92"/>
      <c r="R17" s="97">
        <v>1.3997000000000002E-5</v>
      </c>
      <c r="S17" s="98">
        <v>4.3203317930659027E-12</v>
      </c>
      <c r="T17" s="98">
        <f t="shared" si="0"/>
        <v>1.4124557053934129E-10</v>
      </c>
      <c r="U17" s="98">
        <f>R17/'סכום נכסי הקרן'!$C$42</f>
        <v>4.2119497439735242E-12</v>
      </c>
    </row>
    <row r="18" spans="2:21">
      <c r="B18" s="96" t="s">
        <v>263</v>
      </c>
      <c r="C18" s="92">
        <v>2310217</v>
      </c>
      <c r="D18" s="103" t="s">
        <v>117</v>
      </c>
      <c r="E18" s="103" t="s">
        <v>250</v>
      </c>
      <c r="F18" s="92" t="s">
        <v>264</v>
      </c>
      <c r="G18" s="103" t="s">
        <v>257</v>
      </c>
      <c r="H18" s="92" t="s">
        <v>258</v>
      </c>
      <c r="I18" s="92" t="s">
        <v>127</v>
      </c>
      <c r="J18" s="92"/>
      <c r="K18" s="97">
        <v>1.7400000000009537</v>
      </c>
      <c r="L18" s="103" t="s">
        <v>129</v>
      </c>
      <c r="M18" s="71">
        <v>8.6E-3</v>
      </c>
      <c r="N18" s="71">
        <v>1.4900000000003036E-2</v>
      </c>
      <c r="O18" s="97">
        <v>1068354.463307</v>
      </c>
      <c r="P18" s="99">
        <v>107.95</v>
      </c>
      <c r="Q18" s="92"/>
      <c r="R18" s="97">
        <v>1153.288598285</v>
      </c>
      <c r="S18" s="98">
        <v>4.27110974552152E-4</v>
      </c>
      <c r="T18" s="98">
        <f t="shared" si="0"/>
        <v>1.1637987144479674E-2</v>
      </c>
      <c r="U18" s="98">
        <f>R18/'סכום נכסי הקרן'!$C$42</f>
        <v>3.470453394494599E-4</v>
      </c>
    </row>
    <row r="19" spans="2:21">
      <c r="B19" s="96" t="s">
        <v>265</v>
      </c>
      <c r="C19" s="92">
        <v>2310282</v>
      </c>
      <c r="D19" s="103" t="s">
        <v>117</v>
      </c>
      <c r="E19" s="103" t="s">
        <v>250</v>
      </c>
      <c r="F19" s="92" t="s">
        <v>264</v>
      </c>
      <c r="G19" s="103" t="s">
        <v>257</v>
      </c>
      <c r="H19" s="92" t="s">
        <v>258</v>
      </c>
      <c r="I19" s="92" t="s">
        <v>127</v>
      </c>
      <c r="J19" s="92"/>
      <c r="K19" s="97">
        <v>3.4600000000005942</v>
      </c>
      <c r="L19" s="103" t="s">
        <v>129</v>
      </c>
      <c r="M19" s="71">
        <v>3.8E-3</v>
      </c>
      <c r="N19" s="71">
        <v>1.6500000000004782E-2</v>
      </c>
      <c r="O19" s="97">
        <v>1949302.6998089999</v>
      </c>
      <c r="P19" s="99">
        <v>101.89</v>
      </c>
      <c r="Q19" s="92"/>
      <c r="R19" s="97">
        <v>1986.1445556169999</v>
      </c>
      <c r="S19" s="98">
        <v>6.4976756660299997E-4</v>
      </c>
      <c r="T19" s="98">
        <f t="shared" si="0"/>
        <v>2.0042446305046053E-2</v>
      </c>
      <c r="U19" s="98">
        <f>R19/'סכום נכסי הקרן'!$C$42</f>
        <v>5.9766671804854115E-4</v>
      </c>
    </row>
    <row r="20" spans="2:21">
      <c r="B20" s="96" t="s">
        <v>266</v>
      </c>
      <c r="C20" s="92">
        <v>2310381</v>
      </c>
      <c r="D20" s="103" t="s">
        <v>117</v>
      </c>
      <c r="E20" s="103" t="s">
        <v>250</v>
      </c>
      <c r="F20" s="92" t="s">
        <v>264</v>
      </c>
      <c r="G20" s="103" t="s">
        <v>257</v>
      </c>
      <c r="H20" s="92" t="s">
        <v>258</v>
      </c>
      <c r="I20" s="92" t="s">
        <v>127</v>
      </c>
      <c r="J20" s="92"/>
      <c r="K20" s="97">
        <v>7.4500000000062929</v>
      </c>
      <c r="L20" s="103" t="s">
        <v>129</v>
      </c>
      <c r="M20" s="71">
        <v>2E-3</v>
      </c>
      <c r="N20" s="71">
        <v>1.8400000000003216E-2</v>
      </c>
      <c r="O20" s="97">
        <v>390040.12231599999</v>
      </c>
      <c r="P20" s="99">
        <v>95.74</v>
      </c>
      <c r="Q20" s="92"/>
      <c r="R20" s="97">
        <v>373.42439295700001</v>
      </c>
      <c r="S20" s="98">
        <v>4.0696498198686997E-4</v>
      </c>
      <c r="T20" s="98">
        <f t="shared" si="0"/>
        <v>3.7682747329083831E-3</v>
      </c>
      <c r="U20" s="98">
        <f>R20/'סכום נכסי הקרן'!$C$42</f>
        <v>1.1237013476521431E-4</v>
      </c>
    </row>
    <row r="21" spans="2:21">
      <c r="B21" s="96" t="s">
        <v>267</v>
      </c>
      <c r="C21" s="92">
        <v>1158476</v>
      </c>
      <c r="D21" s="103" t="s">
        <v>117</v>
      </c>
      <c r="E21" s="103" t="s">
        <v>250</v>
      </c>
      <c r="F21" s="92" t="s">
        <v>268</v>
      </c>
      <c r="G21" s="103" t="s">
        <v>125</v>
      </c>
      <c r="H21" s="92" t="s">
        <v>253</v>
      </c>
      <c r="I21" s="92" t="s">
        <v>254</v>
      </c>
      <c r="J21" s="92"/>
      <c r="K21" s="97">
        <v>13.149999999998892</v>
      </c>
      <c r="L21" s="103" t="s">
        <v>129</v>
      </c>
      <c r="M21" s="71">
        <v>2.07E-2</v>
      </c>
      <c r="N21" s="71">
        <v>2.1699999999998883E-2</v>
      </c>
      <c r="O21" s="97">
        <v>1720874.4772641971</v>
      </c>
      <c r="P21" s="99">
        <v>105</v>
      </c>
      <c r="Q21" s="97"/>
      <c r="R21" s="97">
        <v>1806.9181931600003</v>
      </c>
      <c r="S21" s="98">
        <v>6.1333727995797785E-4</v>
      </c>
      <c r="T21" s="98">
        <f t="shared" si="0"/>
        <v>1.8233849475659064E-2</v>
      </c>
      <c r="U21" s="98">
        <f>R21/'סכום נכסי הקרן'!$C$42</f>
        <v>5.4373427313434059E-4</v>
      </c>
    </row>
    <row r="22" spans="2:21">
      <c r="B22" s="96" t="s">
        <v>269</v>
      </c>
      <c r="C22" s="92">
        <v>1171297</v>
      </c>
      <c r="D22" s="103" t="s">
        <v>117</v>
      </c>
      <c r="E22" s="103" t="s">
        <v>250</v>
      </c>
      <c r="F22" s="92" t="s">
        <v>270</v>
      </c>
      <c r="G22" s="103" t="s">
        <v>257</v>
      </c>
      <c r="H22" s="92" t="s">
        <v>253</v>
      </c>
      <c r="I22" s="92" t="s">
        <v>254</v>
      </c>
      <c r="J22" s="92"/>
      <c r="K22" s="97">
        <v>0.58999999999758312</v>
      </c>
      <c r="L22" s="103" t="s">
        <v>129</v>
      </c>
      <c r="M22" s="71">
        <v>3.5499999999999997E-2</v>
      </c>
      <c r="N22" s="71">
        <v>1.5499999999986571E-2</v>
      </c>
      <c r="O22" s="97">
        <v>62385.770833000002</v>
      </c>
      <c r="P22" s="99">
        <v>119.38</v>
      </c>
      <c r="Q22" s="92"/>
      <c r="R22" s="97">
        <v>74.476129402000012</v>
      </c>
      <c r="S22" s="98">
        <v>8.7530260539787832E-4</v>
      </c>
      <c r="T22" s="98">
        <f t="shared" si="0"/>
        <v>7.5154843101716802E-4</v>
      </c>
      <c r="U22" s="98">
        <f>R22/'סכום נכסי הקרן'!$C$42</f>
        <v>2.2411210557040292E-5</v>
      </c>
    </row>
    <row r="23" spans="2:21">
      <c r="B23" s="96" t="s">
        <v>271</v>
      </c>
      <c r="C23" s="92">
        <v>1171305</v>
      </c>
      <c r="D23" s="103" t="s">
        <v>117</v>
      </c>
      <c r="E23" s="103" t="s">
        <v>250</v>
      </c>
      <c r="F23" s="92" t="s">
        <v>270</v>
      </c>
      <c r="G23" s="103" t="s">
        <v>257</v>
      </c>
      <c r="H23" s="92" t="s">
        <v>253</v>
      </c>
      <c r="I23" s="92" t="s">
        <v>254</v>
      </c>
      <c r="J23" s="92"/>
      <c r="K23" s="92">
        <v>3.4399994047727764</v>
      </c>
      <c r="L23" s="103" t="s">
        <v>129</v>
      </c>
      <c r="M23" s="71">
        <v>1.4999999999999999E-2</v>
      </c>
      <c r="N23" s="71">
        <v>1.5699884422755876E-2</v>
      </c>
      <c r="O23" s="97">
        <v>1.4324999999999999E-2</v>
      </c>
      <c r="P23" s="99">
        <v>109.01</v>
      </c>
      <c r="Q23" s="92"/>
      <c r="R23" s="97">
        <v>1.5574E-5</v>
      </c>
      <c r="S23" s="98">
        <v>3.8512774152174611E-11</v>
      </c>
      <c r="T23" s="98">
        <f t="shared" si="0"/>
        <v>1.5715928524538837E-10</v>
      </c>
      <c r="U23" s="98">
        <f>R23/'סכום נכסי הקרן'!$C$42</f>
        <v>4.6864974860787066E-12</v>
      </c>
    </row>
    <row r="24" spans="2:21">
      <c r="B24" s="96" t="s">
        <v>272</v>
      </c>
      <c r="C24" s="92">
        <v>1145564</v>
      </c>
      <c r="D24" s="103" t="s">
        <v>117</v>
      </c>
      <c r="E24" s="103" t="s">
        <v>250</v>
      </c>
      <c r="F24" s="92" t="s">
        <v>273</v>
      </c>
      <c r="G24" s="103" t="s">
        <v>274</v>
      </c>
      <c r="H24" s="92" t="s">
        <v>258</v>
      </c>
      <c r="I24" s="92" t="s">
        <v>127</v>
      </c>
      <c r="J24" s="92"/>
      <c r="K24" s="97">
        <v>2.8799999999928811</v>
      </c>
      <c r="L24" s="103" t="s">
        <v>129</v>
      </c>
      <c r="M24" s="71">
        <v>8.3000000000000001E-3</v>
      </c>
      <c r="N24" s="71">
        <v>1.6399999999928815E-2</v>
      </c>
      <c r="O24" s="97">
        <v>132152.36724298081</v>
      </c>
      <c r="P24" s="99">
        <v>106.3</v>
      </c>
      <c r="Q24" s="97"/>
      <c r="R24" s="97">
        <v>140.47796595000003</v>
      </c>
      <c r="S24" s="98">
        <v>9.5882104085832199E-5</v>
      </c>
      <c r="T24" s="98">
        <f t="shared" si="0"/>
        <v>1.4175816566988576E-3</v>
      </c>
      <c r="U24" s="98">
        <f>R24/'סכום נכסי הקרן'!$C$42</f>
        <v>4.227235355554933E-5</v>
      </c>
    </row>
    <row r="25" spans="2:21">
      <c r="B25" s="96" t="s">
        <v>275</v>
      </c>
      <c r="C25" s="92">
        <v>1145572</v>
      </c>
      <c r="D25" s="103" t="s">
        <v>117</v>
      </c>
      <c r="E25" s="103" t="s">
        <v>250</v>
      </c>
      <c r="F25" s="92" t="s">
        <v>273</v>
      </c>
      <c r="G25" s="103" t="s">
        <v>274</v>
      </c>
      <c r="H25" s="92" t="s">
        <v>258</v>
      </c>
      <c r="I25" s="92" t="s">
        <v>127</v>
      </c>
      <c r="J25" s="92"/>
      <c r="K25" s="97">
        <v>6.620000000000573</v>
      </c>
      <c r="L25" s="103" t="s">
        <v>129</v>
      </c>
      <c r="M25" s="71">
        <v>1.6500000000000001E-2</v>
      </c>
      <c r="N25" s="71">
        <v>1.9900000000004942E-2</v>
      </c>
      <c r="O25" s="97">
        <v>723341.28746600007</v>
      </c>
      <c r="P25" s="99">
        <v>106.41</v>
      </c>
      <c r="Q25" s="97"/>
      <c r="R25" s="97">
        <v>769.70746753799983</v>
      </c>
      <c r="S25" s="98">
        <v>3.4190446292252315E-4</v>
      </c>
      <c r="T25" s="98">
        <f t="shared" si="0"/>
        <v>7.767219432792476E-3</v>
      </c>
      <c r="U25" s="98">
        <f>R25/'סכום נכסי הקרן'!$C$42</f>
        <v>2.3161885910060641E-4</v>
      </c>
    </row>
    <row r="26" spans="2:21">
      <c r="B26" s="96" t="s">
        <v>276</v>
      </c>
      <c r="C26" s="92">
        <v>6620496</v>
      </c>
      <c r="D26" s="103" t="s">
        <v>117</v>
      </c>
      <c r="E26" s="103" t="s">
        <v>250</v>
      </c>
      <c r="F26" s="92" t="s">
        <v>277</v>
      </c>
      <c r="G26" s="103" t="s">
        <v>257</v>
      </c>
      <c r="H26" s="92" t="s">
        <v>258</v>
      </c>
      <c r="I26" s="92" t="s">
        <v>127</v>
      </c>
      <c r="J26" s="92"/>
      <c r="K26" s="97">
        <v>4.8299999999910721</v>
      </c>
      <c r="L26" s="103" t="s">
        <v>129</v>
      </c>
      <c r="M26" s="71">
        <v>1E-3</v>
      </c>
      <c r="N26" s="71">
        <v>1.64999999999903E-2</v>
      </c>
      <c r="O26" s="97">
        <v>211220.06940499999</v>
      </c>
      <c r="P26" s="99">
        <v>97.57</v>
      </c>
      <c r="Q26" s="92"/>
      <c r="R26" s="97">
        <v>206.08741674799995</v>
      </c>
      <c r="S26" s="98">
        <v>7.1168592283213841E-5</v>
      </c>
      <c r="T26" s="98">
        <f t="shared" si="0"/>
        <v>2.0796552660963244E-3</v>
      </c>
      <c r="U26" s="98">
        <f>R26/'סכום נכסי הקרן'!$C$42</f>
        <v>6.2015420604979876E-5</v>
      </c>
    </row>
    <row r="27" spans="2:21">
      <c r="B27" s="96" t="s">
        <v>278</v>
      </c>
      <c r="C27" s="92">
        <v>1940535</v>
      </c>
      <c r="D27" s="103" t="s">
        <v>117</v>
      </c>
      <c r="E27" s="103" t="s">
        <v>250</v>
      </c>
      <c r="F27" s="92" t="s">
        <v>279</v>
      </c>
      <c r="G27" s="103" t="s">
        <v>257</v>
      </c>
      <c r="H27" s="92" t="s">
        <v>258</v>
      </c>
      <c r="I27" s="92" t="s">
        <v>127</v>
      </c>
      <c r="J27" s="92"/>
      <c r="K27" s="92">
        <v>0.59000067926066246</v>
      </c>
      <c r="L27" s="103" t="s">
        <v>129</v>
      </c>
      <c r="M27" s="71">
        <v>0.05</v>
      </c>
      <c r="N27" s="71">
        <v>1.7600091708938757E-2</v>
      </c>
      <c r="O27" s="97">
        <v>2.9439000000000003E-2</v>
      </c>
      <c r="P27" s="99">
        <v>115.69</v>
      </c>
      <c r="Q27" s="92"/>
      <c r="R27" s="97">
        <v>3.4892999999999999E-5</v>
      </c>
      <c r="S27" s="98">
        <v>2.8022790731330276E-11</v>
      </c>
      <c r="T27" s="98">
        <f t="shared" si="0"/>
        <v>3.5210985874324747E-10</v>
      </c>
      <c r="U27" s="98">
        <f>R27/'סכום נכסי הקרן'!$C$42</f>
        <v>1.0499933015393882E-11</v>
      </c>
    </row>
    <row r="28" spans="2:21">
      <c r="B28" s="96" t="s">
        <v>280</v>
      </c>
      <c r="C28" s="92">
        <v>1940576</v>
      </c>
      <c r="D28" s="103" t="s">
        <v>117</v>
      </c>
      <c r="E28" s="103" t="s">
        <v>250</v>
      </c>
      <c r="F28" s="92" t="s">
        <v>279</v>
      </c>
      <c r="G28" s="103" t="s">
        <v>257</v>
      </c>
      <c r="H28" s="92" t="s">
        <v>258</v>
      </c>
      <c r="I28" s="92" t="s">
        <v>127</v>
      </c>
      <c r="J28" s="92"/>
      <c r="K28" s="92">
        <v>0.23999973733074731</v>
      </c>
      <c r="L28" s="103" t="s">
        <v>129</v>
      </c>
      <c r="M28" s="71">
        <v>6.9999999999999993E-3</v>
      </c>
      <c r="N28" s="71">
        <v>1.4100110011001102E-2</v>
      </c>
      <c r="O28" s="97">
        <v>2.4773E-2</v>
      </c>
      <c r="P28" s="99">
        <v>109.95</v>
      </c>
      <c r="Q28" s="92"/>
      <c r="R28" s="97">
        <v>2.7269999999999998E-5</v>
      </c>
      <c r="S28" s="98">
        <v>3.4905010339269008E-11</v>
      </c>
      <c r="T28" s="98">
        <f t="shared" si="0"/>
        <v>2.7518516172092849E-10</v>
      </c>
      <c r="U28" s="98">
        <f>R28/'סכום נכסי הקרן'!$C$42</f>
        <v>8.206034830189183E-12</v>
      </c>
    </row>
    <row r="29" spans="2:21">
      <c r="B29" s="96" t="s">
        <v>281</v>
      </c>
      <c r="C29" s="92">
        <v>1940618</v>
      </c>
      <c r="D29" s="103" t="s">
        <v>117</v>
      </c>
      <c r="E29" s="103" t="s">
        <v>250</v>
      </c>
      <c r="F29" s="92" t="s">
        <v>279</v>
      </c>
      <c r="G29" s="103" t="s">
        <v>257</v>
      </c>
      <c r="H29" s="92" t="s">
        <v>258</v>
      </c>
      <c r="I29" s="92" t="s">
        <v>127</v>
      </c>
      <c r="J29" s="92"/>
      <c r="K29" s="97">
        <v>2.7700000000022516</v>
      </c>
      <c r="L29" s="103" t="s">
        <v>129</v>
      </c>
      <c r="M29" s="71">
        <v>6.0000000000000001E-3</v>
      </c>
      <c r="N29" s="71">
        <v>1.46999999999975E-2</v>
      </c>
      <c r="O29" s="97">
        <v>74982.668963999997</v>
      </c>
      <c r="P29" s="99">
        <v>106.62</v>
      </c>
      <c r="Q29" s="92"/>
      <c r="R29" s="97">
        <v>79.946522565999999</v>
      </c>
      <c r="S29" s="98">
        <v>5.6188384681013461E-5</v>
      </c>
      <c r="T29" s="98">
        <f t="shared" si="0"/>
        <v>8.0675088893841481E-4</v>
      </c>
      <c r="U29" s="98">
        <f>R29/'סכום נכסי הקרן'!$C$42</f>
        <v>2.40573505217859E-5</v>
      </c>
    </row>
    <row r="30" spans="2:21">
      <c r="B30" s="96" t="s">
        <v>282</v>
      </c>
      <c r="C30" s="92">
        <v>1940659</v>
      </c>
      <c r="D30" s="103" t="s">
        <v>117</v>
      </c>
      <c r="E30" s="103" t="s">
        <v>250</v>
      </c>
      <c r="F30" s="92" t="s">
        <v>279</v>
      </c>
      <c r="G30" s="103" t="s">
        <v>257</v>
      </c>
      <c r="H30" s="92" t="s">
        <v>258</v>
      </c>
      <c r="I30" s="92" t="s">
        <v>127</v>
      </c>
      <c r="J30" s="92"/>
      <c r="K30" s="97">
        <v>4.2599999999985014</v>
      </c>
      <c r="L30" s="103" t="s">
        <v>129</v>
      </c>
      <c r="M30" s="71">
        <v>1.7500000000000002E-2</v>
      </c>
      <c r="N30" s="71">
        <v>1.6500000000001971E-2</v>
      </c>
      <c r="O30" s="97">
        <v>235383.55107099999</v>
      </c>
      <c r="P30" s="99">
        <v>107.76</v>
      </c>
      <c r="Q30" s="92"/>
      <c r="R30" s="97">
        <v>253.64932756299999</v>
      </c>
      <c r="S30" s="98">
        <v>7.1286534115863742E-5</v>
      </c>
      <c r="T30" s="98">
        <f t="shared" si="0"/>
        <v>2.5596087724909762E-3</v>
      </c>
      <c r="U30" s="98">
        <f>R30/'סכום נכסי הקרן'!$C$42</f>
        <v>7.6327657375725825E-5</v>
      </c>
    </row>
    <row r="31" spans="2:21">
      <c r="B31" s="96" t="s">
        <v>283</v>
      </c>
      <c r="C31" s="92">
        <v>6000210</v>
      </c>
      <c r="D31" s="103" t="s">
        <v>117</v>
      </c>
      <c r="E31" s="103" t="s">
        <v>250</v>
      </c>
      <c r="F31" s="92" t="s">
        <v>284</v>
      </c>
      <c r="G31" s="103" t="s">
        <v>285</v>
      </c>
      <c r="H31" s="92" t="s">
        <v>286</v>
      </c>
      <c r="I31" s="92" t="s">
        <v>127</v>
      </c>
      <c r="J31" s="92"/>
      <c r="K31" s="97">
        <v>4.8300000000005667</v>
      </c>
      <c r="L31" s="103" t="s">
        <v>129</v>
      </c>
      <c r="M31" s="71">
        <v>3.85E-2</v>
      </c>
      <c r="N31" s="71">
        <v>2.0500000000001489E-2</v>
      </c>
      <c r="O31" s="97">
        <v>1406242.8769890002</v>
      </c>
      <c r="P31" s="99">
        <v>119.26</v>
      </c>
      <c r="Q31" s="92"/>
      <c r="R31" s="97">
        <v>1677.085330135</v>
      </c>
      <c r="S31" s="98">
        <v>5.3870747859640473E-4</v>
      </c>
      <c r="T31" s="98">
        <f t="shared" si="0"/>
        <v>1.692368895463868E-2</v>
      </c>
      <c r="U31" s="98">
        <f>R31/'סכום נכסי הקרן'!$C$42</f>
        <v>5.0466522303949893E-4</v>
      </c>
    </row>
    <row r="32" spans="2:21">
      <c r="B32" s="96" t="s">
        <v>287</v>
      </c>
      <c r="C32" s="92">
        <v>6000236</v>
      </c>
      <c r="D32" s="103" t="s">
        <v>117</v>
      </c>
      <c r="E32" s="103" t="s">
        <v>250</v>
      </c>
      <c r="F32" s="92" t="s">
        <v>284</v>
      </c>
      <c r="G32" s="103" t="s">
        <v>285</v>
      </c>
      <c r="H32" s="92" t="s">
        <v>286</v>
      </c>
      <c r="I32" s="92" t="s">
        <v>127</v>
      </c>
      <c r="J32" s="92"/>
      <c r="K32" s="97">
        <v>2.520000000000445</v>
      </c>
      <c r="L32" s="103" t="s">
        <v>129</v>
      </c>
      <c r="M32" s="71">
        <v>4.4999999999999998E-2</v>
      </c>
      <c r="N32" s="71">
        <v>1.8100000000003613E-2</v>
      </c>
      <c r="O32" s="97">
        <v>1515180.2375670001</v>
      </c>
      <c r="P32" s="99">
        <v>118.6</v>
      </c>
      <c r="Q32" s="92"/>
      <c r="R32" s="97">
        <v>1797.0037181349999</v>
      </c>
      <c r="S32" s="98">
        <v>5.1264652405906444E-4</v>
      </c>
      <c r="T32" s="98">
        <f t="shared" si="0"/>
        <v>1.8133801202350194E-2</v>
      </c>
      <c r="U32" s="98">
        <f>R32/'סכום נכסי הקרן'!$C$42</f>
        <v>5.4075082878603871E-4</v>
      </c>
    </row>
    <row r="33" spans="2:21">
      <c r="B33" s="96" t="s">
        <v>288</v>
      </c>
      <c r="C33" s="92">
        <v>6000285</v>
      </c>
      <c r="D33" s="103" t="s">
        <v>117</v>
      </c>
      <c r="E33" s="103" t="s">
        <v>250</v>
      </c>
      <c r="F33" s="92" t="s">
        <v>284</v>
      </c>
      <c r="G33" s="103" t="s">
        <v>285</v>
      </c>
      <c r="H33" s="92" t="s">
        <v>286</v>
      </c>
      <c r="I33" s="92" t="s">
        <v>127</v>
      </c>
      <c r="J33" s="92"/>
      <c r="K33" s="97">
        <v>7.269999999998749</v>
      </c>
      <c r="L33" s="103" t="s">
        <v>129</v>
      </c>
      <c r="M33" s="71">
        <v>2.3900000000000001E-2</v>
      </c>
      <c r="N33" s="71">
        <v>2.1799999999996239E-2</v>
      </c>
      <c r="O33" s="97">
        <v>1984300.9671779999</v>
      </c>
      <c r="P33" s="99">
        <v>109.95</v>
      </c>
      <c r="Q33" s="92"/>
      <c r="R33" s="97">
        <v>2181.7389232989999</v>
      </c>
      <c r="S33" s="98">
        <v>5.1021482524655788E-4</v>
      </c>
      <c r="T33" s="98">
        <f t="shared" si="0"/>
        <v>2.2016214830982022E-2</v>
      </c>
      <c r="U33" s="98">
        <f>R33/'סכום נכסי הקרן'!$C$42</f>
        <v>6.5652459094136563E-4</v>
      </c>
    </row>
    <row r="34" spans="2:21">
      <c r="B34" s="96" t="s">
        <v>289</v>
      </c>
      <c r="C34" s="92">
        <v>6000384</v>
      </c>
      <c r="D34" s="103" t="s">
        <v>117</v>
      </c>
      <c r="E34" s="103" t="s">
        <v>250</v>
      </c>
      <c r="F34" s="92" t="s">
        <v>284</v>
      </c>
      <c r="G34" s="103" t="s">
        <v>285</v>
      </c>
      <c r="H34" s="92" t="s">
        <v>286</v>
      </c>
      <c r="I34" s="92" t="s">
        <v>127</v>
      </c>
      <c r="J34" s="92"/>
      <c r="K34" s="97">
        <v>4.4599999999985123</v>
      </c>
      <c r="L34" s="103" t="s">
        <v>129</v>
      </c>
      <c r="M34" s="71">
        <v>0.01</v>
      </c>
      <c r="N34" s="71">
        <v>1.8299999999992558E-2</v>
      </c>
      <c r="O34" s="97">
        <v>326508.59308800002</v>
      </c>
      <c r="P34" s="99">
        <v>102.84</v>
      </c>
      <c r="Q34" s="92"/>
      <c r="R34" s="97">
        <v>335.78142727499994</v>
      </c>
      <c r="S34" s="98">
        <v>2.7169630817954952E-4</v>
      </c>
      <c r="T34" s="98">
        <f t="shared" si="0"/>
        <v>3.3884146082711793E-3</v>
      </c>
      <c r="U34" s="98">
        <f>R34/'סכום נכסי הקרן'!$C$42</f>
        <v>1.0104268747888836E-4</v>
      </c>
    </row>
    <row r="35" spans="2:21">
      <c r="B35" s="96" t="s">
        <v>290</v>
      </c>
      <c r="C35" s="92">
        <v>6000392</v>
      </c>
      <c r="D35" s="103" t="s">
        <v>117</v>
      </c>
      <c r="E35" s="103" t="s">
        <v>250</v>
      </c>
      <c r="F35" s="92" t="s">
        <v>284</v>
      </c>
      <c r="G35" s="103" t="s">
        <v>285</v>
      </c>
      <c r="H35" s="92" t="s">
        <v>286</v>
      </c>
      <c r="I35" s="92" t="s">
        <v>127</v>
      </c>
      <c r="J35" s="92"/>
      <c r="K35" s="97">
        <v>12.250000000005763</v>
      </c>
      <c r="L35" s="103" t="s">
        <v>129</v>
      </c>
      <c r="M35" s="71">
        <v>1.2500000000000001E-2</v>
      </c>
      <c r="N35" s="71">
        <v>2.4300000000016624E-2</v>
      </c>
      <c r="O35" s="97">
        <v>888114.87932900002</v>
      </c>
      <c r="P35" s="99">
        <v>92.8</v>
      </c>
      <c r="Q35" s="92"/>
      <c r="R35" s="97">
        <v>824.17060954099998</v>
      </c>
      <c r="S35" s="98">
        <v>2.0692963353005417E-4</v>
      </c>
      <c r="T35" s="98">
        <f t="shared" si="0"/>
        <v>8.3168141720636711E-3</v>
      </c>
      <c r="U35" s="98">
        <f>R35/'סכום נכסי הקרן'!$C$42</f>
        <v>2.4800780080350918E-4</v>
      </c>
    </row>
    <row r="36" spans="2:21">
      <c r="B36" s="96" t="s">
        <v>291</v>
      </c>
      <c r="C36" s="92">
        <v>1147503</v>
      </c>
      <c r="D36" s="103" t="s">
        <v>117</v>
      </c>
      <c r="E36" s="103" t="s">
        <v>250</v>
      </c>
      <c r="F36" s="92" t="s">
        <v>292</v>
      </c>
      <c r="G36" s="103" t="s">
        <v>125</v>
      </c>
      <c r="H36" s="92" t="s">
        <v>286</v>
      </c>
      <c r="I36" s="92" t="s">
        <v>127</v>
      </c>
      <c r="J36" s="92"/>
      <c r="K36" s="97">
        <v>6.9000000000068811</v>
      </c>
      <c r="L36" s="103" t="s">
        <v>129</v>
      </c>
      <c r="M36" s="71">
        <v>2.6499999999999999E-2</v>
      </c>
      <c r="N36" s="71">
        <v>1.9800000000005161E-2</v>
      </c>
      <c r="O36" s="97">
        <v>204743.74806751535</v>
      </c>
      <c r="P36" s="99">
        <v>113.56</v>
      </c>
      <c r="Q36" s="97"/>
      <c r="R36" s="97">
        <v>232.50700070599999</v>
      </c>
      <c r="S36" s="98">
        <v>1.3575512196227013E-4</v>
      </c>
      <c r="T36" s="98">
        <f t="shared" si="0"/>
        <v>2.34625876752947E-3</v>
      </c>
      <c r="U36" s="98">
        <f>R36/'סכום נכסי הקרן'!$C$42</f>
        <v>6.9965549910387122E-5</v>
      </c>
    </row>
    <row r="37" spans="2:21">
      <c r="B37" s="96" t="s">
        <v>293</v>
      </c>
      <c r="C37" s="92">
        <v>1134436</v>
      </c>
      <c r="D37" s="103" t="s">
        <v>117</v>
      </c>
      <c r="E37" s="103" t="s">
        <v>250</v>
      </c>
      <c r="F37" s="92" t="s">
        <v>294</v>
      </c>
      <c r="G37" s="103" t="s">
        <v>274</v>
      </c>
      <c r="H37" s="92" t="s">
        <v>295</v>
      </c>
      <c r="I37" s="92" t="s">
        <v>254</v>
      </c>
      <c r="J37" s="92"/>
      <c r="K37" s="97">
        <v>1.2400000000005356</v>
      </c>
      <c r="L37" s="103" t="s">
        <v>129</v>
      </c>
      <c r="M37" s="71">
        <v>6.5000000000000006E-3</v>
      </c>
      <c r="N37" s="71">
        <v>1.3000000000006694E-2</v>
      </c>
      <c r="O37" s="97">
        <v>139450.66068999999</v>
      </c>
      <c r="P37" s="99">
        <v>107.11</v>
      </c>
      <c r="Q37" s="92"/>
      <c r="R37" s="97">
        <v>149.365604633</v>
      </c>
      <c r="S37" s="98">
        <v>3.0791222630966678E-4</v>
      </c>
      <c r="T37" s="98">
        <f t="shared" si="0"/>
        <v>1.5072679892363908E-3</v>
      </c>
      <c r="U37" s="98">
        <f>R37/'סכום נכסי הקרן'!$C$42</f>
        <v>4.4946804328957272E-5</v>
      </c>
    </row>
    <row r="38" spans="2:21">
      <c r="B38" s="96" t="s">
        <v>296</v>
      </c>
      <c r="C38" s="92">
        <v>1138650</v>
      </c>
      <c r="D38" s="103" t="s">
        <v>117</v>
      </c>
      <c r="E38" s="103" t="s">
        <v>250</v>
      </c>
      <c r="F38" s="92" t="s">
        <v>294</v>
      </c>
      <c r="G38" s="103" t="s">
        <v>274</v>
      </c>
      <c r="H38" s="92" t="s">
        <v>286</v>
      </c>
      <c r="I38" s="92" t="s">
        <v>127</v>
      </c>
      <c r="J38" s="92"/>
      <c r="K38" s="97">
        <v>3.5899999999999044</v>
      </c>
      <c r="L38" s="103" t="s">
        <v>129</v>
      </c>
      <c r="M38" s="71">
        <v>1.34E-2</v>
      </c>
      <c r="N38" s="71">
        <v>2.1099999999997777E-2</v>
      </c>
      <c r="O38" s="97">
        <v>2938354.3271920001</v>
      </c>
      <c r="P38" s="99">
        <v>106.99</v>
      </c>
      <c r="Q38" s="92"/>
      <c r="R38" s="97">
        <v>3143.7453424699997</v>
      </c>
      <c r="S38" s="98">
        <v>8.314012006062476E-4</v>
      </c>
      <c r="T38" s="98">
        <f t="shared" si="0"/>
        <v>3.1723948312322066E-2</v>
      </c>
      <c r="U38" s="98">
        <f>R38/'סכום נכסי הקרן'!$C$42</f>
        <v>9.4600967281092193E-4</v>
      </c>
    </row>
    <row r="39" spans="2:21">
      <c r="B39" s="96" t="s">
        <v>297</v>
      </c>
      <c r="C39" s="92">
        <v>1156603</v>
      </c>
      <c r="D39" s="103" t="s">
        <v>117</v>
      </c>
      <c r="E39" s="103" t="s">
        <v>250</v>
      </c>
      <c r="F39" s="92" t="s">
        <v>294</v>
      </c>
      <c r="G39" s="103" t="s">
        <v>274</v>
      </c>
      <c r="H39" s="92" t="s">
        <v>286</v>
      </c>
      <c r="I39" s="92" t="s">
        <v>127</v>
      </c>
      <c r="J39" s="92"/>
      <c r="K39" s="97">
        <v>3.7599999999994225</v>
      </c>
      <c r="L39" s="103" t="s">
        <v>129</v>
      </c>
      <c r="M39" s="71">
        <v>1.77E-2</v>
      </c>
      <c r="N39" s="71">
        <v>2.2199999999996271E-2</v>
      </c>
      <c r="O39" s="97">
        <v>1568213.7204160001</v>
      </c>
      <c r="P39" s="99">
        <v>106.04</v>
      </c>
      <c r="Q39" s="97"/>
      <c r="R39" s="97">
        <v>1662.9338208209999</v>
      </c>
      <c r="S39" s="98">
        <v>5.2271409282245455E-4</v>
      </c>
      <c r="T39" s="98">
        <f t="shared" si="0"/>
        <v>1.6780884210261401E-2</v>
      </c>
      <c r="U39" s="98">
        <f>R39/'סכום נכסי הקרן'!$C$42</f>
        <v>5.0040677865627813E-4</v>
      </c>
    </row>
    <row r="40" spans="2:21">
      <c r="B40" s="96" t="s">
        <v>298</v>
      </c>
      <c r="C40" s="92">
        <v>1156611</v>
      </c>
      <c r="D40" s="103" t="s">
        <v>117</v>
      </c>
      <c r="E40" s="103" t="s">
        <v>250</v>
      </c>
      <c r="F40" s="92" t="s">
        <v>294</v>
      </c>
      <c r="G40" s="103" t="s">
        <v>274</v>
      </c>
      <c r="H40" s="92" t="s">
        <v>286</v>
      </c>
      <c r="I40" s="92" t="s">
        <v>127</v>
      </c>
      <c r="J40" s="92"/>
      <c r="K40" s="97">
        <v>7.030000000000916</v>
      </c>
      <c r="L40" s="103" t="s">
        <v>129</v>
      </c>
      <c r="M40" s="71">
        <v>2.4799999999999999E-2</v>
      </c>
      <c r="N40" s="71">
        <v>2.530000000000544E-2</v>
      </c>
      <c r="O40" s="97">
        <v>2496947.5435319999</v>
      </c>
      <c r="P40" s="99">
        <v>107.5</v>
      </c>
      <c r="Q40" s="97"/>
      <c r="R40" s="97">
        <v>2684.218619318</v>
      </c>
      <c r="S40" s="98">
        <v>7.5791626125196914E-4</v>
      </c>
      <c r="T40" s="98">
        <f t="shared" si="0"/>
        <v>2.7086803624912038E-2</v>
      </c>
      <c r="U40" s="98">
        <f>R40/'סכום נכסי הקרן'!$C$42</f>
        <v>8.0772979398481212E-4</v>
      </c>
    </row>
    <row r="41" spans="2:21">
      <c r="B41" s="96" t="s">
        <v>299</v>
      </c>
      <c r="C41" s="92">
        <v>1178672</v>
      </c>
      <c r="D41" s="103" t="s">
        <v>117</v>
      </c>
      <c r="E41" s="103" t="s">
        <v>250</v>
      </c>
      <c r="F41" s="92" t="s">
        <v>294</v>
      </c>
      <c r="G41" s="103" t="s">
        <v>274</v>
      </c>
      <c r="H41" s="92" t="s">
        <v>295</v>
      </c>
      <c r="I41" s="92" t="s">
        <v>254</v>
      </c>
      <c r="J41" s="92"/>
      <c r="K41" s="97">
        <v>8.4399999999995554</v>
      </c>
      <c r="L41" s="103" t="s">
        <v>129</v>
      </c>
      <c r="M41" s="71">
        <v>9.0000000000000011E-3</v>
      </c>
      <c r="N41" s="71">
        <v>2.6800000000000986E-2</v>
      </c>
      <c r="O41" s="97">
        <v>880688.99703700002</v>
      </c>
      <c r="P41" s="99">
        <v>91.48</v>
      </c>
      <c r="Q41" s="97">
        <v>4.209331658</v>
      </c>
      <c r="R41" s="97">
        <v>809.86366464399987</v>
      </c>
      <c r="S41" s="98">
        <v>4.6264490839285227E-4</v>
      </c>
      <c r="T41" s="98">
        <f t="shared" si="0"/>
        <v>8.1724409067459817E-3</v>
      </c>
      <c r="U41" s="98">
        <f>R41/'סכום נכסי הקרן'!$C$42</f>
        <v>2.4370258304999321E-4</v>
      </c>
    </row>
    <row r="42" spans="2:21">
      <c r="B42" s="96" t="s">
        <v>300</v>
      </c>
      <c r="C42" s="92">
        <v>1178680</v>
      </c>
      <c r="D42" s="103" t="s">
        <v>117</v>
      </c>
      <c r="E42" s="103" t="s">
        <v>250</v>
      </c>
      <c r="F42" s="92" t="s">
        <v>294</v>
      </c>
      <c r="G42" s="103" t="s">
        <v>274</v>
      </c>
      <c r="H42" s="92" t="s">
        <v>295</v>
      </c>
      <c r="I42" s="92" t="s">
        <v>254</v>
      </c>
      <c r="J42" s="92"/>
      <c r="K42" s="97">
        <v>11.890000000005054</v>
      </c>
      <c r="L42" s="103" t="s">
        <v>129</v>
      </c>
      <c r="M42" s="71">
        <v>1.6899999999999998E-2</v>
      </c>
      <c r="N42" s="71">
        <v>2.8900000000011659E-2</v>
      </c>
      <c r="O42" s="97">
        <v>827695.53790800006</v>
      </c>
      <c r="P42" s="99">
        <v>92.36</v>
      </c>
      <c r="Q42" s="97">
        <v>7.4285726619999997</v>
      </c>
      <c r="R42" s="97">
        <v>771.88812398999994</v>
      </c>
      <c r="S42" s="98">
        <v>3.0908265696307944E-4</v>
      </c>
      <c r="T42" s="98">
        <f t="shared" si="0"/>
        <v>7.7892247242630089E-3</v>
      </c>
      <c r="U42" s="98">
        <f>R42/'סכום נכסי הקרן'!$C$42</f>
        <v>2.3227505795641093E-4</v>
      </c>
    </row>
    <row r="43" spans="2:21">
      <c r="B43" s="96" t="s">
        <v>301</v>
      </c>
      <c r="C43" s="92">
        <v>1940543</v>
      </c>
      <c r="D43" s="103" t="s">
        <v>117</v>
      </c>
      <c r="E43" s="103" t="s">
        <v>250</v>
      </c>
      <c r="F43" s="92" t="s">
        <v>279</v>
      </c>
      <c r="G43" s="103" t="s">
        <v>257</v>
      </c>
      <c r="H43" s="92" t="s">
        <v>286</v>
      </c>
      <c r="I43" s="92" t="s">
        <v>127</v>
      </c>
      <c r="J43" s="92"/>
      <c r="K43" s="97">
        <v>0.40999999999337011</v>
      </c>
      <c r="L43" s="103" t="s">
        <v>129</v>
      </c>
      <c r="M43" s="71">
        <v>4.2000000000000003E-2</v>
      </c>
      <c r="N43" s="71">
        <v>1.4199999999969399E-2</v>
      </c>
      <c r="O43" s="97">
        <v>51640.782550000011</v>
      </c>
      <c r="P43" s="99">
        <v>113.91</v>
      </c>
      <c r="Q43" s="92"/>
      <c r="R43" s="97">
        <v>58.824014178999995</v>
      </c>
      <c r="S43" s="98">
        <v>1.5527388897683471E-4</v>
      </c>
      <c r="T43" s="98">
        <f t="shared" si="0"/>
        <v>5.9360087476796131E-4</v>
      </c>
      <c r="U43" s="98">
        <f>R43/'סכום נכסי הקרן'!$C$42</f>
        <v>1.7701206791507748E-5</v>
      </c>
    </row>
    <row r="44" spans="2:21">
      <c r="B44" s="96" t="s">
        <v>302</v>
      </c>
      <c r="C44" s="92">
        <v>1133149</v>
      </c>
      <c r="D44" s="103" t="s">
        <v>117</v>
      </c>
      <c r="E44" s="103" t="s">
        <v>250</v>
      </c>
      <c r="F44" s="92" t="s">
        <v>303</v>
      </c>
      <c r="G44" s="103" t="s">
        <v>274</v>
      </c>
      <c r="H44" s="92" t="s">
        <v>304</v>
      </c>
      <c r="I44" s="92" t="s">
        <v>127</v>
      </c>
      <c r="J44" s="92"/>
      <c r="K44" s="97">
        <v>2.6899999999996118</v>
      </c>
      <c r="L44" s="103" t="s">
        <v>129</v>
      </c>
      <c r="M44" s="71">
        <v>3.2000000000000001E-2</v>
      </c>
      <c r="N44" s="71">
        <v>1.8799999999999702E-2</v>
      </c>
      <c r="O44" s="97">
        <v>1185217.4269610001</v>
      </c>
      <c r="P44" s="99">
        <v>113.1</v>
      </c>
      <c r="Q44" s="92"/>
      <c r="R44" s="97">
        <v>1340.480968008</v>
      </c>
      <c r="S44" s="98">
        <v>6.7589329971081639E-4</v>
      </c>
      <c r="T44" s="98">
        <f t="shared" si="0"/>
        <v>1.3526970002387543E-2</v>
      </c>
      <c r="U44" s="98">
        <f>R44/'סכום נכסי הקרן'!$C$42</f>
        <v>4.0337489962153869E-4</v>
      </c>
    </row>
    <row r="45" spans="2:21">
      <c r="B45" s="96" t="s">
        <v>305</v>
      </c>
      <c r="C45" s="92">
        <v>1158609</v>
      </c>
      <c r="D45" s="103" t="s">
        <v>117</v>
      </c>
      <c r="E45" s="103" t="s">
        <v>250</v>
      </c>
      <c r="F45" s="92" t="s">
        <v>303</v>
      </c>
      <c r="G45" s="103" t="s">
        <v>274</v>
      </c>
      <c r="H45" s="92" t="s">
        <v>304</v>
      </c>
      <c r="I45" s="92" t="s">
        <v>127</v>
      </c>
      <c r="J45" s="92"/>
      <c r="K45" s="97">
        <v>4.9999999999999991</v>
      </c>
      <c r="L45" s="103" t="s">
        <v>129</v>
      </c>
      <c r="M45" s="71">
        <v>1.1399999999999999E-2</v>
      </c>
      <c r="N45" s="71">
        <v>2.4399999999997014E-2</v>
      </c>
      <c r="O45" s="97">
        <v>939619.50711200002</v>
      </c>
      <c r="P45" s="99">
        <v>99.9</v>
      </c>
      <c r="Q45" s="92"/>
      <c r="R45" s="97">
        <v>938.67987586200002</v>
      </c>
      <c r="S45" s="98">
        <v>3.9764124714904847E-4</v>
      </c>
      <c r="T45" s="98">
        <f t="shared" si="0"/>
        <v>9.4723422604791191E-3</v>
      </c>
      <c r="U45" s="98">
        <f>R45/'סכום נכסי הקרן'!$C$42</f>
        <v>2.824657042802065E-4</v>
      </c>
    </row>
    <row r="46" spans="2:21">
      <c r="B46" s="96" t="s">
        <v>306</v>
      </c>
      <c r="C46" s="92">
        <v>1172782</v>
      </c>
      <c r="D46" s="103" t="s">
        <v>117</v>
      </c>
      <c r="E46" s="103" t="s">
        <v>250</v>
      </c>
      <c r="F46" s="92" t="s">
        <v>303</v>
      </c>
      <c r="G46" s="103" t="s">
        <v>274</v>
      </c>
      <c r="H46" s="92" t="s">
        <v>304</v>
      </c>
      <c r="I46" s="92" t="s">
        <v>127</v>
      </c>
      <c r="J46" s="92"/>
      <c r="K46" s="97">
        <v>7.190000000001648</v>
      </c>
      <c r="L46" s="103" t="s">
        <v>129</v>
      </c>
      <c r="M46" s="71">
        <v>9.1999999999999998E-3</v>
      </c>
      <c r="N46" s="71">
        <v>2.6900000000003671E-2</v>
      </c>
      <c r="O46" s="97">
        <v>1217948.5531840001</v>
      </c>
      <c r="P46" s="99">
        <v>96.16</v>
      </c>
      <c r="Q46" s="92"/>
      <c r="R46" s="97">
        <v>1171.179312553</v>
      </c>
      <c r="S46" s="98">
        <v>6.0851423982669105E-4</v>
      </c>
      <c r="T46" s="98">
        <f t="shared" si="0"/>
        <v>1.1818524698536972E-2</v>
      </c>
      <c r="U46" s="98">
        <f>R46/'סכום נכסי הקרן'!$C$42</f>
        <v>3.5242897804205875E-4</v>
      </c>
    </row>
    <row r="47" spans="2:21">
      <c r="B47" s="96" t="s">
        <v>307</v>
      </c>
      <c r="C47" s="92">
        <v>1133487</v>
      </c>
      <c r="D47" s="103" t="s">
        <v>117</v>
      </c>
      <c r="E47" s="103" t="s">
        <v>250</v>
      </c>
      <c r="F47" s="92" t="s">
        <v>308</v>
      </c>
      <c r="G47" s="103" t="s">
        <v>274</v>
      </c>
      <c r="H47" s="92" t="s">
        <v>309</v>
      </c>
      <c r="I47" s="92" t="s">
        <v>254</v>
      </c>
      <c r="J47" s="92"/>
      <c r="K47" s="97">
        <v>2.8299999999994725</v>
      </c>
      <c r="L47" s="103" t="s">
        <v>129</v>
      </c>
      <c r="M47" s="71">
        <v>2.3399999999999997E-2</v>
      </c>
      <c r="N47" s="71">
        <v>2.0999999999999006E-2</v>
      </c>
      <c r="O47" s="97">
        <v>910209.74742999999</v>
      </c>
      <c r="P47" s="99">
        <v>110.4</v>
      </c>
      <c r="Q47" s="92"/>
      <c r="R47" s="97">
        <v>1004.871608291</v>
      </c>
      <c r="S47" s="98">
        <v>2.9663534225566409E-4</v>
      </c>
      <c r="T47" s="98">
        <f t="shared" si="0"/>
        <v>1.0140291750507091E-2</v>
      </c>
      <c r="U47" s="98">
        <f>R47/'סכום נכסי הקרן'!$C$42</f>
        <v>3.0238399037419024E-4</v>
      </c>
    </row>
    <row r="48" spans="2:21">
      <c r="B48" s="96" t="s">
        <v>310</v>
      </c>
      <c r="C48" s="92">
        <v>1160944</v>
      </c>
      <c r="D48" s="103" t="s">
        <v>117</v>
      </c>
      <c r="E48" s="103" t="s">
        <v>250</v>
      </c>
      <c r="F48" s="92" t="s">
        <v>308</v>
      </c>
      <c r="G48" s="103" t="s">
        <v>274</v>
      </c>
      <c r="H48" s="92" t="s">
        <v>309</v>
      </c>
      <c r="I48" s="92" t="s">
        <v>254</v>
      </c>
      <c r="J48" s="92"/>
      <c r="K48" s="97">
        <v>6.1900000000021391</v>
      </c>
      <c r="L48" s="103" t="s">
        <v>129</v>
      </c>
      <c r="M48" s="71">
        <v>6.5000000000000006E-3</v>
      </c>
      <c r="N48" s="71">
        <v>2.750000000000876E-2</v>
      </c>
      <c r="O48" s="97">
        <v>1512813.6673659999</v>
      </c>
      <c r="P48" s="99">
        <v>94.27</v>
      </c>
      <c r="Q48" s="92"/>
      <c r="R48" s="97">
        <v>1426.129399805</v>
      </c>
      <c r="S48" s="98">
        <v>6.6090413678438083E-4</v>
      </c>
      <c r="T48" s="98">
        <f t="shared" si="0"/>
        <v>1.4391259608372191E-2</v>
      </c>
      <c r="U48" s="98">
        <f>R48/'סכום נכסי הקרן'!$C$42</f>
        <v>4.2914805746815639E-4</v>
      </c>
    </row>
    <row r="49" spans="2:21">
      <c r="B49" s="96" t="s">
        <v>311</v>
      </c>
      <c r="C49" s="92">
        <v>1138924</v>
      </c>
      <c r="D49" s="103" t="s">
        <v>117</v>
      </c>
      <c r="E49" s="103" t="s">
        <v>250</v>
      </c>
      <c r="F49" s="92" t="s">
        <v>312</v>
      </c>
      <c r="G49" s="103" t="s">
        <v>274</v>
      </c>
      <c r="H49" s="92" t="s">
        <v>304</v>
      </c>
      <c r="I49" s="92" t="s">
        <v>127</v>
      </c>
      <c r="J49" s="92"/>
      <c r="K49" s="97">
        <v>2.7899999999962923</v>
      </c>
      <c r="L49" s="103" t="s">
        <v>129</v>
      </c>
      <c r="M49" s="71">
        <v>1.34E-2</v>
      </c>
      <c r="N49" s="71">
        <v>2.1199999999984658E-2</v>
      </c>
      <c r="O49" s="97">
        <v>219538.23933099999</v>
      </c>
      <c r="P49" s="99">
        <v>106.88</v>
      </c>
      <c r="Q49" s="92"/>
      <c r="R49" s="97">
        <v>234.642464553</v>
      </c>
      <c r="S49" s="98">
        <v>3.8233960578788154E-4</v>
      </c>
      <c r="T49" s="98">
        <f t="shared" si="0"/>
        <v>2.3678080144706468E-3</v>
      </c>
      <c r="U49" s="98">
        <f>R49/'סכום נכסי הקרן'!$C$42</f>
        <v>7.0608149496272416E-5</v>
      </c>
    </row>
    <row r="50" spans="2:21">
      <c r="B50" s="96" t="s">
        <v>313</v>
      </c>
      <c r="C50" s="92">
        <v>1151117</v>
      </c>
      <c r="D50" s="103" t="s">
        <v>117</v>
      </c>
      <c r="E50" s="103" t="s">
        <v>250</v>
      </c>
      <c r="F50" s="92" t="s">
        <v>312</v>
      </c>
      <c r="G50" s="103" t="s">
        <v>274</v>
      </c>
      <c r="H50" s="92" t="s">
        <v>309</v>
      </c>
      <c r="I50" s="92" t="s">
        <v>254</v>
      </c>
      <c r="J50" s="92"/>
      <c r="K50" s="97">
        <v>4.3100000000003105</v>
      </c>
      <c r="L50" s="103" t="s">
        <v>129</v>
      </c>
      <c r="M50" s="71">
        <v>1.8200000000000001E-2</v>
      </c>
      <c r="N50" s="71">
        <v>2.3500000000005173E-2</v>
      </c>
      <c r="O50" s="97">
        <v>548236.46023500001</v>
      </c>
      <c r="P50" s="99">
        <v>105.72</v>
      </c>
      <c r="Q50" s="92"/>
      <c r="R50" s="97">
        <v>579.59558372200001</v>
      </c>
      <c r="S50" s="98">
        <v>1.4488278547436576E-3</v>
      </c>
      <c r="T50" s="98">
        <f t="shared" si="0"/>
        <v>5.8487753736440979E-3</v>
      </c>
      <c r="U50" s="98">
        <f>R50/'סכום נכסי הקרן'!$C$42</f>
        <v>1.7441076448282224E-4</v>
      </c>
    </row>
    <row r="51" spans="2:21">
      <c r="B51" s="96" t="s">
        <v>314</v>
      </c>
      <c r="C51" s="92">
        <v>1159516</v>
      </c>
      <c r="D51" s="103" t="s">
        <v>117</v>
      </c>
      <c r="E51" s="103" t="s">
        <v>250</v>
      </c>
      <c r="F51" s="92" t="s">
        <v>312</v>
      </c>
      <c r="G51" s="103" t="s">
        <v>274</v>
      </c>
      <c r="H51" s="92" t="s">
        <v>309</v>
      </c>
      <c r="I51" s="92" t="s">
        <v>254</v>
      </c>
      <c r="J51" s="92"/>
      <c r="K51" s="92">
        <v>5.07</v>
      </c>
      <c r="L51" s="103" t="s">
        <v>129</v>
      </c>
      <c r="M51" s="71">
        <v>7.8000000000000005E-3</v>
      </c>
      <c r="N51" s="71">
        <v>2.4098990869774139E-2</v>
      </c>
      <c r="O51" s="97">
        <v>6.3740000000000012E-3</v>
      </c>
      <c r="P51" s="99">
        <v>98.69</v>
      </c>
      <c r="Q51" s="92"/>
      <c r="R51" s="97">
        <v>6.243000000000001E-6</v>
      </c>
      <c r="S51" s="98">
        <v>1.5351637764932566E-11</v>
      </c>
      <c r="T51" s="98">
        <f t="shared" si="0"/>
        <v>6.2998935263064064E-11</v>
      </c>
      <c r="U51" s="98">
        <f>R51/'סכום נכסי הקרן'!$C$42</f>
        <v>1.878631296108217E-12</v>
      </c>
    </row>
    <row r="52" spans="2:21">
      <c r="B52" s="96" t="s">
        <v>315</v>
      </c>
      <c r="C52" s="92">
        <v>1161512</v>
      </c>
      <c r="D52" s="103" t="s">
        <v>117</v>
      </c>
      <c r="E52" s="103" t="s">
        <v>250</v>
      </c>
      <c r="F52" s="92" t="s">
        <v>312</v>
      </c>
      <c r="G52" s="103" t="s">
        <v>274</v>
      </c>
      <c r="H52" s="92" t="s">
        <v>309</v>
      </c>
      <c r="I52" s="92" t="s">
        <v>254</v>
      </c>
      <c r="J52" s="92"/>
      <c r="K52" s="97">
        <v>2.7700000000011271</v>
      </c>
      <c r="L52" s="103" t="s">
        <v>129</v>
      </c>
      <c r="M52" s="71">
        <v>2E-3</v>
      </c>
      <c r="N52" s="71">
        <v>2.0800000000000006E-2</v>
      </c>
      <c r="O52" s="97">
        <v>437716.130695</v>
      </c>
      <c r="P52" s="99">
        <v>101.4</v>
      </c>
      <c r="Q52" s="92"/>
      <c r="R52" s="97">
        <v>443.84416964999991</v>
      </c>
      <c r="S52" s="98">
        <v>1.3264125172575757E-3</v>
      </c>
      <c r="T52" s="98">
        <f t="shared" si="0"/>
        <v>4.4788899744784179E-3</v>
      </c>
      <c r="U52" s="98">
        <f>R52/'סכום נכסי הקרן'!$C$42</f>
        <v>1.335607156334542E-4</v>
      </c>
    </row>
    <row r="53" spans="2:21">
      <c r="B53" s="96" t="s">
        <v>316</v>
      </c>
      <c r="C53" s="92">
        <v>7590128</v>
      </c>
      <c r="D53" s="103" t="s">
        <v>117</v>
      </c>
      <c r="E53" s="103" t="s">
        <v>250</v>
      </c>
      <c r="F53" s="92" t="s">
        <v>317</v>
      </c>
      <c r="G53" s="103" t="s">
        <v>274</v>
      </c>
      <c r="H53" s="92" t="s">
        <v>304</v>
      </c>
      <c r="I53" s="92" t="s">
        <v>127</v>
      </c>
      <c r="J53" s="92"/>
      <c r="K53" s="97">
        <v>1.6900000000004443</v>
      </c>
      <c r="L53" s="103" t="s">
        <v>129</v>
      </c>
      <c r="M53" s="71">
        <v>4.7500000000000001E-2</v>
      </c>
      <c r="N53" s="71">
        <v>2.2400000000011844E-2</v>
      </c>
      <c r="O53" s="97">
        <v>489533.56669499999</v>
      </c>
      <c r="P53" s="99">
        <v>137.94999999999999</v>
      </c>
      <c r="Q53" s="92"/>
      <c r="R53" s="97">
        <v>675.31153342999994</v>
      </c>
      <c r="S53" s="98">
        <v>3.6530849507510977E-4</v>
      </c>
      <c r="T53" s="98">
        <f t="shared" si="0"/>
        <v>6.814657628857454E-3</v>
      </c>
      <c r="U53" s="98">
        <f>R53/'סכום נכסי הקרן'!$C$42</f>
        <v>2.0321342004235593E-4</v>
      </c>
    </row>
    <row r="54" spans="2:21">
      <c r="B54" s="96" t="s">
        <v>318</v>
      </c>
      <c r="C54" s="92">
        <v>7590219</v>
      </c>
      <c r="D54" s="103" t="s">
        <v>117</v>
      </c>
      <c r="E54" s="103" t="s">
        <v>250</v>
      </c>
      <c r="F54" s="92" t="s">
        <v>317</v>
      </c>
      <c r="G54" s="103" t="s">
        <v>274</v>
      </c>
      <c r="H54" s="92" t="s">
        <v>304</v>
      </c>
      <c r="I54" s="92" t="s">
        <v>127</v>
      </c>
      <c r="J54" s="92"/>
      <c r="K54" s="97">
        <v>4.4399999999993103</v>
      </c>
      <c r="L54" s="103" t="s">
        <v>129</v>
      </c>
      <c r="M54" s="71">
        <v>5.0000000000000001E-3</v>
      </c>
      <c r="N54" s="71">
        <v>2.5200000000009472E-2</v>
      </c>
      <c r="O54" s="97">
        <v>472479.17329099996</v>
      </c>
      <c r="P54" s="99">
        <v>98.31</v>
      </c>
      <c r="Q54" s="97"/>
      <c r="R54" s="97">
        <v>464.49427560300001</v>
      </c>
      <c r="S54" s="98">
        <v>2.3115866882765759E-4</v>
      </c>
      <c r="T54" s="98">
        <f t="shared" si="0"/>
        <v>4.6872729134674407E-3</v>
      </c>
      <c r="U54" s="98">
        <f>R54/'סכום נכסי הקרן'!$C$42</f>
        <v>1.3977470495129122E-4</v>
      </c>
    </row>
    <row r="55" spans="2:21">
      <c r="B55" s="96" t="s">
        <v>319</v>
      </c>
      <c r="C55" s="92">
        <v>7590284</v>
      </c>
      <c r="D55" s="103" t="s">
        <v>117</v>
      </c>
      <c r="E55" s="103" t="s">
        <v>250</v>
      </c>
      <c r="F55" s="92" t="s">
        <v>317</v>
      </c>
      <c r="G55" s="103" t="s">
        <v>274</v>
      </c>
      <c r="H55" s="92" t="s">
        <v>304</v>
      </c>
      <c r="I55" s="92" t="s">
        <v>127</v>
      </c>
      <c r="J55" s="92"/>
      <c r="K55" s="97">
        <v>6.8699999999992727</v>
      </c>
      <c r="L55" s="103" t="s">
        <v>129</v>
      </c>
      <c r="M55" s="71">
        <v>5.8999999999999999E-3</v>
      </c>
      <c r="N55" s="71">
        <v>2.839999999999868E-2</v>
      </c>
      <c r="O55" s="97">
        <v>673201.17752200004</v>
      </c>
      <c r="P55" s="99">
        <v>89.83</v>
      </c>
      <c r="Q55" s="97"/>
      <c r="R55" s="97">
        <v>604.73661541199999</v>
      </c>
      <c r="S55" s="98">
        <v>6.1233785629550804E-4</v>
      </c>
      <c r="T55" s="98">
        <f t="shared" si="0"/>
        <v>6.102476835743241E-3</v>
      </c>
      <c r="U55" s="98">
        <f>R55/'סכום נכסי הקרן'!$C$42</f>
        <v>1.8197615435136021E-4</v>
      </c>
    </row>
    <row r="56" spans="2:21">
      <c r="B56" s="96" t="s">
        <v>320</v>
      </c>
      <c r="C56" s="92">
        <v>6130207</v>
      </c>
      <c r="D56" s="103" t="s">
        <v>117</v>
      </c>
      <c r="E56" s="103" t="s">
        <v>250</v>
      </c>
      <c r="F56" s="92" t="s">
        <v>321</v>
      </c>
      <c r="G56" s="103" t="s">
        <v>274</v>
      </c>
      <c r="H56" s="92" t="s">
        <v>304</v>
      </c>
      <c r="I56" s="92" t="s">
        <v>127</v>
      </c>
      <c r="J56" s="92"/>
      <c r="K56" s="97">
        <v>3.5400000000003486</v>
      </c>
      <c r="L56" s="103" t="s">
        <v>129</v>
      </c>
      <c r="M56" s="71">
        <v>1.5800000000000002E-2</v>
      </c>
      <c r="N56" s="71">
        <v>2.1499999999999204E-2</v>
      </c>
      <c r="O56" s="97">
        <v>589540.84437800001</v>
      </c>
      <c r="P56" s="99">
        <v>106.98</v>
      </c>
      <c r="Q56" s="92"/>
      <c r="R56" s="97">
        <v>630.69081120700002</v>
      </c>
      <c r="S56" s="98">
        <v>1.1768860148859239E-3</v>
      </c>
      <c r="T56" s="98">
        <f t="shared" si="0"/>
        <v>6.3643840439274622E-3</v>
      </c>
      <c r="U56" s="98">
        <f>R56/'סכום נכסי הקרן'!$C$42</f>
        <v>1.8978623996497663E-4</v>
      </c>
    </row>
    <row r="57" spans="2:21">
      <c r="B57" s="96" t="s">
        <v>322</v>
      </c>
      <c r="C57" s="92">
        <v>6130280</v>
      </c>
      <c r="D57" s="103" t="s">
        <v>117</v>
      </c>
      <c r="E57" s="103" t="s">
        <v>250</v>
      </c>
      <c r="F57" s="92" t="s">
        <v>321</v>
      </c>
      <c r="G57" s="103" t="s">
        <v>274</v>
      </c>
      <c r="H57" s="92" t="s">
        <v>304</v>
      </c>
      <c r="I57" s="92" t="s">
        <v>127</v>
      </c>
      <c r="J57" s="92"/>
      <c r="K57" s="97">
        <v>6.229999999996755</v>
      </c>
      <c r="L57" s="103" t="s">
        <v>129</v>
      </c>
      <c r="M57" s="71">
        <v>8.3999999999999995E-3</v>
      </c>
      <c r="N57" s="71">
        <v>2.5399999999994361E-2</v>
      </c>
      <c r="O57" s="97">
        <v>440573.43237599998</v>
      </c>
      <c r="P57" s="99">
        <v>96.52</v>
      </c>
      <c r="Q57" s="92"/>
      <c r="R57" s="97">
        <v>425.24146320599993</v>
      </c>
      <c r="S57" s="98">
        <v>9.8805434486656189E-4</v>
      </c>
      <c r="T57" s="98">
        <f t="shared" si="0"/>
        <v>4.2911676135968966E-3</v>
      </c>
      <c r="U57" s="98">
        <f>R57/'סכום נכסי הקרן'!$C$42</f>
        <v>1.2796282575390714E-4</v>
      </c>
    </row>
    <row r="58" spans="2:21">
      <c r="B58" s="96" t="s">
        <v>323</v>
      </c>
      <c r="C58" s="92">
        <v>6040380</v>
      </c>
      <c r="D58" s="103" t="s">
        <v>117</v>
      </c>
      <c r="E58" s="103" t="s">
        <v>250</v>
      </c>
      <c r="F58" s="92" t="s">
        <v>262</v>
      </c>
      <c r="G58" s="103" t="s">
        <v>257</v>
      </c>
      <c r="H58" s="92" t="s">
        <v>309</v>
      </c>
      <c r="I58" s="92" t="s">
        <v>254</v>
      </c>
      <c r="J58" s="92"/>
      <c r="K58" s="97">
        <v>0.57999999999880492</v>
      </c>
      <c r="L58" s="103" t="s">
        <v>129</v>
      </c>
      <c r="M58" s="71">
        <v>1.6399999999999998E-2</v>
      </c>
      <c r="N58" s="71">
        <v>2.2499999999994021E-2</v>
      </c>
      <c r="O58" s="97">
        <v>7.7668039999999996</v>
      </c>
      <c r="P58" s="99">
        <v>5386667</v>
      </c>
      <c r="Q58" s="92"/>
      <c r="R58" s="97">
        <v>418.37185842499997</v>
      </c>
      <c r="S58" s="98">
        <v>6.3268198110133587E-4</v>
      </c>
      <c r="T58" s="98">
        <f t="shared" si="0"/>
        <v>4.2218455269588933E-3</v>
      </c>
      <c r="U58" s="98">
        <f>R58/'סכום נכסי הקרן'!$C$42</f>
        <v>1.2589563777801714E-4</v>
      </c>
    </row>
    <row r="59" spans="2:21">
      <c r="B59" s="96" t="s">
        <v>324</v>
      </c>
      <c r="C59" s="92">
        <v>6040398</v>
      </c>
      <c r="D59" s="103" t="s">
        <v>117</v>
      </c>
      <c r="E59" s="103" t="s">
        <v>250</v>
      </c>
      <c r="F59" s="92" t="s">
        <v>262</v>
      </c>
      <c r="G59" s="103" t="s">
        <v>257</v>
      </c>
      <c r="H59" s="92" t="s">
        <v>309</v>
      </c>
      <c r="I59" s="92" t="s">
        <v>254</v>
      </c>
      <c r="J59" s="92"/>
      <c r="K59" s="97">
        <v>5.1700000000024025</v>
      </c>
      <c r="L59" s="103" t="s">
        <v>129</v>
      </c>
      <c r="M59" s="71">
        <v>2.7799999999999998E-2</v>
      </c>
      <c r="N59" s="71">
        <v>3.3499999999986645E-2</v>
      </c>
      <c r="O59" s="97">
        <v>2.8426049999999998</v>
      </c>
      <c r="P59" s="99">
        <v>5270388</v>
      </c>
      <c r="Q59" s="92"/>
      <c r="R59" s="97">
        <v>149.81634769200002</v>
      </c>
      <c r="S59" s="98">
        <v>6.7972381635581056E-4</v>
      </c>
      <c r="T59" s="98">
        <f t="shared" si="0"/>
        <v>1.5118164968119501E-3</v>
      </c>
      <c r="U59" s="98">
        <f>R59/'סכום נכסי הקרן'!$C$42</f>
        <v>4.5082441044821602E-5</v>
      </c>
    </row>
    <row r="60" spans="2:21">
      <c r="B60" s="96" t="s">
        <v>325</v>
      </c>
      <c r="C60" s="92">
        <v>6040430</v>
      </c>
      <c r="D60" s="103" t="s">
        <v>117</v>
      </c>
      <c r="E60" s="103" t="s">
        <v>250</v>
      </c>
      <c r="F60" s="92" t="s">
        <v>262</v>
      </c>
      <c r="G60" s="103" t="s">
        <v>257</v>
      </c>
      <c r="H60" s="92" t="s">
        <v>309</v>
      </c>
      <c r="I60" s="92" t="s">
        <v>254</v>
      </c>
      <c r="J60" s="92"/>
      <c r="K60" s="97">
        <v>2.1000000000006556</v>
      </c>
      <c r="L60" s="103" t="s">
        <v>129</v>
      </c>
      <c r="M60" s="71">
        <v>2.4199999999999999E-2</v>
      </c>
      <c r="N60" s="71">
        <v>2.2700000000017703E-2</v>
      </c>
      <c r="O60" s="97">
        <v>11.059862000000001</v>
      </c>
      <c r="P60" s="99">
        <v>5516000</v>
      </c>
      <c r="Q60" s="92"/>
      <c r="R60" s="97">
        <v>610.06191849599998</v>
      </c>
      <c r="S60" s="98">
        <v>3.8371654581410684E-4</v>
      </c>
      <c r="T60" s="98">
        <f t="shared" si="0"/>
        <v>6.1562151705574506E-3</v>
      </c>
      <c r="U60" s="98">
        <f>R60/'סכום נכסי הקרן'!$C$42</f>
        <v>1.8357863409425046E-4</v>
      </c>
    </row>
    <row r="61" spans="2:21">
      <c r="B61" s="96" t="s">
        <v>326</v>
      </c>
      <c r="C61" s="92">
        <v>6040471</v>
      </c>
      <c r="D61" s="103" t="s">
        <v>117</v>
      </c>
      <c r="E61" s="103" t="s">
        <v>250</v>
      </c>
      <c r="F61" s="92" t="s">
        <v>262</v>
      </c>
      <c r="G61" s="103" t="s">
        <v>257</v>
      </c>
      <c r="H61" s="92" t="s">
        <v>309</v>
      </c>
      <c r="I61" s="92" t="s">
        <v>254</v>
      </c>
      <c r="J61" s="92"/>
      <c r="K61" s="97">
        <v>1.7299999999991904</v>
      </c>
      <c r="L61" s="103" t="s">
        <v>129</v>
      </c>
      <c r="M61" s="71">
        <v>1.95E-2</v>
      </c>
      <c r="N61" s="71">
        <v>2.7599999999981834E-2</v>
      </c>
      <c r="O61" s="97">
        <v>9.621772</v>
      </c>
      <c r="P61" s="99">
        <v>5263064</v>
      </c>
      <c r="Q61" s="92"/>
      <c r="R61" s="97">
        <v>506.40000311699998</v>
      </c>
      <c r="S61" s="98">
        <v>3.8767766630404125E-4</v>
      </c>
      <c r="T61" s="98">
        <f t="shared" si="0"/>
        <v>5.1101491291980329E-3</v>
      </c>
      <c r="U61" s="98">
        <f>R61/'סכום נכסי הקרן'!$C$42</f>
        <v>1.5238489415423588E-4</v>
      </c>
    </row>
    <row r="62" spans="2:21">
      <c r="B62" s="96" t="s">
        <v>327</v>
      </c>
      <c r="C62" s="92">
        <v>6040620</v>
      </c>
      <c r="D62" s="103" t="s">
        <v>117</v>
      </c>
      <c r="E62" s="103" t="s">
        <v>250</v>
      </c>
      <c r="F62" s="92" t="s">
        <v>262</v>
      </c>
      <c r="G62" s="103" t="s">
        <v>257</v>
      </c>
      <c r="H62" s="92" t="s">
        <v>304</v>
      </c>
      <c r="I62" s="92" t="s">
        <v>127</v>
      </c>
      <c r="J62" s="92"/>
      <c r="K62" s="97">
        <v>5.0099999999988283</v>
      </c>
      <c r="L62" s="103" t="s">
        <v>129</v>
      </c>
      <c r="M62" s="71">
        <v>1.4999999999999999E-2</v>
      </c>
      <c r="N62" s="71">
        <v>3.1099999999985986E-2</v>
      </c>
      <c r="O62" s="97">
        <v>8.9530879999999993</v>
      </c>
      <c r="P62" s="99">
        <v>4861800</v>
      </c>
      <c r="Q62" s="92"/>
      <c r="R62" s="97">
        <v>435.28122855100003</v>
      </c>
      <c r="S62" s="98">
        <v>3.188648764156991E-4</v>
      </c>
      <c r="T62" s="98">
        <f t="shared" si="0"/>
        <v>4.3924802080268204E-3</v>
      </c>
      <c r="U62" s="98">
        <f>R62/'סכום נכסי הקרן'!$C$42</f>
        <v>1.3098397221918021E-4</v>
      </c>
    </row>
    <row r="63" spans="2:21">
      <c r="B63" s="96" t="s">
        <v>328</v>
      </c>
      <c r="C63" s="92">
        <v>2260446</v>
      </c>
      <c r="D63" s="103" t="s">
        <v>117</v>
      </c>
      <c r="E63" s="103" t="s">
        <v>250</v>
      </c>
      <c r="F63" s="92" t="s">
        <v>329</v>
      </c>
      <c r="G63" s="103" t="s">
        <v>274</v>
      </c>
      <c r="H63" s="92" t="s">
        <v>304</v>
      </c>
      <c r="I63" s="92" t="s">
        <v>127</v>
      </c>
      <c r="J63" s="92"/>
      <c r="K63" s="97">
        <v>2.8699999999858412</v>
      </c>
      <c r="L63" s="103" t="s">
        <v>129</v>
      </c>
      <c r="M63" s="71">
        <v>3.7000000000000005E-2</v>
      </c>
      <c r="N63" s="71">
        <v>1.9599999999837088E-2</v>
      </c>
      <c r="O63" s="97">
        <v>45500.959110000003</v>
      </c>
      <c r="P63" s="99">
        <v>113.32</v>
      </c>
      <c r="Q63" s="97"/>
      <c r="R63" s="97">
        <v>51.561687079000009</v>
      </c>
      <c r="S63" s="98">
        <v>1.0086284798101751E-4</v>
      </c>
      <c r="T63" s="98">
        <f t="shared" si="0"/>
        <v>5.2031577548362776E-4</v>
      </c>
      <c r="U63" s="98">
        <f>R63/'סכום נכסי הקרן'!$C$42</f>
        <v>1.5515841586856972E-5</v>
      </c>
    </row>
    <row r="64" spans="2:21">
      <c r="B64" s="96" t="s">
        <v>330</v>
      </c>
      <c r="C64" s="92">
        <v>2260479</v>
      </c>
      <c r="D64" s="103" t="s">
        <v>117</v>
      </c>
      <c r="E64" s="103" t="s">
        <v>250</v>
      </c>
      <c r="F64" s="92" t="s">
        <v>329</v>
      </c>
      <c r="G64" s="103" t="s">
        <v>274</v>
      </c>
      <c r="H64" s="92" t="s">
        <v>309</v>
      </c>
      <c r="I64" s="92" t="s">
        <v>254</v>
      </c>
      <c r="J64" s="92"/>
      <c r="K64" s="97">
        <v>1.6200000000013719</v>
      </c>
      <c r="L64" s="103" t="s">
        <v>129</v>
      </c>
      <c r="M64" s="71">
        <v>2.8500000000000001E-2</v>
      </c>
      <c r="N64" s="71">
        <v>1.7400000000010286E-2</v>
      </c>
      <c r="O64" s="97">
        <v>518278.08673699998</v>
      </c>
      <c r="P64" s="99">
        <v>112.51</v>
      </c>
      <c r="Q64" s="92"/>
      <c r="R64" s="97">
        <v>583.11466130999997</v>
      </c>
      <c r="S64" s="98">
        <v>9.0673050042338037E-4</v>
      </c>
      <c r="T64" s="98">
        <f t="shared" si="0"/>
        <v>5.8842868490809244E-3</v>
      </c>
      <c r="U64" s="98">
        <f>R64/'סכום נכסי הקרן'!$C$42</f>
        <v>1.7546971839764683E-4</v>
      </c>
    </row>
    <row r="65" spans="2:21">
      <c r="B65" s="96" t="s">
        <v>331</v>
      </c>
      <c r="C65" s="92">
        <v>2260495</v>
      </c>
      <c r="D65" s="103" t="s">
        <v>117</v>
      </c>
      <c r="E65" s="103" t="s">
        <v>250</v>
      </c>
      <c r="F65" s="92" t="s">
        <v>329</v>
      </c>
      <c r="G65" s="103" t="s">
        <v>274</v>
      </c>
      <c r="H65" s="92" t="s">
        <v>304</v>
      </c>
      <c r="I65" s="92" t="s">
        <v>127</v>
      </c>
      <c r="J65" s="92"/>
      <c r="K65" s="97">
        <v>4.7899999999959766</v>
      </c>
      <c r="L65" s="103" t="s">
        <v>129</v>
      </c>
      <c r="M65" s="71">
        <v>2.81E-2</v>
      </c>
      <c r="N65" s="71">
        <v>2.5299999999986583E-2</v>
      </c>
      <c r="O65" s="97">
        <v>67398.661902000007</v>
      </c>
      <c r="P65" s="99">
        <v>110.61</v>
      </c>
      <c r="Q65" s="97"/>
      <c r="R65" s="97">
        <v>74.54966026999999</v>
      </c>
      <c r="S65" s="98">
        <v>7.0988792292359993E-5</v>
      </c>
      <c r="T65" s="98">
        <f t="shared" si="0"/>
        <v>7.5229044069087742E-4</v>
      </c>
      <c r="U65" s="98">
        <f>R65/'סכום נכסי הקרן'!$C$42</f>
        <v>2.2433337321393128E-5</v>
      </c>
    </row>
    <row r="66" spans="2:21">
      <c r="B66" s="96" t="s">
        <v>332</v>
      </c>
      <c r="C66" s="92">
        <v>2260545</v>
      </c>
      <c r="D66" s="103" t="s">
        <v>117</v>
      </c>
      <c r="E66" s="103" t="s">
        <v>250</v>
      </c>
      <c r="F66" s="92" t="s">
        <v>329</v>
      </c>
      <c r="G66" s="103" t="s">
        <v>274</v>
      </c>
      <c r="H66" s="92" t="s">
        <v>309</v>
      </c>
      <c r="I66" s="92" t="s">
        <v>254</v>
      </c>
      <c r="J66" s="92"/>
      <c r="K66" s="97">
        <v>3.2299999999930646</v>
      </c>
      <c r="L66" s="103" t="s">
        <v>129</v>
      </c>
      <c r="M66" s="71">
        <v>2.4E-2</v>
      </c>
      <c r="N66" s="71">
        <v>2.2300000000021903E-2</v>
      </c>
      <c r="O66" s="97">
        <v>99865.337324000007</v>
      </c>
      <c r="P66" s="99">
        <v>109.73</v>
      </c>
      <c r="Q66" s="92"/>
      <c r="R66" s="97">
        <v>109.58222681199999</v>
      </c>
      <c r="S66" s="98">
        <v>1.619810483478602E-4</v>
      </c>
      <c r="T66" s="98">
        <f t="shared" si="0"/>
        <v>1.105808683791701E-3</v>
      </c>
      <c r="U66" s="98">
        <f>R66/'סכום נכסי הקרן'!$C$42</f>
        <v>3.2975268426437946E-5</v>
      </c>
    </row>
    <row r="67" spans="2:21">
      <c r="B67" s="96" t="s">
        <v>333</v>
      </c>
      <c r="C67" s="92">
        <v>2260552</v>
      </c>
      <c r="D67" s="103" t="s">
        <v>117</v>
      </c>
      <c r="E67" s="103" t="s">
        <v>250</v>
      </c>
      <c r="F67" s="92" t="s">
        <v>329</v>
      </c>
      <c r="G67" s="103" t="s">
        <v>274</v>
      </c>
      <c r="H67" s="92" t="s">
        <v>304</v>
      </c>
      <c r="I67" s="92" t="s">
        <v>127</v>
      </c>
      <c r="J67" s="92"/>
      <c r="K67" s="97">
        <v>4.3900000000028925</v>
      </c>
      <c r="L67" s="103" t="s">
        <v>129</v>
      </c>
      <c r="M67" s="71">
        <v>2.6000000000000002E-2</v>
      </c>
      <c r="N67" s="71">
        <v>2.3100000000019869E-2</v>
      </c>
      <c r="O67" s="97">
        <v>522587.45272100001</v>
      </c>
      <c r="P67" s="99">
        <v>109.79</v>
      </c>
      <c r="Q67" s="97"/>
      <c r="R67" s="97">
        <v>573.74876310600007</v>
      </c>
      <c r="S67" s="98">
        <v>1.0152052347480497E-3</v>
      </c>
      <c r="T67" s="98">
        <f t="shared" si="0"/>
        <v>5.7897743367256085E-3</v>
      </c>
      <c r="U67" s="98">
        <f>R67/'סכום נכסי הקרן'!$C$42</f>
        <v>1.7265135070868351E-4</v>
      </c>
    </row>
    <row r="68" spans="2:21">
      <c r="B68" s="96" t="s">
        <v>334</v>
      </c>
      <c r="C68" s="92">
        <v>2260636</v>
      </c>
      <c r="D68" s="103" t="s">
        <v>117</v>
      </c>
      <c r="E68" s="103" t="s">
        <v>250</v>
      </c>
      <c r="F68" s="92" t="s">
        <v>329</v>
      </c>
      <c r="G68" s="103" t="s">
        <v>274</v>
      </c>
      <c r="H68" s="92" t="s">
        <v>304</v>
      </c>
      <c r="I68" s="92" t="s">
        <v>127</v>
      </c>
      <c r="J68" s="92"/>
      <c r="K68" s="97">
        <v>7.1600000000042874</v>
      </c>
      <c r="L68" s="103" t="s">
        <v>129</v>
      </c>
      <c r="M68" s="71">
        <v>3.4999999999999996E-3</v>
      </c>
      <c r="N68" s="71">
        <v>2.8300000000017814E-2</v>
      </c>
      <c r="O68" s="97">
        <v>782051.288588</v>
      </c>
      <c r="P68" s="99">
        <v>88.29</v>
      </c>
      <c r="Q68" s="92"/>
      <c r="R68" s="97">
        <v>690.47309741899994</v>
      </c>
      <c r="S68" s="98">
        <v>7.6173876274075497E-4</v>
      </c>
      <c r="T68" s="98">
        <f t="shared" si="0"/>
        <v>6.9676549679940566E-3</v>
      </c>
      <c r="U68" s="98">
        <f>R68/'סכום נכסי הקרן'!$C$42</f>
        <v>2.0777580809420326E-4</v>
      </c>
    </row>
    <row r="69" spans="2:21">
      <c r="B69" s="96" t="s">
        <v>335</v>
      </c>
      <c r="C69" s="92">
        <v>3230125</v>
      </c>
      <c r="D69" s="103" t="s">
        <v>117</v>
      </c>
      <c r="E69" s="103" t="s">
        <v>250</v>
      </c>
      <c r="F69" s="92" t="s">
        <v>336</v>
      </c>
      <c r="G69" s="103" t="s">
        <v>274</v>
      </c>
      <c r="H69" s="92" t="s">
        <v>309</v>
      </c>
      <c r="I69" s="92" t="s">
        <v>254</v>
      </c>
      <c r="J69" s="92"/>
      <c r="K69" s="97">
        <v>0.77000000000099034</v>
      </c>
      <c r="L69" s="103" t="s">
        <v>129</v>
      </c>
      <c r="M69" s="71">
        <v>4.9000000000000002E-2</v>
      </c>
      <c r="N69" s="71">
        <v>1.3299999999957086E-2</v>
      </c>
      <c r="O69" s="97">
        <v>105015.223482</v>
      </c>
      <c r="P69" s="99">
        <v>115.39</v>
      </c>
      <c r="Q69" s="92"/>
      <c r="R69" s="97">
        <v>121.17706594400001</v>
      </c>
      <c r="S69" s="98">
        <v>7.8957238471668103E-4</v>
      </c>
      <c r="T69" s="98">
        <f t="shared" si="0"/>
        <v>1.2228137326243953E-3</v>
      </c>
      <c r="U69" s="98">
        <f>R69/'סכום נכסי הקרן'!$C$42</f>
        <v>3.6464364640872593E-5</v>
      </c>
    </row>
    <row r="70" spans="2:21">
      <c r="B70" s="96" t="s">
        <v>337</v>
      </c>
      <c r="C70" s="92">
        <v>3230265</v>
      </c>
      <c r="D70" s="103" t="s">
        <v>117</v>
      </c>
      <c r="E70" s="103" t="s">
        <v>250</v>
      </c>
      <c r="F70" s="92" t="s">
        <v>336</v>
      </c>
      <c r="G70" s="103" t="s">
        <v>274</v>
      </c>
      <c r="H70" s="92" t="s">
        <v>309</v>
      </c>
      <c r="I70" s="92" t="s">
        <v>254</v>
      </c>
      <c r="J70" s="92"/>
      <c r="K70" s="97">
        <v>3.8599999999991437</v>
      </c>
      <c r="L70" s="103" t="s">
        <v>129</v>
      </c>
      <c r="M70" s="71">
        <v>2.35E-2</v>
      </c>
      <c r="N70" s="71">
        <v>2.1799999999995722E-2</v>
      </c>
      <c r="O70" s="97">
        <v>930428.04215499992</v>
      </c>
      <c r="P70" s="99">
        <v>110.48</v>
      </c>
      <c r="Q70" s="92"/>
      <c r="R70" s="97">
        <v>1027.936926458</v>
      </c>
      <c r="S70" s="98">
        <v>1.2528272302223405E-3</v>
      </c>
      <c r="T70" s="98">
        <f t="shared" si="0"/>
        <v>1.0373046914054234E-2</v>
      </c>
      <c r="U70" s="98">
        <f>R70/'סכום נכסי הקרן'!$C$42</f>
        <v>3.0932476060696606E-4</v>
      </c>
    </row>
    <row r="71" spans="2:21">
      <c r="B71" s="96" t="s">
        <v>338</v>
      </c>
      <c r="C71" s="92">
        <v>3230190</v>
      </c>
      <c r="D71" s="103" t="s">
        <v>117</v>
      </c>
      <c r="E71" s="103" t="s">
        <v>250</v>
      </c>
      <c r="F71" s="92" t="s">
        <v>336</v>
      </c>
      <c r="G71" s="103" t="s">
        <v>274</v>
      </c>
      <c r="H71" s="92" t="s">
        <v>309</v>
      </c>
      <c r="I71" s="92" t="s">
        <v>254</v>
      </c>
      <c r="J71" s="92"/>
      <c r="K71" s="97">
        <v>2.4300000000005957</v>
      </c>
      <c r="L71" s="103" t="s">
        <v>129</v>
      </c>
      <c r="M71" s="71">
        <v>1.7600000000000001E-2</v>
      </c>
      <c r="N71" s="71">
        <v>1.8300000000005957E-2</v>
      </c>
      <c r="O71" s="97">
        <v>828035.77368800004</v>
      </c>
      <c r="P71" s="99">
        <v>109.32</v>
      </c>
      <c r="Q71" s="97">
        <v>18.747821009999999</v>
      </c>
      <c r="R71" s="97">
        <v>923.95652881499984</v>
      </c>
      <c r="S71" s="98">
        <v>6.1989115197486858E-4</v>
      </c>
      <c r="T71" s="98">
        <f t="shared" si="0"/>
        <v>9.3237670262216171E-3</v>
      </c>
      <c r="U71" s="98">
        <f>R71/'סכום נכסי הקרן'!$C$42</f>
        <v>2.7803518360970241E-4</v>
      </c>
    </row>
    <row r="72" spans="2:21">
      <c r="B72" s="96" t="s">
        <v>339</v>
      </c>
      <c r="C72" s="92">
        <v>3230224</v>
      </c>
      <c r="D72" s="103" t="s">
        <v>117</v>
      </c>
      <c r="E72" s="103" t="s">
        <v>250</v>
      </c>
      <c r="F72" s="92" t="s">
        <v>336</v>
      </c>
      <c r="G72" s="103" t="s">
        <v>274</v>
      </c>
      <c r="H72" s="92" t="s">
        <v>309</v>
      </c>
      <c r="I72" s="92" t="s">
        <v>254</v>
      </c>
      <c r="J72" s="92"/>
      <c r="K72" s="92">
        <v>0.40999942824379471</v>
      </c>
      <c r="L72" s="103" t="s">
        <v>129</v>
      </c>
      <c r="M72" s="71">
        <v>5.8499999999999996E-2</v>
      </c>
      <c r="N72" s="71">
        <v>1.3999695647763011E-2</v>
      </c>
      <c r="O72" s="97">
        <v>1.6494000000000002E-2</v>
      </c>
      <c r="P72" s="99">
        <v>119.5</v>
      </c>
      <c r="Q72" s="92"/>
      <c r="R72" s="97">
        <v>1.9713999999999998E-5</v>
      </c>
      <c r="S72" s="98">
        <v>1.3817884272982417E-10</v>
      </c>
      <c r="T72" s="98">
        <f t="shared" si="0"/>
        <v>1.9893657052315308E-10</v>
      </c>
      <c r="U72" s="98">
        <f>R72/'סכום נכסי הקרן'!$C$42</f>
        <v>5.9322981533681529E-12</v>
      </c>
    </row>
    <row r="73" spans="2:21">
      <c r="B73" s="96" t="s">
        <v>340</v>
      </c>
      <c r="C73" s="92">
        <v>3230232</v>
      </c>
      <c r="D73" s="103" t="s">
        <v>117</v>
      </c>
      <c r="E73" s="103" t="s">
        <v>250</v>
      </c>
      <c r="F73" s="92" t="s">
        <v>336</v>
      </c>
      <c r="G73" s="103" t="s">
        <v>274</v>
      </c>
      <c r="H73" s="92" t="s">
        <v>309</v>
      </c>
      <c r="I73" s="92" t="s">
        <v>254</v>
      </c>
      <c r="J73" s="92"/>
      <c r="K73" s="97">
        <v>3.1000000000013501</v>
      </c>
      <c r="L73" s="103" t="s">
        <v>129</v>
      </c>
      <c r="M73" s="71">
        <v>2.1499999999999998E-2</v>
      </c>
      <c r="N73" s="71">
        <v>2.2000000000008998E-2</v>
      </c>
      <c r="O73" s="97">
        <v>1009636.159111</v>
      </c>
      <c r="P73" s="99">
        <v>110.05</v>
      </c>
      <c r="Q73" s="92"/>
      <c r="R73" s="97">
        <v>1111.1046211649998</v>
      </c>
      <c r="S73" s="98">
        <v>8.1719195814671409E-4</v>
      </c>
      <c r="T73" s="98">
        <f t="shared" si="0"/>
        <v>1.1212303075326788E-2</v>
      </c>
      <c r="U73" s="98">
        <f>R73/'סכום נכסי הקרן'!$C$42</f>
        <v>3.3435141992167749E-4</v>
      </c>
    </row>
    <row r="74" spans="2:21">
      <c r="B74" s="96" t="s">
        <v>341</v>
      </c>
      <c r="C74" s="92">
        <v>3230273</v>
      </c>
      <c r="D74" s="103" t="s">
        <v>117</v>
      </c>
      <c r="E74" s="103" t="s">
        <v>250</v>
      </c>
      <c r="F74" s="92" t="s">
        <v>336</v>
      </c>
      <c r="G74" s="103" t="s">
        <v>274</v>
      </c>
      <c r="H74" s="92" t="s">
        <v>309</v>
      </c>
      <c r="I74" s="92" t="s">
        <v>254</v>
      </c>
      <c r="J74" s="92"/>
      <c r="K74" s="97">
        <v>4.6700000000012762</v>
      </c>
      <c r="L74" s="103" t="s">
        <v>129</v>
      </c>
      <c r="M74" s="71">
        <v>2.2499999999999999E-2</v>
      </c>
      <c r="N74" s="71">
        <v>2.6200000000002513E-2</v>
      </c>
      <c r="O74" s="97">
        <v>1101266.5687199999</v>
      </c>
      <c r="P74" s="99">
        <v>107.42</v>
      </c>
      <c r="Q74" s="97">
        <v>87.692363697000005</v>
      </c>
      <c r="R74" s="97">
        <v>1270.6729118139999</v>
      </c>
      <c r="S74" s="98">
        <v>1.1045591252610563E-3</v>
      </c>
      <c r="T74" s="98">
        <f t="shared" si="0"/>
        <v>1.2822527712942381E-2</v>
      </c>
      <c r="U74" s="98">
        <f>R74/'סכום נכסי הקרן'!$C$42</f>
        <v>3.8236839648418013E-4</v>
      </c>
    </row>
    <row r="75" spans="2:21">
      <c r="B75" s="96" t="s">
        <v>342</v>
      </c>
      <c r="C75" s="92">
        <v>3230372</v>
      </c>
      <c r="D75" s="103" t="s">
        <v>117</v>
      </c>
      <c r="E75" s="103" t="s">
        <v>250</v>
      </c>
      <c r="F75" s="92" t="s">
        <v>336</v>
      </c>
      <c r="G75" s="103" t="s">
        <v>274</v>
      </c>
      <c r="H75" s="92" t="s">
        <v>309</v>
      </c>
      <c r="I75" s="92" t="s">
        <v>254</v>
      </c>
      <c r="J75" s="92"/>
      <c r="K75" s="97">
        <v>5.1100000000008352</v>
      </c>
      <c r="L75" s="103" t="s">
        <v>129</v>
      </c>
      <c r="M75" s="71">
        <v>6.5000000000000006E-3</v>
      </c>
      <c r="N75" s="71">
        <v>2.3399999999992718E-2</v>
      </c>
      <c r="O75" s="97">
        <v>465679.98944299994</v>
      </c>
      <c r="P75" s="99">
        <v>98.81</v>
      </c>
      <c r="Q75" s="97">
        <v>6.9758900639999997</v>
      </c>
      <c r="R75" s="97">
        <v>467.11428765100004</v>
      </c>
      <c r="S75" s="98">
        <v>1.2516862551888296E-3</v>
      </c>
      <c r="T75" s="98">
        <f t="shared" si="0"/>
        <v>4.713711800124561E-3</v>
      </c>
      <c r="U75" s="98">
        <f>R75/'סכום נכסי הקרן'!$C$42</f>
        <v>1.4056311382996389E-4</v>
      </c>
    </row>
    <row r="76" spans="2:21">
      <c r="B76" s="96" t="s">
        <v>343</v>
      </c>
      <c r="C76" s="92">
        <v>3230398</v>
      </c>
      <c r="D76" s="103" t="s">
        <v>117</v>
      </c>
      <c r="E76" s="103" t="s">
        <v>250</v>
      </c>
      <c r="F76" s="92" t="s">
        <v>336</v>
      </c>
      <c r="G76" s="103" t="s">
        <v>274</v>
      </c>
      <c r="H76" s="92" t="s">
        <v>309</v>
      </c>
      <c r="I76" s="92" t="s">
        <v>254</v>
      </c>
      <c r="J76" s="92"/>
      <c r="K76" s="97">
        <v>5.819999999856762</v>
      </c>
      <c r="L76" s="103" t="s">
        <v>129</v>
      </c>
      <c r="M76" s="71">
        <v>1.43E-2</v>
      </c>
      <c r="N76" s="71">
        <v>2.6299999999153587E-2</v>
      </c>
      <c r="O76" s="97">
        <v>7484.7467539999998</v>
      </c>
      <c r="P76" s="99">
        <v>100.69</v>
      </c>
      <c r="Q76" s="97">
        <v>0.13273775499999999</v>
      </c>
      <c r="R76" s="97">
        <v>7.6794927550000001</v>
      </c>
      <c r="S76" s="98">
        <v>1.8601589183472701E-5</v>
      </c>
      <c r="T76" s="98">
        <f t="shared" ref="T76:T139" si="1">IFERROR(R76/$R$11,0)</f>
        <v>7.7494772853662415E-5</v>
      </c>
      <c r="U76" s="98">
        <f>R76/'סכום נכסי הקרן'!$C$42</f>
        <v>2.3108978740636409E-6</v>
      </c>
    </row>
    <row r="77" spans="2:21">
      <c r="B77" s="96" t="s">
        <v>344</v>
      </c>
      <c r="C77" s="92">
        <v>3230422</v>
      </c>
      <c r="D77" s="103" t="s">
        <v>117</v>
      </c>
      <c r="E77" s="103" t="s">
        <v>250</v>
      </c>
      <c r="F77" s="92" t="s">
        <v>336</v>
      </c>
      <c r="G77" s="103" t="s">
        <v>274</v>
      </c>
      <c r="H77" s="92" t="s">
        <v>309</v>
      </c>
      <c r="I77" s="92" t="s">
        <v>254</v>
      </c>
      <c r="J77" s="92"/>
      <c r="K77" s="97">
        <v>6.5999999999968288</v>
      </c>
      <c r="L77" s="103" t="s">
        <v>129</v>
      </c>
      <c r="M77" s="71">
        <v>2.5000000000000001E-3</v>
      </c>
      <c r="N77" s="71">
        <v>2.5099999999989953E-2</v>
      </c>
      <c r="O77" s="97">
        <v>1009784.2000834732</v>
      </c>
      <c r="P77" s="99">
        <v>91.26</v>
      </c>
      <c r="Q77" s="97">
        <v>24.056579080788481</v>
      </c>
      <c r="R77" s="97">
        <v>945.58564004499999</v>
      </c>
      <c r="S77" s="98">
        <v>7.7780488826746392E-4</v>
      </c>
      <c r="T77" s="98">
        <f t="shared" si="1"/>
        <v>9.5420292364052448E-3</v>
      </c>
      <c r="U77" s="98">
        <f>R77/'סכום נכסי הקרן'!$C$42</f>
        <v>2.8454377327231397E-4</v>
      </c>
    </row>
    <row r="78" spans="2:21">
      <c r="B78" s="96" t="s">
        <v>345</v>
      </c>
      <c r="C78" s="92">
        <v>1940600</v>
      </c>
      <c r="D78" s="103" t="s">
        <v>117</v>
      </c>
      <c r="E78" s="103" t="s">
        <v>250</v>
      </c>
      <c r="F78" s="92" t="s">
        <v>279</v>
      </c>
      <c r="G78" s="103" t="s">
        <v>257</v>
      </c>
      <c r="H78" s="92" t="s">
        <v>304</v>
      </c>
      <c r="I78" s="92" t="s">
        <v>127</v>
      </c>
      <c r="J78" s="92"/>
      <c r="K78" s="97">
        <v>0.33000000000058893</v>
      </c>
      <c r="L78" s="103" t="s">
        <v>129</v>
      </c>
      <c r="M78" s="71">
        <v>1.4199999999999999E-2</v>
      </c>
      <c r="N78" s="71">
        <v>3.0199999999981016E-2</v>
      </c>
      <c r="O78" s="97">
        <v>11.19136</v>
      </c>
      <c r="P78" s="99">
        <v>5462000</v>
      </c>
      <c r="Q78" s="92"/>
      <c r="R78" s="97">
        <v>611.27206800800002</v>
      </c>
      <c r="S78" s="98">
        <v>5.2806870192988252E-4</v>
      </c>
      <c r="T78" s="98">
        <f t="shared" si="1"/>
        <v>6.168426948671357E-3</v>
      </c>
      <c r="U78" s="98">
        <f>R78/'סכום נכסי הקרן'!$C$42</f>
        <v>1.839427899081562E-4</v>
      </c>
    </row>
    <row r="79" spans="2:21">
      <c r="B79" s="96" t="s">
        <v>346</v>
      </c>
      <c r="C79" s="92">
        <v>1940626</v>
      </c>
      <c r="D79" s="103" t="s">
        <v>117</v>
      </c>
      <c r="E79" s="103" t="s">
        <v>250</v>
      </c>
      <c r="F79" s="92" t="s">
        <v>279</v>
      </c>
      <c r="G79" s="103" t="s">
        <v>257</v>
      </c>
      <c r="H79" s="92" t="s">
        <v>304</v>
      </c>
      <c r="I79" s="92" t="s">
        <v>127</v>
      </c>
      <c r="J79" s="92"/>
      <c r="K79" s="97">
        <v>1</v>
      </c>
      <c r="L79" s="103" t="s">
        <v>129</v>
      </c>
      <c r="M79" s="71">
        <v>1.5900000000000001E-2</v>
      </c>
      <c r="N79" s="71">
        <v>2.260000000000385E-2</v>
      </c>
      <c r="O79" s="97">
        <v>8.7320589999999996</v>
      </c>
      <c r="P79" s="99">
        <v>5355000</v>
      </c>
      <c r="Q79" s="92"/>
      <c r="R79" s="97">
        <v>467.60173885700004</v>
      </c>
      <c r="S79" s="98">
        <v>5.8330387441549766E-4</v>
      </c>
      <c r="T79" s="98">
        <f t="shared" si="1"/>
        <v>4.7186307344463125E-3</v>
      </c>
      <c r="U79" s="98">
        <f>R79/'סכום נכסי הקרן'!$C$42</f>
        <v>1.4070979668931314E-4</v>
      </c>
    </row>
    <row r="80" spans="2:21">
      <c r="B80" s="96" t="s">
        <v>347</v>
      </c>
      <c r="C80" s="92">
        <v>1940725</v>
      </c>
      <c r="D80" s="103" t="s">
        <v>117</v>
      </c>
      <c r="E80" s="103" t="s">
        <v>250</v>
      </c>
      <c r="F80" s="92" t="s">
        <v>279</v>
      </c>
      <c r="G80" s="103" t="s">
        <v>257</v>
      </c>
      <c r="H80" s="92" t="s">
        <v>304</v>
      </c>
      <c r="I80" s="92" t="s">
        <v>127</v>
      </c>
      <c r="J80" s="92"/>
      <c r="K80" s="97">
        <v>3.2299999999998668</v>
      </c>
      <c r="L80" s="103" t="s">
        <v>129</v>
      </c>
      <c r="M80" s="71">
        <v>2.5899999999999999E-2</v>
      </c>
      <c r="N80" s="71">
        <v>2.8099999999990674E-2</v>
      </c>
      <c r="O80" s="97">
        <v>13.826924999999999</v>
      </c>
      <c r="P80" s="99">
        <v>5428111</v>
      </c>
      <c r="Q80" s="92"/>
      <c r="R80" s="97">
        <v>750.54083596999999</v>
      </c>
      <c r="S80" s="98">
        <v>6.5459096719216016E-4</v>
      </c>
      <c r="T80" s="98">
        <f t="shared" si="1"/>
        <v>7.5738064292103164E-3</v>
      </c>
      <c r="U80" s="98">
        <f>R80/'סכום נכסי הקרן'!$C$42</f>
        <v>2.2585127398053268E-4</v>
      </c>
    </row>
    <row r="81" spans="2:21">
      <c r="B81" s="96" t="s">
        <v>348</v>
      </c>
      <c r="C81" s="92">
        <v>1940691</v>
      </c>
      <c r="D81" s="103" t="s">
        <v>117</v>
      </c>
      <c r="E81" s="103" t="s">
        <v>250</v>
      </c>
      <c r="F81" s="92" t="s">
        <v>279</v>
      </c>
      <c r="G81" s="103" t="s">
        <v>257</v>
      </c>
      <c r="H81" s="92" t="s">
        <v>304</v>
      </c>
      <c r="I81" s="92" t="s">
        <v>127</v>
      </c>
      <c r="J81" s="92"/>
      <c r="K81" s="97">
        <v>2.2000000000010203</v>
      </c>
      <c r="L81" s="103" t="s">
        <v>129</v>
      </c>
      <c r="M81" s="71">
        <v>2.0199999999999999E-2</v>
      </c>
      <c r="N81" s="71">
        <v>2.4900000000023716E-2</v>
      </c>
      <c r="O81" s="97">
        <v>7.2408099999999997</v>
      </c>
      <c r="P81" s="99">
        <v>5415800</v>
      </c>
      <c r="Q81" s="92"/>
      <c r="R81" s="97">
        <v>392.147768343</v>
      </c>
      <c r="S81" s="98">
        <v>3.4406319790924208E-4</v>
      </c>
      <c r="T81" s="98">
        <f t="shared" si="1"/>
        <v>3.9572147799768857E-3</v>
      </c>
      <c r="U81" s="98">
        <f>R81/'סכום נכסי הקרן'!$C$42</f>
        <v>1.180043361057432E-4</v>
      </c>
    </row>
    <row r="82" spans="2:21">
      <c r="B82" s="96" t="s">
        <v>349</v>
      </c>
      <c r="C82" s="92">
        <v>6620462</v>
      </c>
      <c r="D82" s="103" t="s">
        <v>117</v>
      </c>
      <c r="E82" s="103" t="s">
        <v>250</v>
      </c>
      <c r="F82" s="92" t="s">
        <v>277</v>
      </c>
      <c r="G82" s="103" t="s">
        <v>257</v>
      </c>
      <c r="H82" s="92" t="s">
        <v>304</v>
      </c>
      <c r="I82" s="92" t="s">
        <v>127</v>
      </c>
      <c r="J82" s="92"/>
      <c r="K82" s="97">
        <v>3.460000000000468</v>
      </c>
      <c r="L82" s="103" t="s">
        <v>129</v>
      </c>
      <c r="M82" s="71">
        <v>2.9700000000000001E-2</v>
      </c>
      <c r="N82" s="71">
        <v>2.9099999999961774E-2</v>
      </c>
      <c r="O82" s="97">
        <v>2.347388</v>
      </c>
      <c r="P82" s="99">
        <v>5460401</v>
      </c>
      <c r="Q82" s="92"/>
      <c r="R82" s="97">
        <v>128.17678723899999</v>
      </c>
      <c r="S82" s="98">
        <v>1.6767057142857142E-4</v>
      </c>
      <c r="T82" s="98">
        <f t="shared" si="1"/>
        <v>1.2934488421427672E-3</v>
      </c>
      <c r="U82" s="98">
        <f>R82/'סכום נכסי הקרן'!$C$42</f>
        <v>3.8570707022551607E-5</v>
      </c>
    </row>
    <row r="83" spans="2:21">
      <c r="B83" s="96" t="s">
        <v>350</v>
      </c>
      <c r="C83" s="92">
        <v>6620553</v>
      </c>
      <c r="D83" s="103" t="s">
        <v>117</v>
      </c>
      <c r="E83" s="103" t="s">
        <v>250</v>
      </c>
      <c r="F83" s="92" t="s">
        <v>277</v>
      </c>
      <c r="G83" s="103" t="s">
        <v>257</v>
      </c>
      <c r="H83" s="92" t="s">
        <v>304</v>
      </c>
      <c r="I83" s="92" t="s">
        <v>127</v>
      </c>
      <c r="J83" s="92"/>
      <c r="K83" s="97">
        <v>5.0700000000144367</v>
      </c>
      <c r="L83" s="103" t="s">
        <v>129</v>
      </c>
      <c r="M83" s="71">
        <v>8.3999999999999995E-3</v>
      </c>
      <c r="N83" s="71">
        <v>3.2700000000049703E-2</v>
      </c>
      <c r="O83" s="97">
        <v>3.617607</v>
      </c>
      <c r="P83" s="99">
        <v>4672001</v>
      </c>
      <c r="Q83" s="92"/>
      <c r="R83" s="97">
        <v>169.01464350800001</v>
      </c>
      <c r="S83" s="98">
        <v>4.5487325537533005E-4</v>
      </c>
      <c r="T83" s="98">
        <f t="shared" si="1"/>
        <v>1.7055490284911647E-3</v>
      </c>
      <c r="U83" s="98">
        <f>R83/'סכום נכסי הקרן'!$C$42</f>
        <v>5.0859554508201545E-5</v>
      </c>
    </row>
    <row r="84" spans="2:21">
      <c r="B84" s="96" t="s">
        <v>351</v>
      </c>
      <c r="C84" s="92">
        <v>1191329</v>
      </c>
      <c r="D84" s="103" t="s">
        <v>117</v>
      </c>
      <c r="E84" s="103" t="s">
        <v>250</v>
      </c>
      <c r="F84" s="92" t="s">
        <v>277</v>
      </c>
      <c r="G84" s="103" t="s">
        <v>257</v>
      </c>
      <c r="H84" s="92" t="s">
        <v>304</v>
      </c>
      <c r="I84" s="92" t="s">
        <v>127</v>
      </c>
      <c r="J84" s="92"/>
      <c r="K84" s="97">
        <v>5.4799999999943321</v>
      </c>
      <c r="L84" s="103" t="s">
        <v>129</v>
      </c>
      <c r="M84" s="71">
        <v>3.0899999999999997E-2</v>
      </c>
      <c r="N84" s="71">
        <v>3.4499999999970485E-2</v>
      </c>
      <c r="O84" s="97">
        <v>8.6061560000000004</v>
      </c>
      <c r="P84" s="99">
        <v>4921002</v>
      </c>
      <c r="Q84" s="92"/>
      <c r="R84" s="97">
        <v>423.50909180500003</v>
      </c>
      <c r="S84" s="98">
        <v>4.5295557894736846E-4</v>
      </c>
      <c r="T84" s="98">
        <f t="shared" si="1"/>
        <v>4.2736860256194532E-3</v>
      </c>
      <c r="U84" s="98">
        <f>R84/'סכום נכסי הקרן'!$C$42</f>
        <v>1.2744152395502818E-4</v>
      </c>
    </row>
    <row r="85" spans="2:21">
      <c r="B85" s="96" t="s">
        <v>352</v>
      </c>
      <c r="C85" s="92">
        <v>1157569</v>
      </c>
      <c r="D85" s="103" t="s">
        <v>117</v>
      </c>
      <c r="E85" s="103" t="s">
        <v>250</v>
      </c>
      <c r="F85" s="92" t="s">
        <v>353</v>
      </c>
      <c r="G85" s="103" t="s">
        <v>274</v>
      </c>
      <c r="H85" s="92" t="s">
        <v>309</v>
      </c>
      <c r="I85" s="92" t="s">
        <v>254</v>
      </c>
      <c r="J85" s="92"/>
      <c r="K85" s="97">
        <v>3.7100000000015325</v>
      </c>
      <c r="L85" s="103" t="s">
        <v>129</v>
      </c>
      <c r="M85" s="71">
        <v>1.4199999999999999E-2</v>
      </c>
      <c r="N85" s="71">
        <v>2.1700000000005933E-2</v>
      </c>
      <c r="O85" s="97">
        <v>769438.01863499999</v>
      </c>
      <c r="P85" s="99">
        <v>105.14</v>
      </c>
      <c r="Q85" s="92"/>
      <c r="R85" s="97">
        <v>808.98708645600016</v>
      </c>
      <c r="S85" s="98">
        <v>7.9916790627212846E-4</v>
      </c>
      <c r="T85" s="98">
        <f t="shared" si="1"/>
        <v>8.1635952407971106E-3</v>
      </c>
      <c r="U85" s="98">
        <f>R85/'סכום נכסי הקרן'!$C$42</f>
        <v>2.4343880486363056E-4</v>
      </c>
    </row>
    <row r="86" spans="2:21">
      <c r="B86" s="96" t="s">
        <v>354</v>
      </c>
      <c r="C86" s="92">
        <v>1129899</v>
      </c>
      <c r="D86" s="103" t="s">
        <v>117</v>
      </c>
      <c r="E86" s="103" t="s">
        <v>250</v>
      </c>
      <c r="F86" s="92" t="s">
        <v>355</v>
      </c>
      <c r="G86" s="103" t="s">
        <v>274</v>
      </c>
      <c r="H86" s="92" t="s">
        <v>309</v>
      </c>
      <c r="I86" s="92" t="s">
        <v>254</v>
      </c>
      <c r="J86" s="92"/>
      <c r="K86" s="97">
        <v>1.2000000000204265</v>
      </c>
      <c r="L86" s="103" t="s">
        <v>129</v>
      </c>
      <c r="M86" s="71">
        <v>0.04</v>
      </c>
      <c r="N86" s="71">
        <v>1.5000000000170221E-2</v>
      </c>
      <c r="O86" s="97">
        <v>26222.040148999997</v>
      </c>
      <c r="P86" s="99">
        <v>112.02</v>
      </c>
      <c r="Q86" s="92"/>
      <c r="R86" s="97">
        <v>29.373930146999996</v>
      </c>
      <c r="S86" s="98">
        <v>1.6104744966381288E-4</v>
      </c>
      <c r="T86" s="98">
        <f t="shared" si="1"/>
        <v>2.9641619794211412E-4</v>
      </c>
      <c r="U86" s="98">
        <f>R86/'סכום נכסי הקרן'!$C$42</f>
        <v>8.8391453570159893E-6</v>
      </c>
    </row>
    <row r="87" spans="2:21">
      <c r="B87" s="96" t="s">
        <v>356</v>
      </c>
      <c r="C87" s="92">
        <v>1136753</v>
      </c>
      <c r="D87" s="103" t="s">
        <v>117</v>
      </c>
      <c r="E87" s="103" t="s">
        <v>250</v>
      </c>
      <c r="F87" s="92" t="s">
        <v>355</v>
      </c>
      <c r="G87" s="103" t="s">
        <v>274</v>
      </c>
      <c r="H87" s="92" t="s">
        <v>309</v>
      </c>
      <c r="I87" s="92" t="s">
        <v>254</v>
      </c>
      <c r="J87" s="92"/>
      <c r="K87" s="97">
        <v>3.4100000000004584</v>
      </c>
      <c r="L87" s="103" t="s">
        <v>129</v>
      </c>
      <c r="M87" s="71">
        <v>0.04</v>
      </c>
      <c r="N87" s="71">
        <v>2.1199999999999997E-2</v>
      </c>
      <c r="O87" s="97">
        <v>933381.27998300001</v>
      </c>
      <c r="P87" s="99">
        <v>116.79</v>
      </c>
      <c r="Q87" s="92"/>
      <c r="R87" s="97">
        <v>1090.09599185</v>
      </c>
      <c r="S87" s="98">
        <v>9.7645068392358347E-4</v>
      </c>
      <c r="T87" s="98">
        <f t="shared" si="1"/>
        <v>1.1000302229870855E-2</v>
      </c>
      <c r="U87" s="98">
        <f>R87/'סכום נכסי הקרן'!$C$42</f>
        <v>3.2802954445803901E-4</v>
      </c>
    </row>
    <row r="88" spans="2:21">
      <c r="B88" s="96" t="s">
        <v>357</v>
      </c>
      <c r="C88" s="92">
        <v>1138544</v>
      </c>
      <c r="D88" s="103" t="s">
        <v>117</v>
      </c>
      <c r="E88" s="103" t="s">
        <v>250</v>
      </c>
      <c r="F88" s="92" t="s">
        <v>355</v>
      </c>
      <c r="G88" s="103" t="s">
        <v>274</v>
      </c>
      <c r="H88" s="92" t="s">
        <v>309</v>
      </c>
      <c r="I88" s="92" t="s">
        <v>254</v>
      </c>
      <c r="J88" s="92"/>
      <c r="K88" s="97">
        <v>4.8000000000066798</v>
      </c>
      <c r="L88" s="103" t="s">
        <v>129</v>
      </c>
      <c r="M88" s="71">
        <v>3.5000000000000003E-2</v>
      </c>
      <c r="N88" s="71">
        <v>2.4200000000018367E-2</v>
      </c>
      <c r="O88" s="97">
        <v>308588.68374200002</v>
      </c>
      <c r="P88" s="99">
        <v>116.43</v>
      </c>
      <c r="Q88" s="92"/>
      <c r="R88" s="97">
        <v>359.28981887700002</v>
      </c>
      <c r="S88" s="98">
        <v>3.4207256143426991E-4</v>
      </c>
      <c r="T88" s="98">
        <f t="shared" si="1"/>
        <v>3.6256408842079342E-3</v>
      </c>
      <c r="U88" s="98">
        <f>R88/'סכום נכסי הקרן'!$C$42</f>
        <v>1.0811678649934085E-4</v>
      </c>
    </row>
    <row r="89" spans="2:21">
      <c r="B89" s="96" t="s">
        <v>358</v>
      </c>
      <c r="C89" s="92">
        <v>1171271</v>
      </c>
      <c r="D89" s="103" t="s">
        <v>117</v>
      </c>
      <c r="E89" s="103" t="s">
        <v>250</v>
      </c>
      <c r="F89" s="92" t="s">
        <v>355</v>
      </c>
      <c r="G89" s="103" t="s">
        <v>274</v>
      </c>
      <c r="H89" s="92" t="s">
        <v>309</v>
      </c>
      <c r="I89" s="92" t="s">
        <v>254</v>
      </c>
      <c r="J89" s="92"/>
      <c r="K89" s="97">
        <v>6.8499999999131109</v>
      </c>
      <c r="L89" s="103" t="s">
        <v>129</v>
      </c>
      <c r="M89" s="71">
        <v>2.5000000000000001E-2</v>
      </c>
      <c r="N89" s="71">
        <v>2.509999999953659E-2</v>
      </c>
      <c r="O89" s="97">
        <v>31792.345613000001</v>
      </c>
      <c r="P89" s="99">
        <v>108.6</v>
      </c>
      <c r="Q89" s="92"/>
      <c r="R89" s="97">
        <v>34.526487159999995</v>
      </c>
      <c r="S89" s="98">
        <v>8.9908333672691752E-5</v>
      </c>
      <c r="T89" s="98">
        <f t="shared" si="1"/>
        <v>3.4841132940154605E-4</v>
      </c>
      <c r="U89" s="98">
        <f>R89/'סכום נכסי הקרן'!$C$42</f>
        <v>1.0389642691567274E-5</v>
      </c>
    </row>
    <row r="90" spans="2:21">
      <c r="B90" s="96" t="s">
        <v>359</v>
      </c>
      <c r="C90" s="92">
        <v>7770217</v>
      </c>
      <c r="D90" s="103" t="s">
        <v>117</v>
      </c>
      <c r="E90" s="103" t="s">
        <v>250</v>
      </c>
      <c r="F90" s="92" t="s">
        <v>360</v>
      </c>
      <c r="G90" s="103" t="s">
        <v>361</v>
      </c>
      <c r="H90" s="92" t="s">
        <v>309</v>
      </c>
      <c r="I90" s="92" t="s">
        <v>254</v>
      </c>
      <c r="J90" s="92"/>
      <c r="K90" s="92">
        <v>3.12</v>
      </c>
      <c r="L90" s="103" t="s">
        <v>129</v>
      </c>
      <c r="M90" s="71">
        <v>4.2999999999999997E-2</v>
      </c>
      <c r="N90" s="71">
        <v>1.7201086956521738E-2</v>
      </c>
      <c r="O90" s="97">
        <v>1.5770000000000001E-3</v>
      </c>
      <c r="P90" s="99">
        <v>117.55</v>
      </c>
      <c r="Q90" s="92"/>
      <c r="R90" s="97">
        <v>1.84E-6</v>
      </c>
      <c r="S90" s="98">
        <v>2.5772621350477515E-12</v>
      </c>
      <c r="T90" s="98">
        <f t="shared" si="1"/>
        <v>1.8567682345673211E-11</v>
      </c>
      <c r="U90" s="98">
        <f>R90/'סכום נכסי הקרן'!$C$42</f>
        <v>5.5368918546197638E-13</v>
      </c>
    </row>
    <row r="91" spans="2:21">
      <c r="B91" s="96" t="s">
        <v>362</v>
      </c>
      <c r="C91" s="92">
        <v>1410281</v>
      </c>
      <c r="D91" s="103" t="s">
        <v>117</v>
      </c>
      <c r="E91" s="103" t="s">
        <v>250</v>
      </c>
      <c r="F91" s="92" t="s">
        <v>363</v>
      </c>
      <c r="G91" s="103" t="s">
        <v>125</v>
      </c>
      <c r="H91" s="92" t="s">
        <v>309</v>
      </c>
      <c r="I91" s="92" t="s">
        <v>254</v>
      </c>
      <c r="J91" s="92"/>
      <c r="K91" s="97">
        <v>0.15999999999960859</v>
      </c>
      <c r="L91" s="103" t="s">
        <v>129</v>
      </c>
      <c r="M91" s="71">
        <v>2.1499999999999998E-2</v>
      </c>
      <c r="N91" s="71">
        <v>1.2400000000043064E-2</v>
      </c>
      <c r="O91" s="97">
        <v>93649.622912999999</v>
      </c>
      <c r="P91" s="99">
        <v>109.11</v>
      </c>
      <c r="Q91" s="92"/>
      <c r="R91" s="97">
        <v>102.18109616899999</v>
      </c>
      <c r="S91" s="98">
        <v>8.0307490612946972E-4</v>
      </c>
      <c r="T91" s="98">
        <f t="shared" si="1"/>
        <v>1.0311228996731944E-3</v>
      </c>
      <c r="U91" s="98">
        <f>R91/'סכום נכסי הקרן'!$C$42</f>
        <v>3.0748134732296457E-5</v>
      </c>
    </row>
    <row r="92" spans="2:21">
      <c r="B92" s="96" t="s">
        <v>364</v>
      </c>
      <c r="C92" s="92">
        <v>1410307</v>
      </c>
      <c r="D92" s="103" t="s">
        <v>117</v>
      </c>
      <c r="E92" s="103" t="s">
        <v>250</v>
      </c>
      <c r="F92" s="92" t="s">
        <v>363</v>
      </c>
      <c r="G92" s="103" t="s">
        <v>125</v>
      </c>
      <c r="H92" s="92" t="s">
        <v>309</v>
      </c>
      <c r="I92" s="92" t="s">
        <v>254</v>
      </c>
      <c r="J92" s="92"/>
      <c r="K92" s="97">
        <v>1.8100000000011049</v>
      </c>
      <c r="L92" s="103" t="s">
        <v>129</v>
      </c>
      <c r="M92" s="71">
        <v>1.8000000000000002E-2</v>
      </c>
      <c r="N92" s="71">
        <v>1.7900000000000783E-2</v>
      </c>
      <c r="O92" s="97">
        <v>467407.01612800005</v>
      </c>
      <c r="P92" s="99">
        <v>108.44</v>
      </c>
      <c r="Q92" s="92"/>
      <c r="R92" s="97">
        <v>506.85618032400009</v>
      </c>
      <c r="S92" s="98">
        <v>4.1101816378165108E-4</v>
      </c>
      <c r="T92" s="98">
        <f t="shared" si="1"/>
        <v>5.1147524734767901E-3</v>
      </c>
      <c r="U92" s="98">
        <f>R92/'סכום נכסי הקרן'!$C$42</f>
        <v>1.5252216610324145E-4</v>
      </c>
    </row>
    <row r="93" spans="2:21">
      <c r="B93" s="96" t="s">
        <v>365</v>
      </c>
      <c r="C93" s="92">
        <v>1110915</v>
      </c>
      <c r="D93" s="103" t="s">
        <v>117</v>
      </c>
      <c r="E93" s="103" t="s">
        <v>250</v>
      </c>
      <c r="F93" s="92" t="s">
        <v>366</v>
      </c>
      <c r="G93" s="103" t="s">
        <v>367</v>
      </c>
      <c r="H93" s="92" t="s">
        <v>368</v>
      </c>
      <c r="I93" s="92" t="s">
        <v>254</v>
      </c>
      <c r="J93" s="92"/>
      <c r="K93" s="97">
        <v>6.3199999999999052</v>
      </c>
      <c r="L93" s="103" t="s">
        <v>129</v>
      </c>
      <c r="M93" s="71">
        <v>5.1500000000000004E-2</v>
      </c>
      <c r="N93" s="71">
        <v>2.7600000000001894E-2</v>
      </c>
      <c r="O93" s="97">
        <v>1397368.4210699999</v>
      </c>
      <c r="P93" s="99">
        <v>150.84</v>
      </c>
      <c r="Q93" s="92"/>
      <c r="R93" s="97">
        <v>2107.7905203099999</v>
      </c>
      <c r="S93" s="98">
        <v>4.4681899233098922E-4</v>
      </c>
      <c r="T93" s="98">
        <f t="shared" si="1"/>
        <v>2.1269991756705076E-2</v>
      </c>
      <c r="U93" s="98">
        <f>R93/'סכום נכסי הקרן'!$C$42</f>
        <v>6.3427218277984742E-4</v>
      </c>
    </row>
    <row r="94" spans="2:21">
      <c r="B94" s="96" t="s">
        <v>369</v>
      </c>
      <c r="C94" s="92">
        <v>2300184</v>
      </c>
      <c r="D94" s="103" t="s">
        <v>117</v>
      </c>
      <c r="E94" s="103" t="s">
        <v>250</v>
      </c>
      <c r="F94" s="92" t="s">
        <v>370</v>
      </c>
      <c r="G94" s="103" t="s">
        <v>152</v>
      </c>
      <c r="H94" s="92" t="s">
        <v>371</v>
      </c>
      <c r="I94" s="92" t="s">
        <v>127</v>
      </c>
      <c r="J94" s="92"/>
      <c r="K94" s="97">
        <v>1.8900000000013448</v>
      </c>
      <c r="L94" s="103" t="s">
        <v>129</v>
      </c>
      <c r="M94" s="71">
        <v>2.2000000000000002E-2</v>
      </c>
      <c r="N94" s="71">
        <v>1.3700000000010712E-2</v>
      </c>
      <c r="O94" s="97">
        <v>399188.66599499999</v>
      </c>
      <c r="P94" s="99">
        <v>109.89</v>
      </c>
      <c r="Q94" s="92"/>
      <c r="R94" s="97">
        <v>438.66842906900007</v>
      </c>
      <c r="S94" s="98">
        <v>5.0306352266419132E-4</v>
      </c>
      <c r="T94" s="98">
        <f t="shared" si="1"/>
        <v>4.4266608945808007E-3</v>
      </c>
      <c r="U94" s="98">
        <f>R94/'סכום נכסי הקרן'!$C$42</f>
        <v>1.3200324194516272E-4</v>
      </c>
    </row>
    <row r="95" spans="2:21">
      <c r="B95" s="96" t="s">
        <v>372</v>
      </c>
      <c r="C95" s="92">
        <v>2300242</v>
      </c>
      <c r="D95" s="103" t="s">
        <v>117</v>
      </c>
      <c r="E95" s="103" t="s">
        <v>250</v>
      </c>
      <c r="F95" s="92" t="s">
        <v>370</v>
      </c>
      <c r="G95" s="103" t="s">
        <v>152</v>
      </c>
      <c r="H95" s="92" t="s">
        <v>371</v>
      </c>
      <c r="I95" s="92" t="s">
        <v>127</v>
      </c>
      <c r="J95" s="92"/>
      <c r="K95" s="97">
        <v>5.1700000000023305</v>
      </c>
      <c r="L95" s="103" t="s">
        <v>129</v>
      </c>
      <c r="M95" s="71">
        <v>1.7000000000000001E-2</v>
      </c>
      <c r="N95" s="71">
        <v>2.0599999999999234E-2</v>
      </c>
      <c r="O95" s="97">
        <v>250453.16466000001</v>
      </c>
      <c r="P95" s="99">
        <v>104.49</v>
      </c>
      <c r="Q95" s="92"/>
      <c r="R95" s="97">
        <v>261.69853386700004</v>
      </c>
      <c r="S95" s="98">
        <v>1.9732530069963128E-4</v>
      </c>
      <c r="T95" s="98">
        <f t="shared" si="1"/>
        <v>2.6408343734624236E-3</v>
      </c>
      <c r="U95" s="98">
        <f>R95/'סכום נכסי הקרן'!$C$42</f>
        <v>7.8749808724680811E-5</v>
      </c>
    </row>
    <row r="96" spans="2:21">
      <c r="B96" s="96" t="s">
        <v>373</v>
      </c>
      <c r="C96" s="92">
        <v>1136084</v>
      </c>
      <c r="D96" s="103" t="s">
        <v>117</v>
      </c>
      <c r="E96" s="103" t="s">
        <v>250</v>
      </c>
      <c r="F96" s="92" t="s">
        <v>312</v>
      </c>
      <c r="G96" s="103" t="s">
        <v>274</v>
      </c>
      <c r="H96" s="92" t="s">
        <v>371</v>
      </c>
      <c r="I96" s="92" t="s">
        <v>127</v>
      </c>
      <c r="J96" s="92"/>
      <c r="K96" s="97">
        <v>1.3400000000220518</v>
      </c>
      <c r="L96" s="103" t="s">
        <v>129</v>
      </c>
      <c r="M96" s="71">
        <v>2.5000000000000001E-2</v>
      </c>
      <c r="N96" s="71">
        <v>2.0600000001984663E-2</v>
      </c>
      <c r="O96" s="97">
        <v>1663.6812709999999</v>
      </c>
      <c r="P96" s="99">
        <v>109.03</v>
      </c>
      <c r="Q96" s="92"/>
      <c r="R96" s="97">
        <v>1.813911694</v>
      </c>
      <c r="S96" s="98">
        <v>2.3553978359583714E-6</v>
      </c>
      <c r="T96" s="98">
        <f t="shared" si="1"/>
        <v>1.8304421813746732E-5</v>
      </c>
      <c r="U96" s="98">
        <f>R96/'סכום נכסי הקרן'!$C$42</f>
        <v>5.4583874366892052E-7</v>
      </c>
    </row>
    <row r="97" spans="2:21">
      <c r="B97" s="96" t="s">
        <v>374</v>
      </c>
      <c r="C97" s="92">
        <v>1141050</v>
      </c>
      <c r="D97" s="103" t="s">
        <v>117</v>
      </c>
      <c r="E97" s="103" t="s">
        <v>250</v>
      </c>
      <c r="F97" s="92" t="s">
        <v>312</v>
      </c>
      <c r="G97" s="103" t="s">
        <v>274</v>
      </c>
      <c r="H97" s="92" t="s">
        <v>371</v>
      </c>
      <c r="I97" s="92" t="s">
        <v>127</v>
      </c>
      <c r="J97" s="92"/>
      <c r="K97" s="97">
        <v>2.6800000000035142</v>
      </c>
      <c r="L97" s="103" t="s">
        <v>129</v>
      </c>
      <c r="M97" s="71">
        <v>1.95E-2</v>
      </c>
      <c r="N97" s="71">
        <v>2.3900000000021824E-2</v>
      </c>
      <c r="O97" s="97">
        <v>327982.14244199998</v>
      </c>
      <c r="P97" s="99">
        <v>107.6</v>
      </c>
      <c r="Q97" s="92"/>
      <c r="R97" s="97">
        <v>352.90879345699994</v>
      </c>
      <c r="S97" s="98">
        <v>5.7633992700116814E-4</v>
      </c>
      <c r="T97" s="98">
        <f t="shared" si="1"/>
        <v>3.5612491162523761E-3</v>
      </c>
      <c r="U97" s="98">
        <f>R97/'סכום נכסי הקרן'!$C$42</f>
        <v>1.0619662086498651E-4</v>
      </c>
    </row>
    <row r="98" spans="2:21">
      <c r="B98" s="96" t="s">
        <v>375</v>
      </c>
      <c r="C98" s="92">
        <v>1162221</v>
      </c>
      <c r="D98" s="103" t="s">
        <v>117</v>
      </c>
      <c r="E98" s="103" t="s">
        <v>250</v>
      </c>
      <c r="F98" s="92" t="s">
        <v>312</v>
      </c>
      <c r="G98" s="103" t="s">
        <v>274</v>
      </c>
      <c r="H98" s="92" t="s">
        <v>371</v>
      </c>
      <c r="I98" s="92" t="s">
        <v>127</v>
      </c>
      <c r="J98" s="92"/>
      <c r="K98" s="92">
        <v>5.54</v>
      </c>
      <c r="L98" s="103" t="s">
        <v>129</v>
      </c>
      <c r="M98" s="71">
        <v>1.1699999999999999E-2</v>
      </c>
      <c r="N98" s="71">
        <v>3.649527806925499E-2</v>
      </c>
      <c r="O98" s="97">
        <v>2.0370000000000002E-3</v>
      </c>
      <c r="P98" s="99">
        <v>94.04</v>
      </c>
      <c r="Q98" s="92"/>
      <c r="R98" s="97">
        <v>1.9059999999999998E-6</v>
      </c>
      <c r="S98" s="98">
        <v>2.701055026524175E-12</v>
      </c>
      <c r="T98" s="98">
        <f t="shared" si="1"/>
        <v>1.9233697038507141E-11</v>
      </c>
      <c r="U98" s="98">
        <f>R98/'סכום נכסי הקרן'!$C$42</f>
        <v>5.7354977581006901E-13</v>
      </c>
    </row>
    <row r="99" spans="2:21">
      <c r="B99" s="96" t="s">
        <v>376</v>
      </c>
      <c r="C99" s="92">
        <v>1156231</v>
      </c>
      <c r="D99" s="103" t="s">
        <v>117</v>
      </c>
      <c r="E99" s="103" t="s">
        <v>250</v>
      </c>
      <c r="F99" s="92" t="s">
        <v>312</v>
      </c>
      <c r="G99" s="103" t="s">
        <v>274</v>
      </c>
      <c r="H99" s="92" t="s">
        <v>371</v>
      </c>
      <c r="I99" s="92" t="s">
        <v>127</v>
      </c>
      <c r="J99" s="92"/>
      <c r="K99" s="97">
        <v>3.9599999999998854</v>
      </c>
      <c r="L99" s="103" t="s">
        <v>129</v>
      </c>
      <c r="M99" s="71">
        <v>3.3500000000000002E-2</v>
      </c>
      <c r="N99" s="71">
        <v>2.7199999999992005E-2</v>
      </c>
      <c r="O99" s="97">
        <v>314010.16876099998</v>
      </c>
      <c r="P99" s="99">
        <v>111.49</v>
      </c>
      <c r="Q99" s="92"/>
      <c r="R99" s="97">
        <v>350.08996627400001</v>
      </c>
      <c r="S99" s="98">
        <v>7.206192148336818E-4</v>
      </c>
      <c r="T99" s="98">
        <f t="shared" si="1"/>
        <v>3.5328039598821089E-3</v>
      </c>
      <c r="U99" s="98">
        <f>R99/'סכום נכסי הקרן'!$C$42</f>
        <v>1.0534838492644666E-4</v>
      </c>
    </row>
    <row r="100" spans="2:21">
      <c r="B100" s="96" t="s">
        <v>377</v>
      </c>
      <c r="C100" s="92">
        <v>1174226</v>
      </c>
      <c r="D100" s="103" t="s">
        <v>117</v>
      </c>
      <c r="E100" s="103" t="s">
        <v>250</v>
      </c>
      <c r="F100" s="92" t="s">
        <v>312</v>
      </c>
      <c r="G100" s="103" t="s">
        <v>274</v>
      </c>
      <c r="H100" s="92" t="s">
        <v>371</v>
      </c>
      <c r="I100" s="92" t="s">
        <v>127</v>
      </c>
      <c r="J100" s="92"/>
      <c r="K100" s="97">
        <v>5.5199999999988618</v>
      </c>
      <c r="L100" s="103" t="s">
        <v>129</v>
      </c>
      <c r="M100" s="71">
        <v>1.3300000000000001E-2</v>
      </c>
      <c r="N100" s="71">
        <v>3.6999999999992886E-2</v>
      </c>
      <c r="O100" s="97">
        <v>592553.35789400002</v>
      </c>
      <c r="P100" s="99">
        <v>94.95</v>
      </c>
      <c r="Q100" s="92"/>
      <c r="R100" s="97">
        <v>562.62942833200009</v>
      </c>
      <c r="S100" s="98">
        <v>4.7404268631520002E-4</v>
      </c>
      <c r="T100" s="98">
        <f t="shared" si="1"/>
        <v>5.6775676649979834E-3</v>
      </c>
      <c r="U100" s="98">
        <f>R100/'סכום נכסי הקרן'!$C$42</f>
        <v>1.6930534233156662E-4</v>
      </c>
    </row>
    <row r="101" spans="2:21">
      <c r="B101" s="96" t="s">
        <v>378</v>
      </c>
      <c r="C101" s="92">
        <v>1186188</v>
      </c>
      <c r="D101" s="103" t="s">
        <v>117</v>
      </c>
      <c r="E101" s="103" t="s">
        <v>250</v>
      </c>
      <c r="F101" s="92" t="s">
        <v>312</v>
      </c>
      <c r="G101" s="103" t="s">
        <v>274</v>
      </c>
      <c r="H101" s="92" t="s">
        <v>368</v>
      </c>
      <c r="I101" s="92" t="s">
        <v>254</v>
      </c>
      <c r="J101" s="92"/>
      <c r="K101" s="97">
        <v>6.0399999999966614</v>
      </c>
      <c r="L101" s="103" t="s">
        <v>129</v>
      </c>
      <c r="M101" s="71">
        <v>1.8700000000000001E-2</v>
      </c>
      <c r="N101" s="71">
        <v>3.819999999997635E-2</v>
      </c>
      <c r="O101" s="97">
        <v>466894.099766</v>
      </c>
      <c r="P101" s="99">
        <v>92.39</v>
      </c>
      <c r="Q101" s="92"/>
      <c r="R101" s="97">
        <v>431.36345221100004</v>
      </c>
      <c r="S101" s="98">
        <v>7.8491363111787306E-4</v>
      </c>
      <c r="T101" s="98">
        <f t="shared" si="1"/>
        <v>4.3529454109711065E-3</v>
      </c>
      <c r="U101" s="98">
        <f>R101/'סכום נכסי הקרן'!$C$42</f>
        <v>1.2980504265911675E-4</v>
      </c>
    </row>
    <row r="102" spans="2:21">
      <c r="B102" s="96" t="s">
        <v>379</v>
      </c>
      <c r="C102" s="92">
        <v>1185537</v>
      </c>
      <c r="D102" s="103" t="s">
        <v>117</v>
      </c>
      <c r="E102" s="103" t="s">
        <v>250</v>
      </c>
      <c r="F102" s="92" t="s">
        <v>256</v>
      </c>
      <c r="G102" s="103" t="s">
        <v>257</v>
      </c>
      <c r="H102" s="92" t="s">
        <v>371</v>
      </c>
      <c r="I102" s="92" t="s">
        <v>127</v>
      </c>
      <c r="J102" s="92"/>
      <c r="K102" s="97">
        <v>5.0799999999970016</v>
      </c>
      <c r="L102" s="103" t="s">
        <v>129</v>
      </c>
      <c r="M102" s="71">
        <v>1.09E-2</v>
      </c>
      <c r="N102" s="71">
        <v>3.2399999999985017E-2</v>
      </c>
      <c r="O102" s="97">
        <v>11.325656000000002</v>
      </c>
      <c r="P102" s="99">
        <v>4713094</v>
      </c>
      <c r="Q102" s="92"/>
      <c r="R102" s="97">
        <v>533.78879974500001</v>
      </c>
      <c r="S102" s="98">
        <v>6.236938157387523E-4</v>
      </c>
      <c r="T102" s="98">
        <f t="shared" si="1"/>
        <v>5.3865330833387662E-3</v>
      </c>
      <c r="U102" s="98">
        <f>R102/'סכום נכסי הקרן'!$C$42</f>
        <v>1.6062667703235604E-4</v>
      </c>
    </row>
    <row r="103" spans="2:21">
      <c r="B103" s="96" t="s">
        <v>380</v>
      </c>
      <c r="C103" s="92">
        <v>1151000</v>
      </c>
      <c r="D103" s="103" t="s">
        <v>117</v>
      </c>
      <c r="E103" s="103" t="s">
        <v>250</v>
      </c>
      <c r="F103" s="92" t="s">
        <v>256</v>
      </c>
      <c r="G103" s="103" t="s">
        <v>257</v>
      </c>
      <c r="H103" s="92" t="s">
        <v>371</v>
      </c>
      <c r="I103" s="92" t="s">
        <v>127</v>
      </c>
      <c r="J103" s="92"/>
      <c r="K103" s="97">
        <v>1.5099999999992073</v>
      </c>
      <c r="L103" s="103" t="s">
        <v>129</v>
      </c>
      <c r="M103" s="71">
        <v>2.2000000000000002E-2</v>
      </c>
      <c r="N103" s="71">
        <v>2.6399999999933053E-2</v>
      </c>
      <c r="O103" s="97">
        <v>2.0983800000000001</v>
      </c>
      <c r="P103" s="99">
        <v>5410109</v>
      </c>
      <c r="Q103" s="92"/>
      <c r="R103" s="97">
        <v>113.52463935899999</v>
      </c>
      <c r="S103" s="98">
        <v>4.1684147794994041E-4</v>
      </c>
      <c r="T103" s="98">
        <f t="shared" si="1"/>
        <v>1.1455920880570774E-3</v>
      </c>
      <c r="U103" s="98">
        <f>R103/'סכום נכסי הקרן'!$C$42</f>
        <v>3.4161611465515943E-5</v>
      </c>
    </row>
    <row r="104" spans="2:21">
      <c r="B104" s="96" t="s">
        <v>381</v>
      </c>
      <c r="C104" s="92">
        <v>1167030</v>
      </c>
      <c r="D104" s="103" t="s">
        <v>117</v>
      </c>
      <c r="E104" s="103" t="s">
        <v>250</v>
      </c>
      <c r="F104" s="92" t="s">
        <v>256</v>
      </c>
      <c r="G104" s="103" t="s">
        <v>257</v>
      </c>
      <c r="H104" s="92" t="s">
        <v>371</v>
      </c>
      <c r="I104" s="92" t="s">
        <v>127</v>
      </c>
      <c r="J104" s="92"/>
      <c r="K104" s="97">
        <v>3.3500000000055405</v>
      </c>
      <c r="L104" s="103" t="s">
        <v>129</v>
      </c>
      <c r="M104" s="71">
        <v>2.3199999999999998E-2</v>
      </c>
      <c r="N104" s="71">
        <v>2.6700000000121894E-2</v>
      </c>
      <c r="O104" s="97">
        <v>1.3373679999999999</v>
      </c>
      <c r="P104" s="99">
        <v>5398214</v>
      </c>
      <c r="Q104" s="92"/>
      <c r="R104" s="97">
        <v>72.19395543600001</v>
      </c>
      <c r="S104" s="98">
        <v>2.2289466666666665E-4</v>
      </c>
      <c r="T104" s="98">
        <f t="shared" si="1"/>
        <v>7.2851871294203044E-4</v>
      </c>
      <c r="U104" s="98">
        <f>R104/'סכום נכסי הקרן'!$C$42</f>
        <v>2.1724463250346233E-5</v>
      </c>
    </row>
    <row r="105" spans="2:21">
      <c r="B105" s="96" t="s">
        <v>382</v>
      </c>
      <c r="C105" s="92">
        <v>1189497</v>
      </c>
      <c r="D105" s="103" t="s">
        <v>117</v>
      </c>
      <c r="E105" s="103" t="s">
        <v>250</v>
      </c>
      <c r="F105" s="92" t="s">
        <v>256</v>
      </c>
      <c r="G105" s="103" t="s">
        <v>257</v>
      </c>
      <c r="H105" s="92" t="s">
        <v>371</v>
      </c>
      <c r="I105" s="92" t="s">
        <v>127</v>
      </c>
      <c r="J105" s="92"/>
      <c r="K105" s="97">
        <v>5.7000000000029916</v>
      </c>
      <c r="L105" s="103" t="s">
        <v>129</v>
      </c>
      <c r="M105" s="71">
        <v>2.9900000000000003E-2</v>
      </c>
      <c r="N105" s="71">
        <v>3.1200000000017949E-2</v>
      </c>
      <c r="O105" s="97">
        <v>9.2944239999999994</v>
      </c>
      <c r="P105" s="99">
        <v>5034999</v>
      </c>
      <c r="Q105" s="92"/>
      <c r="R105" s="97">
        <v>467.974155618</v>
      </c>
      <c r="S105" s="98">
        <v>5.8090149999999994E-4</v>
      </c>
      <c r="T105" s="98">
        <f t="shared" si="1"/>
        <v>4.7223888410324278E-3</v>
      </c>
      <c r="U105" s="98">
        <f>R105/'סכום נכסי הקרן'!$C$42</f>
        <v>1.4082186360944924E-4</v>
      </c>
    </row>
    <row r="106" spans="2:21">
      <c r="B106" s="96" t="s">
        <v>383</v>
      </c>
      <c r="C106" s="92">
        <v>7480197</v>
      </c>
      <c r="D106" s="103" t="s">
        <v>117</v>
      </c>
      <c r="E106" s="103" t="s">
        <v>250</v>
      </c>
      <c r="F106" s="92" t="s">
        <v>260</v>
      </c>
      <c r="G106" s="103" t="s">
        <v>257</v>
      </c>
      <c r="H106" s="92" t="s">
        <v>371</v>
      </c>
      <c r="I106" s="92" t="s">
        <v>127</v>
      </c>
      <c r="J106" s="92"/>
      <c r="K106" s="97">
        <v>2.790000000000274</v>
      </c>
      <c r="L106" s="103" t="s">
        <v>129</v>
      </c>
      <c r="M106" s="71">
        <v>1.46E-2</v>
      </c>
      <c r="N106" s="71">
        <v>2.6500000000009363E-2</v>
      </c>
      <c r="O106" s="97">
        <v>13.354089999999999</v>
      </c>
      <c r="P106" s="99">
        <v>5199058</v>
      </c>
      <c r="Q106" s="92"/>
      <c r="R106" s="97">
        <v>694.28691923899999</v>
      </c>
      <c r="S106" s="98">
        <v>5.014114069012127E-4</v>
      </c>
      <c r="T106" s="98">
        <f t="shared" si="1"/>
        <v>7.0061407462966427E-3</v>
      </c>
      <c r="U106" s="98">
        <f>R106/'סכום נכסי הקרן'!$C$42</f>
        <v>2.0892345586431897E-4</v>
      </c>
    </row>
    <row r="107" spans="2:21">
      <c r="B107" s="96" t="s">
        <v>384</v>
      </c>
      <c r="C107" s="92">
        <v>7480247</v>
      </c>
      <c r="D107" s="103" t="s">
        <v>117</v>
      </c>
      <c r="E107" s="103" t="s">
        <v>250</v>
      </c>
      <c r="F107" s="92" t="s">
        <v>260</v>
      </c>
      <c r="G107" s="103" t="s">
        <v>257</v>
      </c>
      <c r="H107" s="92" t="s">
        <v>371</v>
      </c>
      <c r="I107" s="92" t="s">
        <v>127</v>
      </c>
      <c r="J107" s="92"/>
      <c r="K107" s="97">
        <v>3.3599999999984753</v>
      </c>
      <c r="L107" s="103" t="s">
        <v>129</v>
      </c>
      <c r="M107" s="71">
        <v>2.4199999999999999E-2</v>
      </c>
      <c r="N107" s="71">
        <v>3.0399999999977133E-2</v>
      </c>
      <c r="O107" s="97">
        <v>12.755352999999999</v>
      </c>
      <c r="P107" s="99">
        <v>5350089</v>
      </c>
      <c r="Q107" s="92"/>
      <c r="R107" s="97">
        <v>682.42273643900012</v>
      </c>
      <c r="S107" s="98">
        <v>4.2119115704662528E-4</v>
      </c>
      <c r="T107" s="98">
        <f t="shared" si="1"/>
        <v>6.8864177150350135E-3</v>
      </c>
      <c r="U107" s="98">
        <f>R107/'סכום נכסי הקרן'!$C$42</f>
        <v>2.0535330928241467E-4</v>
      </c>
    </row>
    <row r="108" spans="2:21">
      <c r="B108" s="96" t="s">
        <v>385</v>
      </c>
      <c r="C108" s="92">
        <v>7480312</v>
      </c>
      <c r="D108" s="103" t="s">
        <v>117</v>
      </c>
      <c r="E108" s="103" t="s">
        <v>250</v>
      </c>
      <c r="F108" s="92" t="s">
        <v>260</v>
      </c>
      <c r="G108" s="103" t="s">
        <v>257</v>
      </c>
      <c r="H108" s="92" t="s">
        <v>371</v>
      </c>
      <c r="I108" s="92" t="s">
        <v>127</v>
      </c>
      <c r="J108" s="92"/>
      <c r="K108" s="97">
        <v>4.8199999999952707</v>
      </c>
      <c r="L108" s="103" t="s">
        <v>129</v>
      </c>
      <c r="M108" s="71">
        <v>2E-3</v>
      </c>
      <c r="N108" s="71">
        <v>3.1499999999965229E-2</v>
      </c>
      <c r="O108" s="97">
        <v>7.859132999999999</v>
      </c>
      <c r="P108" s="99">
        <v>4574001</v>
      </c>
      <c r="Q108" s="92"/>
      <c r="R108" s="97">
        <v>359.47679553500001</v>
      </c>
      <c r="S108" s="98">
        <v>6.8566855697086012E-4</v>
      </c>
      <c r="T108" s="98">
        <f t="shared" si="1"/>
        <v>3.6275276902904339E-3</v>
      </c>
      <c r="U108" s="98">
        <f>R108/'סכום נכסי הקרן'!$C$42</f>
        <v>1.08173051147965E-4</v>
      </c>
    </row>
    <row r="109" spans="2:21">
      <c r="B109" s="96" t="s">
        <v>386</v>
      </c>
      <c r="C109" s="92">
        <v>1191246</v>
      </c>
      <c r="D109" s="103" t="s">
        <v>117</v>
      </c>
      <c r="E109" s="103" t="s">
        <v>250</v>
      </c>
      <c r="F109" s="92" t="s">
        <v>260</v>
      </c>
      <c r="G109" s="103" t="s">
        <v>257</v>
      </c>
      <c r="H109" s="92" t="s">
        <v>371</v>
      </c>
      <c r="I109" s="92" t="s">
        <v>127</v>
      </c>
      <c r="J109" s="92"/>
      <c r="K109" s="97">
        <v>5.4799999999933471</v>
      </c>
      <c r="L109" s="103" t="s">
        <v>129</v>
      </c>
      <c r="M109" s="71">
        <v>3.1699999999999999E-2</v>
      </c>
      <c r="N109" s="71">
        <v>3.4599999999962897E-2</v>
      </c>
      <c r="O109" s="97">
        <v>6.3287139999999997</v>
      </c>
      <c r="P109" s="99">
        <v>4940000</v>
      </c>
      <c r="Q109" s="92"/>
      <c r="R109" s="97">
        <v>312.638486296</v>
      </c>
      <c r="S109" s="98">
        <v>6.8300388517159505E-4</v>
      </c>
      <c r="T109" s="98">
        <f t="shared" si="1"/>
        <v>3.1548761427044759E-3</v>
      </c>
      <c r="U109" s="98">
        <f>R109/'סכום נכסי הקרן'!$C$42</f>
        <v>9.4078559142009524E-5</v>
      </c>
    </row>
    <row r="110" spans="2:21">
      <c r="B110" s="96" t="s">
        <v>387</v>
      </c>
      <c r="C110" s="92">
        <v>7670284</v>
      </c>
      <c r="D110" s="103" t="s">
        <v>117</v>
      </c>
      <c r="E110" s="103" t="s">
        <v>250</v>
      </c>
      <c r="F110" s="92" t="s">
        <v>388</v>
      </c>
      <c r="G110" s="103" t="s">
        <v>389</v>
      </c>
      <c r="H110" s="92" t="s">
        <v>371</v>
      </c>
      <c r="I110" s="92" t="s">
        <v>127</v>
      </c>
      <c r="J110" s="92"/>
      <c r="K110" s="97">
        <v>5.7599999999990814</v>
      </c>
      <c r="L110" s="103" t="s">
        <v>129</v>
      </c>
      <c r="M110" s="71">
        <v>4.4000000000000003E-3</v>
      </c>
      <c r="N110" s="71">
        <v>2.3399999999982938E-2</v>
      </c>
      <c r="O110" s="97">
        <v>315365.73534299998</v>
      </c>
      <c r="P110" s="99">
        <v>96.62</v>
      </c>
      <c r="Q110" s="92"/>
      <c r="R110" s="97">
        <v>304.70637677799999</v>
      </c>
      <c r="S110" s="98">
        <v>3.9934304014950473E-4</v>
      </c>
      <c r="T110" s="98">
        <f t="shared" si="1"/>
        <v>3.0748321808233264E-3</v>
      </c>
      <c r="U110" s="98">
        <f>R110/'סכום נכסי הקרן'!$C$42</f>
        <v>9.1691644327870057E-5</v>
      </c>
    </row>
    <row r="111" spans="2:21">
      <c r="B111" s="96" t="s">
        <v>390</v>
      </c>
      <c r="C111" s="92">
        <v>1126069</v>
      </c>
      <c r="D111" s="103" t="s">
        <v>117</v>
      </c>
      <c r="E111" s="103" t="s">
        <v>250</v>
      </c>
      <c r="F111" s="92" t="s">
        <v>391</v>
      </c>
      <c r="G111" s="103" t="s">
        <v>389</v>
      </c>
      <c r="H111" s="92" t="s">
        <v>368</v>
      </c>
      <c r="I111" s="92" t="s">
        <v>254</v>
      </c>
      <c r="J111" s="92"/>
      <c r="K111" s="97">
        <v>0.41999999999891136</v>
      </c>
      <c r="L111" s="103" t="s">
        <v>129</v>
      </c>
      <c r="M111" s="71">
        <v>3.85E-2</v>
      </c>
      <c r="N111" s="71">
        <v>1.7999999999953344E-3</v>
      </c>
      <c r="O111" s="97">
        <v>226836.89695200001</v>
      </c>
      <c r="P111" s="99">
        <v>113.39</v>
      </c>
      <c r="Q111" s="92"/>
      <c r="R111" s="97">
        <v>257.21037538400003</v>
      </c>
      <c r="S111" s="98">
        <v>9.4694156297088906E-4</v>
      </c>
      <c r="T111" s="98">
        <f t="shared" si="1"/>
        <v>2.5955437750768895E-3</v>
      </c>
      <c r="U111" s="98">
        <f>R111/'סכום נכסי הקרן'!$C$42</f>
        <v>7.739924089061748E-5</v>
      </c>
    </row>
    <row r="112" spans="2:21">
      <c r="B112" s="96" t="s">
        <v>392</v>
      </c>
      <c r="C112" s="92">
        <v>1126077</v>
      </c>
      <c r="D112" s="103" t="s">
        <v>117</v>
      </c>
      <c r="E112" s="103" t="s">
        <v>250</v>
      </c>
      <c r="F112" s="92" t="s">
        <v>391</v>
      </c>
      <c r="G112" s="103" t="s">
        <v>389</v>
      </c>
      <c r="H112" s="92" t="s">
        <v>368</v>
      </c>
      <c r="I112" s="92" t="s">
        <v>254</v>
      </c>
      <c r="J112" s="92"/>
      <c r="K112" s="97">
        <v>1.3899999999977406</v>
      </c>
      <c r="L112" s="103" t="s">
        <v>129</v>
      </c>
      <c r="M112" s="71">
        <v>3.85E-2</v>
      </c>
      <c r="N112" s="71">
        <v>1.1499999999991311E-2</v>
      </c>
      <c r="O112" s="97">
        <v>198576.053182</v>
      </c>
      <c r="P112" s="99">
        <v>115.9</v>
      </c>
      <c r="Q112" s="92"/>
      <c r="R112" s="97">
        <v>230.14966116799999</v>
      </c>
      <c r="S112" s="98">
        <v>7.9430421272800005E-4</v>
      </c>
      <c r="T112" s="98">
        <f t="shared" si="1"/>
        <v>2.3224705437672527E-3</v>
      </c>
      <c r="U112" s="98">
        <f>R112/'סכום נכסי הקרן'!$C$42</f>
        <v>6.925618392742379E-5</v>
      </c>
    </row>
    <row r="113" spans="2:21">
      <c r="B113" s="96" t="s">
        <v>393</v>
      </c>
      <c r="C113" s="92">
        <v>6130223</v>
      </c>
      <c r="D113" s="103" t="s">
        <v>117</v>
      </c>
      <c r="E113" s="103" t="s">
        <v>250</v>
      </c>
      <c r="F113" s="92" t="s">
        <v>321</v>
      </c>
      <c r="G113" s="103" t="s">
        <v>274</v>
      </c>
      <c r="H113" s="92" t="s">
        <v>371</v>
      </c>
      <c r="I113" s="92" t="s">
        <v>127</v>
      </c>
      <c r="J113" s="92"/>
      <c r="K113" s="97">
        <v>4.560000000001688</v>
      </c>
      <c r="L113" s="103" t="s">
        <v>129</v>
      </c>
      <c r="M113" s="71">
        <v>2.4E-2</v>
      </c>
      <c r="N113" s="71">
        <v>2.5900000000014023E-2</v>
      </c>
      <c r="O113" s="97">
        <v>608537.38682999997</v>
      </c>
      <c r="P113" s="99">
        <v>109</v>
      </c>
      <c r="Q113" s="92"/>
      <c r="R113" s="97">
        <v>663.30575897300002</v>
      </c>
      <c r="S113" s="98">
        <v>5.3640467403923771E-4</v>
      </c>
      <c r="T113" s="98">
        <f t="shared" si="1"/>
        <v>6.6935057775360561E-3</v>
      </c>
      <c r="U113" s="98">
        <f>R113/'סכום נכסי הקרן'!$C$42</f>
        <v>1.9960066597717307E-4</v>
      </c>
    </row>
    <row r="114" spans="2:21">
      <c r="B114" s="96" t="s">
        <v>394</v>
      </c>
      <c r="C114" s="92">
        <v>6130181</v>
      </c>
      <c r="D114" s="103" t="s">
        <v>117</v>
      </c>
      <c r="E114" s="103" t="s">
        <v>250</v>
      </c>
      <c r="F114" s="92" t="s">
        <v>321</v>
      </c>
      <c r="G114" s="103" t="s">
        <v>274</v>
      </c>
      <c r="H114" s="92" t="s">
        <v>371</v>
      </c>
      <c r="I114" s="92" t="s">
        <v>127</v>
      </c>
      <c r="J114" s="92"/>
      <c r="K114" s="97">
        <v>0.98999999998730903</v>
      </c>
      <c r="L114" s="103" t="s">
        <v>129</v>
      </c>
      <c r="M114" s="71">
        <v>3.4799999999999998E-2</v>
      </c>
      <c r="N114" s="71">
        <v>1.8400000000507642E-2</v>
      </c>
      <c r="O114" s="97">
        <v>3614.1466685764799</v>
      </c>
      <c r="P114" s="99">
        <v>109.01</v>
      </c>
      <c r="Q114" s="97"/>
      <c r="R114" s="97">
        <v>3.939781295</v>
      </c>
      <c r="S114" s="98">
        <v>2.775548390279134E-5</v>
      </c>
      <c r="T114" s="98">
        <f t="shared" si="1"/>
        <v>3.9756851954883177E-5</v>
      </c>
      <c r="U114" s="98">
        <f>R114/'סכום נכסי הקרן'!$C$42</f>
        <v>1.1855512478950438E-6</v>
      </c>
    </row>
    <row r="115" spans="2:21">
      <c r="B115" s="96" t="s">
        <v>395</v>
      </c>
      <c r="C115" s="92">
        <v>6130348</v>
      </c>
      <c r="D115" s="103" t="s">
        <v>117</v>
      </c>
      <c r="E115" s="103" t="s">
        <v>250</v>
      </c>
      <c r="F115" s="92" t="s">
        <v>321</v>
      </c>
      <c r="G115" s="103" t="s">
        <v>274</v>
      </c>
      <c r="H115" s="92" t="s">
        <v>371</v>
      </c>
      <c r="I115" s="92" t="s">
        <v>127</v>
      </c>
      <c r="J115" s="92"/>
      <c r="K115" s="97">
        <v>6.5199999999915432</v>
      </c>
      <c r="L115" s="103" t="s">
        <v>129</v>
      </c>
      <c r="M115" s="71">
        <v>1.4999999999999999E-2</v>
      </c>
      <c r="N115" s="71">
        <v>2.989999999995923E-2</v>
      </c>
      <c r="O115" s="97">
        <v>349074.16260899999</v>
      </c>
      <c r="P115" s="99">
        <v>94.85</v>
      </c>
      <c r="Q115" s="92"/>
      <c r="R115" s="97">
        <v>331.096834065</v>
      </c>
      <c r="S115" s="98">
        <v>1.2534756364220693E-3</v>
      </c>
      <c r="T115" s="98">
        <f t="shared" si="1"/>
        <v>3.3411417611831484E-3</v>
      </c>
      <c r="U115" s="98">
        <f>R115/'סכום נכסי הקרן'!$C$42</f>
        <v>9.9633008892657077E-5</v>
      </c>
    </row>
    <row r="116" spans="2:21">
      <c r="B116" s="96" t="s">
        <v>396</v>
      </c>
      <c r="C116" s="92">
        <v>1136050</v>
      </c>
      <c r="D116" s="103" t="s">
        <v>117</v>
      </c>
      <c r="E116" s="103" t="s">
        <v>250</v>
      </c>
      <c r="F116" s="92" t="s">
        <v>397</v>
      </c>
      <c r="G116" s="103" t="s">
        <v>389</v>
      </c>
      <c r="H116" s="92" t="s">
        <v>371</v>
      </c>
      <c r="I116" s="92" t="s">
        <v>127</v>
      </c>
      <c r="J116" s="92"/>
      <c r="K116" s="97">
        <v>2.4999999999964837</v>
      </c>
      <c r="L116" s="103" t="s">
        <v>129</v>
      </c>
      <c r="M116" s="71">
        <v>2.4799999999999999E-2</v>
      </c>
      <c r="N116" s="71">
        <v>1.7399999999987339E-2</v>
      </c>
      <c r="O116" s="97">
        <v>255858.25262300001</v>
      </c>
      <c r="P116" s="99">
        <v>111.15</v>
      </c>
      <c r="Q116" s="92"/>
      <c r="R116" s="97">
        <v>284.38646361400004</v>
      </c>
      <c r="S116" s="98">
        <v>6.0417138971025433E-4</v>
      </c>
      <c r="T116" s="98">
        <f t="shared" si="1"/>
        <v>2.869781260757666E-3</v>
      </c>
      <c r="U116" s="98">
        <f>R116/'סכום נכסי הקרן'!$C$42</f>
        <v>8.5577015975460698E-5</v>
      </c>
    </row>
    <row r="117" spans="2:21">
      <c r="B117" s="96" t="s">
        <v>398</v>
      </c>
      <c r="C117" s="92">
        <v>1147602</v>
      </c>
      <c r="D117" s="103" t="s">
        <v>117</v>
      </c>
      <c r="E117" s="103" t="s">
        <v>250</v>
      </c>
      <c r="F117" s="92" t="s">
        <v>399</v>
      </c>
      <c r="G117" s="103" t="s">
        <v>274</v>
      </c>
      <c r="H117" s="92" t="s">
        <v>368</v>
      </c>
      <c r="I117" s="92" t="s">
        <v>254</v>
      </c>
      <c r="J117" s="92"/>
      <c r="K117" s="97">
        <v>2.9699999999996471</v>
      </c>
      <c r="L117" s="103" t="s">
        <v>129</v>
      </c>
      <c r="M117" s="71">
        <v>1.3999999999999999E-2</v>
      </c>
      <c r="N117" s="71">
        <v>2.12E-2</v>
      </c>
      <c r="O117" s="97">
        <v>664868.02610300004</v>
      </c>
      <c r="P117" s="99">
        <v>106.48</v>
      </c>
      <c r="Q117" s="92"/>
      <c r="R117" s="97">
        <v>707.95146132500008</v>
      </c>
      <c r="S117" s="98">
        <v>7.4821970076862482E-4</v>
      </c>
      <c r="T117" s="98">
        <f t="shared" si="1"/>
        <v>7.1440314402379107E-3</v>
      </c>
      <c r="U117" s="98">
        <f>R117/'סכום נכסי הקרן'!$C$42</f>
        <v>2.1303536302589955E-4</v>
      </c>
    </row>
    <row r="118" spans="2:21">
      <c r="B118" s="96" t="s">
        <v>400</v>
      </c>
      <c r="C118" s="92">
        <v>2310399</v>
      </c>
      <c r="D118" s="103" t="s">
        <v>117</v>
      </c>
      <c r="E118" s="103" t="s">
        <v>250</v>
      </c>
      <c r="F118" s="92" t="s">
        <v>264</v>
      </c>
      <c r="G118" s="103" t="s">
        <v>257</v>
      </c>
      <c r="H118" s="92" t="s">
        <v>371</v>
      </c>
      <c r="I118" s="92" t="s">
        <v>127</v>
      </c>
      <c r="J118" s="92"/>
      <c r="K118" s="97">
        <v>3.3699999999973254</v>
      </c>
      <c r="L118" s="103" t="s">
        <v>129</v>
      </c>
      <c r="M118" s="71">
        <v>1.89E-2</v>
      </c>
      <c r="N118" s="71">
        <v>2.6599999999976066E-2</v>
      </c>
      <c r="O118" s="97">
        <v>5.355065999999999</v>
      </c>
      <c r="P118" s="99">
        <v>5305382</v>
      </c>
      <c r="Q118" s="92"/>
      <c r="R118" s="97">
        <v>284.106694248</v>
      </c>
      <c r="S118" s="98">
        <v>6.6938324999999983E-4</v>
      </c>
      <c r="T118" s="98">
        <f t="shared" si="1"/>
        <v>2.8669580712370468E-3</v>
      </c>
      <c r="U118" s="98">
        <f>R118/'סכום נכסי הקרן'!$C$42</f>
        <v>8.5492828327429299E-5</v>
      </c>
    </row>
    <row r="119" spans="2:21">
      <c r="B119" s="96" t="s">
        <v>401</v>
      </c>
      <c r="C119" s="92">
        <v>2310266</v>
      </c>
      <c r="D119" s="103" t="s">
        <v>117</v>
      </c>
      <c r="E119" s="103" t="s">
        <v>250</v>
      </c>
      <c r="F119" s="92" t="s">
        <v>264</v>
      </c>
      <c r="G119" s="103" t="s">
        <v>257</v>
      </c>
      <c r="H119" s="92" t="s">
        <v>371</v>
      </c>
      <c r="I119" s="92" t="s">
        <v>127</v>
      </c>
      <c r="J119" s="92"/>
      <c r="K119" s="97">
        <v>0.81000000000100214</v>
      </c>
      <c r="L119" s="103" t="s">
        <v>129</v>
      </c>
      <c r="M119" s="71">
        <v>1.8200000000000001E-2</v>
      </c>
      <c r="N119" s="71">
        <v>2.369999999997684E-2</v>
      </c>
      <c r="O119" s="97">
        <v>5.3886399999999988</v>
      </c>
      <c r="P119" s="99">
        <v>5369548</v>
      </c>
      <c r="Q119" s="92"/>
      <c r="R119" s="97">
        <v>289.34561459100001</v>
      </c>
      <c r="S119" s="98">
        <v>3.7918795299415935E-4</v>
      </c>
      <c r="T119" s="98">
        <f t="shared" si="1"/>
        <v>2.9198247064343894E-3</v>
      </c>
      <c r="U119" s="98">
        <f>R119/'סכום נכסי הקרן'!$C$42</f>
        <v>8.7069313945590081E-5</v>
      </c>
    </row>
    <row r="120" spans="2:21">
      <c r="B120" s="96" t="s">
        <v>402</v>
      </c>
      <c r="C120" s="92">
        <v>2310290</v>
      </c>
      <c r="D120" s="103" t="s">
        <v>117</v>
      </c>
      <c r="E120" s="103" t="s">
        <v>250</v>
      </c>
      <c r="F120" s="92" t="s">
        <v>264</v>
      </c>
      <c r="G120" s="103" t="s">
        <v>257</v>
      </c>
      <c r="H120" s="92" t="s">
        <v>371</v>
      </c>
      <c r="I120" s="92" t="s">
        <v>127</v>
      </c>
      <c r="J120" s="92"/>
      <c r="K120" s="97">
        <v>1.9600000000006934</v>
      </c>
      <c r="L120" s="103" t="s">
        <v>129</v>
      </c>
      <c r="M120" s="71">
        <v>1.89E-2</v>
      </c>
      <c r="N120" s="71">
        <v>2.3700000000012537E-2</v>
      </c>
      <c r="O120" s="97">
        <v>14.246601</v>
      </c>
      <c r="P120" s="99">
        <v>5264000</v>
      </c>
      <c r="Q120" s="92"/>
      <c r="R120" s="97">
        <v>749.94112363800002</v>
      </c>
      <c r="S120" s="98">
        <v>6.5357376823561798E-4</v>
      </c>
      <c r="T120" s="98">
        <f t="shared" si="1"/>
        <v>7.5677546530802308E-3</v>
      </c>
      <c r="U120" s="98">
        <f>R120/'סכום נכסי הקרן'!$C$42</f>
        <v>2.2567080972367586E-4</v>
      </c>
    </row>
    <row r="121" spans="2:21">
      <c r="B121" s="96" t="s">
        <v>403</v>
      </c>
      <c r="C121" s="92">
        <v>1191675</v>
      </c>
      <c r="D121" s="103" t="s">
        <v>117</v>
      </c>
      <c r="E121" s="103" t="s">
        <v>250</v>
      </c>
      <c r="F121" s="92" t="s">
        <v>264</v>
      </c>
      <c r="G121" s="103" t="s">
        <v>257</v>
      </c>
      <c r="H121" s="92" t="s">
        <v>371</v>
      </c>
      <c r="I121" s="92" t="s">
        <v>127</v>
      </c>
      <c r="J121" s="92"/>
      <c r="K121" s="97">
        <v>5.0600000000049423</v>
      </c>
      <c r="L121" s="103" t="s">
        <v>129</v>
      </c>
      <c r="M121" s="71">
        <v>3.3099999999999997E-2</v>
      </c>
      <c r="N121" s="71">
        <v>3.4100000000024715E-2</v>
      </c>
      <c r="O121" s="97">
        <v>8.1109380000000009</v>
      </c>
      <c r="P121" s="99">
        <v>4989000</v>
      </c>
      <c r="Q121" s="92"/>
      <c r="R121" s="97">
        <v>404.6546712</v>
      </c>
      <c r="S121" s="98">
        <v>5.7815510727778183E-4</v>
      </c>
      <c r="T121" s="98">
        <f t="shared" si="1"/>
        <v>4.0834235839861078E-3</v>
      </c>
      <c r="U121" s="98">
        <f>R121/'סכום נכסי הקרן'!$C$42</f>
        <v>1.2176788874462603E-4</v>
      </c>
    </row>
    <row r="122" spans="2:21">
      <c r="B122" s="96" t="s">
        <v>404</v>
      </c>
      <c r="C122" s="92">
        <v>1132927</v>
      </c>
      <c r="D122" s="103" t="s">
        <v>117</v>
      </c>
      <c r="E122" s="103" t="s">
        <v>250</v>
      </c>
      <c r="F122" s="92" t="s">
        <v>405</v>
      </c>
      <c r="G122" s="103" t="s">
        <v>274</v>
      </c>
      <c r="H122" s="92" t="s">
        <v>371</v>
      </c>
      <c r="I122" s="92" t="s">
        <v>127</v>
      </c>
      <c r="J122" s="92"/>
      <c r="K122" s="97">
        <v>1.0099999999992819</v>
      </c>
      <c r="L122" s="103" t="s">
        <v>129</v>
      </c>
      <c r="M122" s="71">
        <v>2.75E-2</v>
      </c>
      <c r="N122" s="71">
        <v>2.0299999999875827E-2</v>
      </c>
      <c r="O122" s="97">
        <v>87620.787949999998</v>
      </c>
      <c r="P122" s="99">
        <v>111.21</v>
      </c>
      <c r="Q122" s="92"/>
      <c r="R122" s="97">
        <v>97.443083306999995</v>
      </c>
      <c r="S122" s="98">
        <v>2.1127508505578246E-4</v>
      </c>
      <c r="T122" s="98">
        <f t="shared" si="1"/>
        <v>9.8331098784094993E-4</v>
      </c>
      <c r="U122" s="98">
        <f>R122/'סכום נכסי הקרן'!$C$42</f>
        <v>2.9322381209324098E-5</v>
      </c>
    </row>
    <row r="123" spans="2:21">
      <c r="B123" s="96" t="s">
        <v>406</v>
      </c>
      <c r="C123" s="92">
        <v>1138973</v>
      </c>
      <c r="D123" s="103" t="s">
        <v>117</v>
      </c>
      <c r="E123" s="103" t="s">
        <v>250</v>
      </c>
      <c r="F123" s="92" t="s">
        <v>405</v>
      </c>
      <c r="G123" s="103" t="s">
        <v>274</v>
      </c>
      <c r="H123" s="92" t="s">
        <v>371</v>
      </c>
      <c r="I123" s="92" t="s">
        <v>127</v>
      </c>
      <c r="J123" s="92"/>
      <c r="K123" s="97">
        <v>4.5599999999996434</v>
      </c>
      <c r="L123" s="103" t="s">
        <v>129</v>
      </c>
      <c r="M123" s="71">
        <v>1.9599999999999999E-2</v>
      </c>
      <c r="N123" s="71">
        <v>2.5200000000006235E-2</v>
      </c>
      <c r="O123" s="97">
        <v>422532.09466399997</v>
      </c>
      <c r="P123" s="99">
        <v>106.25</v>
      </c>
      <c r="Q123" s="92"/>
      <c r="R123" s="97">
        <v>448.94033986100004</v>
      </c>
      <c r="S123" s="98">
        <v>4.0201274008431137E-4</v>
      </c>
      <c r="T123" s="98">
        <f t="shared" si="1"/>
        <v>4.530316099292186E-3</v>
      </c>
      <c r="U123" s="98">
        <f>R123/'סכום נכסי הקרן'!$C$42</f>
        <v>1.3509424516231522E-4</v>
      </c>
    </row>
    <row r="124" spans="2:21">
      <c r="B124" s="96" t="s">
        <v>407</v>
      </c>
      <c r="C124" s="92">
        <v>1167147</v>
      </c>
      <c r="D124" s="103" t="s">
        <v>117</v>
      </c>
      <c r="E124" s="103" t="s">
        <v>250</v>
      </c>
      <c r="F124" s="92" t="s">
        <v>405</v>
      </c>
      <c r="G124" s="103" t="s">
        <v>274</v>
      </c>
      <c r="H124" s="92" t="s">
        <v>371</v>
      </c>
      <c r="I124" s="92" t="s">
        <v>127</v>
      </c>
      <c r="J124" s="92"/>
      <c r="K124" s="97">
        <v>6.1199999999972681</v>
      </c>
      <c r="L124" s="103" t="s">
        <v>129</v>
      </c>
      <c r="M124" s="71">
        <v>1.5800000000000002E-2</v>
      </c>
      <c r="N124" s="71">
        <v>2.7399999999983309E-2</v>
      </c>
      <c r="O124" s="97">
        <v>913584.69836400007</v>
      </c>
      <c r="P124" s="99">
        <v>101</v>
      </c>
      <c r="Q124" s="92"/>
      <c r="R124" s="97">
        <v>922.72054377100017</v>
      </c>
      <c r="S124" s="98">
        <v>9.1576440079076224E-4</v>
      </c>
      <c r="T124" s="98">
        <f t="shared" si="1"/>
        <v>9.3112945383515139E-3</v>
      </c>
      <c r="U124" s="98">
        <f>R124/'סכום נכסי הקרן'!$C$42</f>
        <v>2.7766325341825924E-4</v>
      </c>
    </row>
    <row r="125" spans="2:21">
      <c r="B125" s="96" t="s">
        <v>408</v>
      </c>
      <c r="C125" s="92">
        <v>1135417</v>
      </c>
      <c r="D125" s="103" t="s">
        <v>117</v>
      </c>
      <c r="E125" s="103" t="s">
        <v>250</v>
      </c>
      <c r="F125" s="92" t="s">
        <v>409</v>
      </c>
      <c r="G125" s="103" t="s">
        <v>389</v>
      </c>
      <c r="H125" s="92" t="s">
        <v>371</v>
      </c>
      <c r="I125" s="92" t="s">
        <v>127</v>
      </c>
      <c r="J125" s="92"/>
      <c r="K125" s="97">
        <v>3.6900000000030082</v>
      </c>
      <c r="L125" s="103" t="s">
        <v>129</v>
      </c>
      <c r="M125" s="71">
        <v>2.2499999999999999E-2</v>
      </c>
      <c r="N125" s="71">
        <v>1.8400000000013371E-2</v>
      </c>
      <c r="O125" s="97">
        <v>134448.88943000001</v>
      </c>
      <c r="P125" s="99">
        <v>111.28</v>
      </c>
      <c r="Q125" s="92"/>
      <c r="R125" s="97">
        <v>149.614726195</v>
      </c>
      <c r="S125" s="98">
        <v>3.2863257624879551E-4</v>
      </c>
      <c r="T125" s="98">
        <f t="shared" si="1"/>
        <v>1.5097819077302353E-3</v>
      </c>
      <c r="U125" s="98">
        <f>R125/'סכום נכסי הקרן'!$C$42</f>
        <v>4.5021769500014226E-5</v>
      </c>
    </row>
    <row r="126" spans="2:21">
      <c r="B126" s="96" t="s">
        <v>410</v>
      </c>
      <c r="C126" s="92">
        <v>1140607</v>
      </c>
      <c r="D126" s="103" t="s">
        <v>117</v>
      </c>
      <c r="E126" s="103" t="s">
        <v>250</v>
      </c>
      <c r="F126" s="92" t="s">
        <v>353</v>
      </c>
      <c r="G126" s="103" t="s">
        <v>274</v>
      </c>
      <c r="H126" s="92" t="s">
        <v>368</v>
      </c>
      <c r="I126" s="92" t="s">
        <v>254</v>
      </c>
      <c r="J126" s="92"/>
      <c r="K126" s="97">
        <v>2.900000000000353</v>
      </c>
      <c r="L126" s="103" t="s">
        <v>129</v>
      </c>
      <c r="M126" s="71">
        <v>2.1499999999999998E-2</v>
      </c>
      <c r="N126" s="71">
        <v>2.8200000000003528E-2</v>
      </c>
      <c r="O126" s="97">
        <v>1317367.7361109999</v>
      </c>
      <c r="P126" s="99">
        <v>107.47</v>
      </c>
      <c r="Q126" s="92"/>
      <c r="R126" s="97">
        <v>1415.7750835750001</v>
      </c>
      <c r="S126" s="98">
        <v>6.7168116731552226E-4</v>
      </c>
      <c r="T126" s="98">
        <f t="shared" si="1"/>
        <v>1.4286772839532362E-2</v>
      </c>
      <c r="U126" s="98">
        <f>R126/'סכום נכסי הקרן'!$C$42</f>
        <v>4.2603225696848009E-4</v>
      </c>
    </row>
    <row r="127" spans="2:21">
      <c r="B127" s="96" t="s">
        <v>411</v>
      </c>
      <c r="C127" s="92">
        <v>1174556</v>
      </c>
      <c r="D127" s="103" t="s">
        <v>117</v>
      </c>
      <c r="E127" s="103" t="s">
        <v>250</v>
      </c>
      <c r="F127" s="92" t="s">
        <v>353</v>
      </c>
      <c r="G127" s="103" t="s">
        <v>274</v>
      </c>
      <c r="H127" s="92" t="s">
        <v>368</v>
      </c>
      <c r="I127" s="92" t="s">
        <v>254</v>
      </c>
      <c r="J127" s="92"/>
      <c r="K127" s="97">
        <v>7.8900000000048509</v>
      </c>
      <c r="L127" s="103" t="s">
        <v>129</v>
      </c>
      <c r="M127" s="71">
        <v>1.15E-2</v>
      </c>
      <c r="N127" s="71">
        <v>3.6800000000029975E-2</v>
      </c>
      <c r="O127" s="97">
        <v>573565.12324800005</v>
      </c>
      <c r="P127" s="99">
        <v>88.43</v>
      </c>
      <c r="Q127" s="97"/>
      <c r="R127" s="97">
        <v>507.20363828599994</v>
      </c>
      <c r="S127" s="98">
        <v>1.2475259583948938E-3</v>
      </c>
      <c r="T127" s="98">
        <f t="shared" si="1"/>
        <v>5.1182587175348819E-3</v>
      </c>
      <c r="U127" s="98">
        <f>R127/'סכום נכסי הקרן'!$C$42</f>
        <v>1.5262672247061209E-4</v>
      </c>
    </row>
    <row r="128" spans="2:21">
      <c r="B128" s="96" t="s">
        <v>412</v>
      </c>
      <c r="C128" s="92">
        <v>1155357</v>
      </c>
      <c r="D128" s="103" t="s">
        <v>117</v>
      </c>
      <c r="E128" s="103" t="s">
        <v>250</v>
      </c>
      <c r="F128" s="92" t="s">
        <v>413</v>
      </c>
      <c r="G128" s="103" t="s">
        <v>125</v>
      </c>
      <c r="H128" s="92" t="s">
        <v>414</v>
      </c>
      <c r="I128" s="92" t="s">
        <v>254</v>
      </c>
      <c r="J128" s="92"/>
      <c r="K128" s="97">
        <v>0.74000000000051858</v>
      </c>
      <c r="L128" s="103" t="s">
        <v>129</v>
      </c>
      <c r="M128" s="71">
        <v>3.15E-2</v>
      </c>
      <c r="N128" s="71">
        <v>2.8700000000024203E-2</v>
      </c>
      <c r="O128" s="97">
        <v>425823.98632700002</v>
      </c>
      <c r="P128" s="99">
        <v>108.68</v>
      </c>
      <c r="Q128" s="92"/>
      <c r="R128" s="97">
        <v>462.78551192399999</v>
      </c>
      <c r="S128" s="98">
        <v>1.5702288486158244E-3</v>
      </c>
      <c r="T128" s="98">
        <f t="shared" si="1"/>
        <v>4.6700295541220616E-3</v>
      </c>
      <c r="U128" s="98">
        <f>R128/'סכום נכסי הקרן'!$C$42</f>
        <v>1.3926050714174095E-4</v>
      </c>
    </row>
    <row r="129" spans="2:21">
      <c r="B129" s="96" t="s">
        <v>415</v>
      </c>
      <c r="C129" s="92">
        <v>1184779</v>
      </c>
      <c r="D129" s="103" t="s">
        <v>117</v>
      </c>
      <c r="E129" s="103" t="s">
        <v>250</v>
      </c>
      <c r="F129" s="92" t="s">
        <v>413</v>
      </c>
      <c r="G129" s="103" t="s">
        <v>125</v>
      </c>
      <c r="H129" s="92" t="s">
        <v>414</v>
      </c>
      <c r="I129" s="92" t="s">
        <v>254</v>
      </c>
      <c r="J129" s="92"/>
      <c r="K129" s="97">
        <v>2.9199999999985771</v>
      </c>
      <c r="L129" s="103" t="s">
        <v>129</v>
      </c>
      <c r="M129" s="71">
        <v>0.01</v>
      </c>
      <c r="N129" s="71">
        <v>3.1499999999977532E-2</v>
      </c>
      <c r="O129" s="97">
        <v>542442.06912700005</v>
      </c>
      <c r="P129" s="99">
        <v>98.45</v>
      </c>
      <c r="Q129" s="97"/>
      <c r="R129" s="97">
        <v>534.03421782800001</v>
      </c>
      <c r="S129" s="98">
        <v>1.1751599235837E-3</v>
      </c>
      <c r="T129" s="98">
        <f t="shared" si="1"/>
        <v>5.3890096295382377E-3</v>
      </c>
      <c r="U129" s="98">
        <f>R129/'סכום נכסי הקרן'!$C$42</f>
        <v>1.6070052775978751E-4</v>
      </c>
    </row>
    <row r="130" spans="2:21">
      <c r="B130" s="96" t="s">
        <v>416</v>
      </c>
      <c r="C130" s="92">
        <v>1139849</v>
      </c>
      <c r="D130" s="103" t="s">
        <v>117</v>
      </c>
      <c r="E130" s="103" t="s">
        <v>250</v>
      </c>
      <c r="F130" s="92" t="s">
        <v>417</v>
      </c>
      <c r="G130" s="103" t="s">
        <v>274</v>
      </c>
      <c r="H130" s="92" t="s">
        <v>418</v>
      </c>
      <c r="I130" s="92" t="s">
        <v>127</v>
      </c>
      <c r="J130" s="92"/>
      <c r="K130" s="97">
        <v>2.7099999999969553</v>
      </c>
      <c r="L130" s="103" t="s">
        <v>129</v>
      </c>
      <c r="M130" s="71">
        <v>2.5000000000000001E-2</v>
      </c>
      <c r="N130" s="71">
        <v>2.3699999999958962E-2</v>
      </c>
      <c r="O130" s="97">
        <v>137983.76248310064</v>
      </c>
      <c r="P130" s="99">
        <v>109.5</v>
      </c>
      <c r="Q130" s="97"/>
      <c r="R130" s="97">
        <v>151.09222022599999</v>
      </c>
      <c r="S130" s="98">
        <v>3.8795008847244776E-4</v>
      </c>
      <c r="T130" s="98">
        <f t="shared" si="1"/>
        <v>1.5246914945972114E-3</v>
      </c>
      <c r="U130" s="98">
        <f>R130/'סכום נכסי הקרן'!$C$42</f>
        <v>4.5466374101399728E-5</v>
      </c>
    </row>
    <row r="131" spans="2:21">
      <c r="B131" s="96" t="s">
        <v>419</v>
      </c>
      <c r="C131" s="92">
        <v>1142629</v>
      </c>
      <c r="D131" s="103" t="s">
        <v>117</v>
      </c>
      <c r="E131" s="103" t="s">
        <v>250</v>
      </c>
      <c r="F131" s="92" t="s">
        <v>417</v>
      </c>
      <c r="G131" s="103" t="s">
        <v>274</v>
      </c>
      <c r="H131" s="92" t="s">
        <v>418</v>
      </c>
      <c r="I131" s="92" t="s">
        <v>127</v>
      </c>
      <c r="J131" s="92"/>
      <c r="K131" s="97">
        <v>5.7200000000008124</v>
      </c>
      <c r="L131" s="103" t="s">
        <v>129</v>
      </c>
      <c r="M131" s="71">
        <v>1.9E-2</v>
      </c>
      <c r="N131" s="71">
        <v>3.3600000000004064E-2</v>
      </c>
      <c r="O131" s="97">
        <v>295814.633540435</v>
      </c>
      <c r="P131" s="99">
        <v>99.89</v>
      </c>
      <c r="Q131" s="97"/>
      <c r="R131" s="97">
        <v>295.48923843299997</v>
      </c>
      <c r="S131" s="98">
        <v>9.8427971940325356E-4</v>
      </c>
      <c r="T131" s="98">
        <f t="shared" si="1"/>
        <v>2.9818208237982805E-3</v>
      </c>
      <c r="U131" s="98">
        <f>R131/'סכום נכסי הקרן'!$C$42</f>
        <v>8.8918041163449729E-5</v>
      </c>
    </row>
    <row r="132" spans="2:21">
      <c r="B132" s="96" t="s">
        <v>420</v>
      </c>
      <c r="C132" s="92">
        <v>1183151</v>
      </c>
      <c r="D132" s="103" t="s">
        <v>117</v>
      </c>
      <c r="E132" s="103" t="s">
        <v>250</v>
      </c>
      <c r="F132" s="92" t="s">
        <v>417</v>
      </c>
      <c r="G132" s="103" t="s">
        <v>274</v>
      </c>
      <c r="H132" s="92" t="s">
        <v>418</v>
      </c>
      <c r="I132" s="92" t="s">
        <v>127</v>
      </c>
      <c r="J132" s="92"/>
      <c r="K132" s="97">
        <v>7.4999999999899059</v>
      </c>
      <c r="L132" s="103" t="s">
        <v>129</v>
      </c>
      <c r="M132" s="71">
        <v>3.9000000000000003E-3</v>
      </c>
      <c r="N132" s="71">
        <v>3.8299999999942262E-2</v>
      </c>
      <c r="O132" s="97">
        <v>306393.04054031998</v>
      </c>
      <c r="P132" s="99">
        <v>80.83</v>
      </c>
      <c r="Q132" s="97"/>
      <c r="R132" s="97">
        <v>247.65749522099998</v>
      </c>
      <c r="S132" s="98">
        <v>1.3038001725106383E-3</v>
      </c>
      <c r="T132" s="98">
        <f t="shared" si="1"/>
        <v>2.4991444031459832E-3</v>
      </c>
      <c r="U132" s="98">
        <f>R132/'סכום נכסי הקרן'!$C$42</f>
        <v>7.4524606957863479E-5</v>
      </c>
    </row>
    <row r="133" spans="2:21">
      <c r="B133" s="96" t="s">
        <v>421</v>
      </c>
      <c r="C133" s="92">
        <v>1177526</v>
      </c>
      <c r="D133" s="103" t="s">
        <v>117</v>
      </c>
      <c r="E133" s="103" t="s">
        <v>250</v>
      </c>
      <c r="F133" s="92" t="s">
        <v>422</v>
      </c>
      <c r="G133" s="103" t="s">
        <v>423</v>
      </c>
      <c r="H133" s="92" t="s">
        <v>414</v>
      </c>
      <c r="I133" s="92" t="s">
        <v>254</v>
      </c>
      <c r="J133" s="92"/>
      <c r="K133" s="97">
        <v>4.81999999999642</v>
      </c>
      <c r="L133" s="103" t="s">
        <v>129</v>
      </c>
      <c r="M133" s="71">
        <v>7.4999999999999997E-3</v>
      </c>
      <c r="N133" s="71">
        <v>3.3499999999959874E-2</v>
      </c>
      <c r="O133" s="97">
        <v>172624.79352000001</v>
      </c>
      <c r="P133" s="99">
        <v>93.84</v>
      </c>
      <c r="Q133" s="97"/>
      <c r="R133" s="97">
        <v>161.99111451900001</v>
      </c>
      <c r="S133" s="98">
        <v>3.2846252434573801E-4</v>
      </c>
      <c r="T133" s="98">
        <f t="shared" si="1"/>
        <v>1.6346736723969369E-3</v>
      </c>
      <c r="U133" s="98">
        <f>R133/'סכום נכסי הקרן'!$C$42</f>
        <v>4.8746047962012424E-5</v>
      </c>
    </row>
    <row r="134" spans="2:21">
      <c r="B134" s="96" t="s">
        <v>424</v>
      </c>
      <c r="C134" s="92">
        <v>1184555</v>
      </c>
      <c r="D134" s="103" t="s">
        <v>117</v>
      </c>
      <c r="E134" s="103" t="s">
        <v>250</v>
      </c>
      <c r="F134" s="92" t="s">
        <v>422</v>
      </c>
      <c r="G134" s="103" t="s">
        <v>423</v>
      </c>
      <c r="H134" s="92" t="s">
        <v>414</v>
      </c>
      <c r="I134" s="92" t="s">
        <v>254</v>
      </c>
      <c r="J134" s="92"/>
      <c r="K134" s="97">
        <v>5.8199999999996717</v>
      </c>
      <c r="L134" s="103" t="s">
        <v>129</v>
      </c>
      <c r="M134" s="71">
        <v>7.4999999999999997E-3</v>
      </c>
      <c r="N134" s="71">
        <v>3.9200000000003753E-2</v>
      </c>
      <c r="O134" s="97">
        <v>976175.14976399997</v>
      </c>
      <c r="P134" s="99">
        <v>87.3</v>
      </c>
      <c r="Q134" s="92"/>
      <c r="R134" s="97">
        <v>852.200881654</v>
      </c>
      <c r="S134" s="98">
        <v>1.1249380873767946E-3</v>
      </c>
      <c r="T134" s="98">
        <f t="shared" si="1"/>
        <v>8.599671339812022E-3</v>
      </c>
      <c r="U134" s="98">
        <f>R134/'סכום נכסי הקרן'!$C$42</f>
        <v>2.5644261522444643E-4</v>
      </c>
    </row>
    <row r="135" spans="2:21">
      <c r="B135" s="96" t="s">
        <v>425</v>
      </c>
      <c r="C135" s="92">
        <v>1130632</v>
      </c>
      <c r="D135" s="103" t="s">
        <v>117</v>
      </c>
      <c r="E135" s="103" t="s">
        <v>250</v>
      </c>
      <c r="F135" s="92" t="s">
        <v>399</v>
      </c>
      <c r="G135" s="103" t="s">
        <v>274</v>
      </c>
      <c r="H135" s="92" t="s">
        <v>414</v>
      </c>
      <c r="I135" s="92" t="s">
        <v>254</v>
      </c>
      <c r="J135" s="92"/>
      <c r="K135" s="97">
        <v>1.3300000000314576</v>
      </c>
      <c r="L135" s="103" t="s">
        <v>129</v>
      </c>
      <c r="M135" s="71">
        <v>3.4500000000000003E-2</v>
      </c>
      <c r="N135" s="71">
        <v>2.1100000002202041E-2</v>
      </c>
      <c r="O135" s="97">
        <v>2895.1460040000002</v>
      </c>
      <c r="P135" s="99">
        <v>109.8</v>
      </c>
      <c r="Q135" s="92"/>
      <c r="R135" s="97">
        <v>3.17887013</v>
      </c>
      <c r="S135" s="98">
        <v>2.2401285080277863E-5</v>
      </c>
      <c r="T135" s="98">
        <f t="shared" si="1"/>
        <v>3.207839716955919E-5</v>
      </c>
      <c r="U135" s="98">
        <f>R135/'סכום נכסי הקרן'!$C$42</f>
        <v>9.5657935487451466E-7</v>
      </c>
    </row>
    <row r="136" spans="2:21">
      <c r="B136" s="96" t="s">
        <v>426</v>
      </c>
      <c r="C136" s="92">
        <v>1141696</v>
      </c>
      <c r="D136" s="103" t="s">
        <v>117</v>
      </c>
      <c r="E136" s="103" t="s">
        <v>250</v>
      </c>
      <c r="F136" s="92" t="s">
        <v>399</v>
      </c>
      <c r="G136" s="103" t="s">
        <v>274</v>
      </c>
      <c r="H136" s="92" t="s">
        <v>414</v>
      </c>
      <c r="I136" s="92" t="s">
        <v>254</v>
      </c>
      <c r="J136" s="92"/>
      <c r="K136" s="97">
        <v>2.9199999999942712</v>
      </c>
      <c r="L136" s="103" t="s">
        <v>129</v>
      </c>
      <c r="M136" s="71">
        <v>2.0499999999999997E-2</v>
      </c>
      <c r="N136" s="71">
        <v>2.8299999999953852E-2</v>
      </c>
      <c r="O136" s="97">
        <v>292052.26729500003</v>
      </c>
      <c r="P136" s="99">
        <v>107.58</v>
      </c>
      <c r="Q136" s="92"/>
      <c r="R136" s="97">
        <v>314.189847515</v>
      </c>
      <c r="S136" s="98">
        <v>3.8122543852293916E-4</v>
      </c>
      <c r="T136" s="98">
        <f t="shared" si="1"/>
        <v>3.1705311330945782E-3</v>
      </c>
      <c r="U136" s="98">
        <f>R136/'סכום נכסי הקרן'!$C$42</f>
        <v>9.4545391712501584E-5</v>
      </c>
    </row>
    <row r="137" spans="2:21">
      <c r="B137" s="96" t="s">
        <v>427</v>
      </c>
      <c r="C137" s="92">
        <v>1165141</v>
      </c>
      <c r="D137" s="103" t="s">
        <v>117</v>
      </c>
      <c r="E137" s="103" t="s">
        <v>250</v>
      </c>
      <c r="F137" s="92" t="s">
        <v>399</v>
      </c>
      <c r="G137" s="103" t="s">
        <v>274</v>
      </c>
      <c r="H137" s="92" t="s">
        <v>414</v>
      </c>
      <c r="I137" s="92" t="s">
        <v>254</v>
      </c>
      <c r="J137" s="92"/>
      <c r="K137" s="97">
        <v>5.5100000000126865</v>
      </c>
      <c r="L137" s="103" t="s">
        <v>129</v>
      </c>
      <c r="M137" s="71">
        <v>8.3999999999999995E-3</v>
      </c>
      <c r="N137" s="71">
        <v>3.680000000012687E-2</v>
      </c>
      <c r="O137" s="97">
        <v>170465.355198</v>
      </c>
      <c r="P137" s="99">
        <v>92.48</v>
      </c>
      <c r="Q137" s="92"/>
      <c r="R137" s="97">
        <v>157.64636629999998</v>
      </c>
      <c r="S137" s="98">
        <v>2.3454106703917247E-4</v>
      </c>
      <c r="T137" s="98">
        <f t="shared" si="1"/>
        <v>1.5908302458739359E-3</v>
      </c>
      <c r="U137" s="98">
        <f>R137/'סכום נכסי הקרן'!$C$42</f>
        <v>4.7438634862873564E-5</v>
      </c>
    </row>
    <row r="138" spans="2:21">
      <c r="B138" s="96" t="s">
        <v>428</v>
      </c>
      <c r="C138" s="92">
        <v>1178375</v>
      </c>
      <c r="D138" s="103" t="s">
        <v>117</v>
      </c>
      <c r="E138" s="103" t="s">
        <v>250</v>
      </c>
      <c r="F138" s="92" t="s">
        <v>399</v>
      </c>
      <c r="G138" s="103" t="s">
        <v>274</v>
      </c>
      <c r="H138" s="92" t="s">
        <v>414</v>
      </c>
      <c r="I138" s="92" t="s">
        <v>254</v>
      </c>
      <c r="J138" s="92"/>
      <c r="K138" s="97">
        <v>6.4700000000002627</v>
      </c>
      <c r="L138" s="103" t="s">
        <v>129</v>
      </c>
      <c r="M138" s="71">
        <v>9.7000000000000003E-3</v>
      </c>
      <c r="N138" s="71">
        <v>3.7499999999978086E-2</v>
      </c>
      <c r="O138" s="97">
        <v>128053.689524</v>
      </c>
      <c r="P138" s="99">
        <v>89.1</v>
      </c>
      <c r="Q138" s="92"/>
      <c r="R138" s="97">
        <v>114.095845251</v>
      </c>
      <c r="S138" s="98">
        <v>2.9896279946255952E-4</v>
      </c>
      <c r="T138" s="98">
        <f t="shared" si="1"/>
        <v>1.1513562019465518E-3</v>
      </c>
      <c r="U138" s="98">
        <f>R138/'סכום נכסי הקרן'!$C$42</f>
        <v>3.4333497620446685E-5</v>
      </c>
    </row>
    <row r="139" spans="2:21">
      <c r="B139" s="96" t="s">
        <v>429</v>
      </c>
      <c r="C139" s="92">
        <v>1171214</v>
      </c>
      <c r="D139" s="103" t="s">
        <v>117</v>
      </c>
      <c r="E139" s="103" t="s">
        <v>250</v>
      </c>
      <c r="F139" s="92" t="s">
        <v>430</v>
      </c>
      <c r="G139" s="103" t="s">
        <v>431</v>
      </c>
      <c r="H139" s="92" t="s">
        <v>418</v>
      </c>
      <c r="I139" s="92" t="s">
        <v>127</v>
      </c>
      <c r="J139" s="92"/>
      <c r="K139" s="97">
        <v>1.7799999999991563</v>
      </c>
      <c r="L139" s="103" t="s">
        <v>129</v>
      </c>
      <c r="M139" s="71">
        <v>1.8500000000000003E-2</v>
      </c>
      <c r="N139" s="71">
        <v>2.6299999999978511E-2</v>
      </c>
      <c r="O139" s="97">
        <v>468229.4359974204</v>
      </c>
      <c r="P139" s="99">
        <v>106.35</v>
      </c>
      <c r="Q139" s="97"/>
      <c r="R139" s="97">
        <v>497.96200318900009</v>
      </c>
      <c r="S139" s="98">
        <v>6.6821189062250255E-4</v>
      </c>
      <c r="T139" s="98">
        <f t="shared" si="1"/>
        <v>5.025000160558948E-3</v>
      </c>
      <c r="U139" s="98">
        <f>R139/'סכום נכסי הקרן'!$C$42</f>
        <v>1.4984574779170195E-4</v>
      </c>
    </row>
    <row r="140" spans="2:21">
      <c r="B140" s="96" t="s">
        <v>432</v>
      </c>
      <c r="C140" s="92">
        <v>1175660</v>
      </c>
      <c r="D140" s="103" t="s">
        <v>117</v>
      </c>
      <c r="E140" s="103" t="s">
        <v>250</v>
      </c>
      <c r="F140" s="92" t="s">
        <v>430</v>
      </c>
      <c r="G140" s="103" t="s">
        <v>431</v>
      </c>
      <c r="H140" s="92" t="s">
        <v>418</v>
      </c>
      <c r="I140" s="92" t="s">
        <v>127</v>
      </c>
      <c r="J140" s="92"/>
      <c r="K140" s="97">
        <v>1.3699999999995593</v>
      </c>
      <c r="L140" s="103" t="s">
        <v>129</v>
      </c>
      <c r="M140" s="71">
        <v>0.01</v>
      </c>
      <c r="N140" s="71">
        <v>3.5499999999958357E-2</v>
      </c>
      <c r="O140" s="97">
        <v>394270.56</v>
      </c>
      <c r="P140" s="99">
        <v>103.56</v>
      </c>
      <c r="Q140" s="92"/>
      <c r="R140" s="97">
        <v>408.30658201399996</v>
      </c>
      <c r="S140" s="98">
        <v>3.4814755423754495E-4</v>
      </c>
      <c r="T140" s="98">
        <f t="shared" ref="T140:T202" si="2">IFERROR(R140/$R$11,0)</f>
        <v>4.1202754970019123E-3</v>
      </c>
      <c r="U140" s="98">
        <f>R140/'סכום נכסי הקרן'!$C$42</f>
        <v>1.2286681457287789E-4</v>
      </c>
    </row>
    <row r="141" spans="2:21">
      <c r="B141" s="96" t="s">
        <v>433</v>
      </c>
      <c r="C141" s="92">
        <v>1182831</v>
      </c>
      <c r="D141" s="103" t="s">
        <v>117</v>
      </c>
      <c r="E141" s="103" t="s">
        <v>250</v>
      </c>
      <c r="F141" s="92" t="s">
        <v>430</v>
      </c>
      <c r="G141" s="103" t="s">
        <v>431</v>
      </c>
      <c r="H141" s="92" t="s">
        <v>418</v>
      </c>
      <c r="I141" s="92" t="s">
        <v>127</v>
      </c>
      <c r="J141" s="92"/>
      <c r="K141" s="97">
        <v>4.6399999999993451</v>
      </c>
      <c r="L141" s="103" t="s">
        <v>129</v>
      </c>
      <c r="M141" s="71">
        <v>0.01</v>
      </c>
      <c r="N141" s="71">
        <v>4.0099999999998366E-2</v>
      </c>
      <c r="O141" s="97">
        <v>995947.96948500013</v>
      </c>
      <c r="P141" s="99">
        <v>92</v>
      </c>
      <c r="Q141" s="92"/>
      <c r="R141" s="97">
        <v>916.27205241500008</v>
      </c>
      <c r="S141" s="98">
        <v>1.0203778561161327E-3</v>
      </c>
      <c r="T141" s="98">
        <f t="shared" si="2"/>
        <v>9.2462219627498683E-3</v>
      </c>
      <c r="U141" s="98">
        <f>R141/'סכום נכסי הקרן'!$C$42</f>
        <v>2.757227860669754E-4</v>
      </c>
    </row>
    <row r="142" spans="2:21">
      <c r="B142" s="96" t="s">
        <v>434</v>
      </c>
      <c r="C142" s="92">
        <v>1191659</v>
      </c>
      <c r="D142" s="103" t="s">
        <v>117</v>
      </c>
      <c r="E142" s="103" t="s">
        <v>250</v>
      </c>
      <c r="F142" s="92" t="s">
        <v>430</v>
      </c>
      <c r="G142" s="103" t="s">
        <v>431</v>
      </c>
      <c r="H142" s="92" t="s">
        <v>418</v>
      </c>
      <c r="I142" s="92" t="s">
        <v>127</v>
      </c>
      <c r="J142" s="92"/>
      <c r="K142" s="97">
        <v>3.2600000000007805</v>
      </c>
      <c r="L142" s="103" t="s">
        <v>129</v>
      </c>
      <c r="M142" s="71">
        <v>3.5400000000000001E-2</v>
      </c>
      <c r="N142" s="71">
        <v>3.9000000000005565E-2</v>
      </c>
      <c r="O142" s="97">
        <v>361414.68</v>
      </c>
      <c r="P142" s="99">
        <v>99.25</v>
      </c>
      <c r="Q142" s="92"/>
      <c r="R142" s="97">
        <v>358.70409132200001</v>
      </c>
      <c r="S142" s="98">
        <v>9.3412219600261563E-4</v>
      </c>
      <c r="T142" s="98">
        <f t="shared" si="2"/>
        <v>3.6197302303044841E-3</v>
      </c>
      <c r="U142" s="98">
        <f>R142/'סכום נכסי הקרן'!$C$42</f>
        <v>1.0794053051410685E-4</v>
      </c>
    </row>
    <row r="143" spans="2:21">
      <c r="B143" s="96" t="s">
        <v>435</v>
      </c>
      <c r="C143" s="92">
        <v>1139542</v>
      </c>
      <c r="D143" s="103" t="s">
        <v>117</v>
      </c>
      <c r="E143" s="103" t="s">
        <v>250</v>
      </c>
      <c r="F143" s="92" t="s">
        <v>436</v>
      </c>
      <c r="G143" s="103" t="s">
        <v>285</v>
      </c>
      <c r="H143" s="92" t="s">
        <v>414</v>
      </c>
      <c r="I143" s="92" t="s">
        <v>254</v>
      </c>
      <c r="J143" s="92"/>
      <c r="K143" s="97">
        <v>3.3000000000079877</v>
      </c>
      <c r="L143" s="103" t="s">
        <v>129</v>
      </c>
      <c r="M143" s="71">
        <v>1.9400000000000001E-2</v>
      </c>
      <c r="N143" s="71">
        <v>1.9200000000058576E-2</v>
      </c>
      <c r="O143" s="97">
        <v>68960.152449999994</v>
      </c>
      <c r="P143" s="99">
        <v>108.93</v>
      </c>
      <c r="Q143" s="92"/>
      <c r="R143" s="97">
        <v>75.118293567999999</v>
      </c>
      <c r="S143" s="98">
        <v>1.9078936562789601E-4</v>
      </c>
      <c r="T143" s="98">
        <f t="shared" si="2"/>
        <v>7.5802859419546258E-4</v>
      </c>
      <c r="U143" s="98">
        <f>R143/'סכום נכסי הקרן'!$C$42</f>
        <v>2.2604449336391055E-5</v>
      </c>
    </row>
    <row r="144" spans="2:21">
      <c r="B144" s="96" t="s">
        <v>437</v>
      </c>
      <c r="C144" s="92">
        <v>1142595</v>
      </c>
      <c r="D144" s="103" t="s">
        <v>117</v>
      </c>
      <c r="E144" s="103" t="s">
        <v>250</v>
      </c>
      <c r="F144" s="92" t="s">
        <v>436</v>
      </c>
      <c r="G144" s="103" t="s">
        <v>285</v>
      </c>
      <c r="H144" s="92" t="s">
        <v>414</v>
      </c>
      <c r="I144" s="92" t="s">
        <v>254</v>
      </c>
      <c r="J144" s="92"/>
      <c r="K144" s="97">
        <v>4.2700000000016667</v>
      </c>
      <c r="L144" s="103" t="s">
        <v>129</v>
      </c>
      <c r="M144" s="71">
        <v>1.23E-2</v>
      </c>
      <c r="N144" s="71">
        <v>2.3200000000010258E-2</v>
      </c>
      <c r="O144" s="97">
        <v>827329.96886500006</v>
      </c>
      <c r="P144" s="99">
        <v>103.68</v>
      </c>
      <c r="Q144" s="92"/>
      <c r="R144" s="97">
        <v>857.77574679099996</v>
      </c>
      <c r="S144" s="98">
        <v>6.5058419268089322E-4</v>
      </c>
      <c r="T144" s="98">
        <f t="shared" si="2"/>
        <v>8.6559280381727742E-3</v>
      </c>
      <c r="U144" s="98">
        <f>R144/'סכום נכסי הקרן'!$C$42</f>
        <v>2.5812019269008007E-4</v>
      </c>
    </row>
    <row r="145" spans="2:21">
      <c r="B145" s="96" t="s">
        <v>438</v>
      </c>
      <c r="C145" s="92">
        <v>1820190</v>
      </c>
      <c r="D145" s="103" t="s">
        <v>117</v>
      </c>
      <c r="E145" s="103" t="s">
        <v>250</v>
      </c>
      <c r="F145" s="92" t="s">
        <v>439</v>
      </c>
      <c r="G145" s="103" t="s">
        <v>440</v>
      </c>
      <c r="H145" s="92" t="s">
        <v>441</v>
      </c>
      <c r="I145" s="92" t="s">
        <v>127</v>
      </c>
      <c r="J145" s="92"/>
      <c r="K145" s="92">
        <v>1.46</v>
      </c>
      <c r="L145" s="103" t="s">
        <v>129</v>
      </c>
      <c r="M145" s="71">
        <v>4.6500000000000007E-2</v>
      </c>
      <c r="N145" s="71">
        <v>3.379633242294186E-2</v>
      </c>
      <c r="O145" s="97">
        <v>4.5339999999999998E-3</v>
      </c>
      <c r="P145" s="99">
        <v>110.35</v>
      </c>
      <c r="Q145" s="97">
        <v>1.3100000000000002E-7</v>
      </c>
      <c r="R145" s="97">
        <v>5.1260000000000006E-6</v>
      </c>
      <c r="S145" s="98">
        <v>1.054484325999853E-11</v>
      </c>
      <c r="T145" s="98">
        <f t="shared" si="2"/>
        <v>5.1727141143435266E-11</v>
      </c>
      <c r="U145" s="98">
        <f>R145/'סכום נכסי הקרן'!$C$42</f>
        <v>1.542505850368528E-12</v>
      </c>
    </row>
    <row r="146" spans="2:21">
      <c r="B146" s="96" t="s">
        <v>442</v>
      </c>
      <c r="C146" s="92">
        <v>1191824</v>
      </c>
      <c r="D146" s="103" t="s">
        <v>117</v>
      </c>
      <c r="E146" s="103" t="s">
        <v>250</v>
      </c>
      <c r="F146" s="92" t="s">
        <v>443</v>
      </c>
      <c r="G146" s="103" t="s">
        <v>125</v>
      </c>
      <c r="H146" s="92" t="s">
        <v>444</v>
      </c>
      <c r="I146" s="92" t="s">
        <v>254</v>
      </c>
      <c r="J146" s="92"/>
      <c r="K146" s="97">
        <v>2.8299999999975025</v>
      </c>
      <c r="L146" s="103" t="s">
        <v>129</v>
      </c>
      <c r="M146" s="71">
        <v>3.2000000000000001E-2</v>
      </c>
      <c r="N146" s="71">
        <v>3.5399999999967464E-2</v>
      </c>
      <c r="O146" s="97">
        <v>439026.83973599999</v>
      </c>
      <c r="P146" s="99">
        <v>99.42</v>
      </c>
      <c r="Q146" s="92"/>
      <c r="R146" s="97">
        <v>436.48048472300002</v>
      </c>
      <c r="S146" s="98">
        <v>1.61638687727256E-3</v>
      </c>
      <c r="T146" s="98">
        <f t="shared" si="2"/>
        <v>4.404582060012029E-3</v>
      </c>
      <c r="U146" s="98">
        <f>R146/'סכום נכסי הקרן'!$C$42</f>
        <v>1.3134485003061223E-4</v>
      </c>
    </row>
    <row r="147" spans="2:21">
      <c r="B147" s="96" t="s">
        <v>445</v>
      </c>
      <c r="C147" s="92">
        <v>1142231</v>
      </c>
      <c r="D147" s="103" t="s">
        <v>117</v>
      </c>
      <c r="E147" s="103" t="s">
        <v>250</v>
      </c>
      <c r="F147" s="92" t="s">
        <v>446</v>
      </c>
      <c r="G147" s="103" t="s">
        <v>440</v>
      </c>
      <c r="H147" s="92" t="s">
        <v>441</v>
      </c>
      <c r="I147" s="92" t="s">
        <v>127</v>
      </c>
      <c r="J147" s="92"/>
      <c r="K147" s="97">
        <v>3.1199999999274013</v>
      </c>
      <c r="L147" s="103" t="s">
        <v>129</v>
      </c>
      <c r="M147" s="71">
        <v>2.5699999999999997E-2</v>
      </c>
      <c r="N147" s="71">
        <v>4.3199999999189602E-2</v>
      </c>
      <c r="O147" s="97">
        <v>22831.058174000002</v>
      </c>
      <c r="P147" s="99">
        <v>103.77</v>
      </c>
      <c r="Q147" s="92"/>
      <c r="R147" s="97">
        <v>23.691788130999999</v>
      </c>
      <c r="S147" s="98">
        <v>1.9196992605506467E-5</v>
      </c>
      <c r="T147" s="98">
        <f t="shared" si="2"/>
        <v>2.3907695446597762E-4</v>
      </c>
      <c r="U147" s="98">
        <f>R147/'סכום נכסי הקרן'!$C$42</f>
        <v>7.1292863436908204E-6</v>
      </c>
    </row>
    <row r="148" spans="2:21">
      <c r="B148" s="96" t="s">
        <v>447</v>
      </c>
      <c r="C148" s="92">
        <v>1178292</v>
      </c>
      <c r="D148" s="103" t="s">
        <v>117</v>
      </c>
      <c r="E148" s="103" t="s">
        <v>250</v>
      </c>
      <c r="F148" s="92" t="s">
        <v>446</v>
      </c>
      <c r="G148" s="103" t="s">
        <v>440</v>
      </c>
      <c r="H148" s="92" t="s">
        <v>441</v>
      </c>
      <c r="I148" s="92" t="s">
        <v>127</v>
      </c>
      <c r="J148" s="92"/>
      <c r="K148" s="97">
        <v>5.7999999999913641</v>
      </c>
      <c r="L148" s="103" t="s">
        <v>129</v>
      </c>
      <c r="M148" s="71">
        <v>1.09E-2</v>
      </c>
      <c r="N148" s="71">
        <v>4.4099999999987052E-2</v>
      </c>
      <c r="O148" s="97">
        <v>131423.51999999999</v>
      </c>
      <c r="P148" s="99">
        <v>88.11</v>
      </c>
      <c r="Q148" s="92"/>
      <c r="R148" s="97">
        <v>115.79726281499998</v>
      </c>
      <c r="S148" s="98">
        <v>2.9205226666666667E-4</v>
      </c>
      <c r="T148" s="98">
        <f t="shared" si="2"/>
        <v>1.168525430677911E-3</v>
      </c>
      <c r="U148" s="98">
        <f>R148/'סכום נכסי הקרן'!$C$42</f>
        <v>3.4845484851502035E-5</v>
      </c>
    </row>
    <row r="149" spans="2:21">
      <c r="B149" s="96" t="s">
        <v>448</v>
      </c>
      <c r="C149" s="92">
        <v>1184530</v>
      </c>
      <c r="D149" s="103" t="s">
        <v>117</v>
      </c>
      <c r="E149" s="103" t="s">
        <v>250</v>
      </c>
      <c r="F149" s="92" t="s">
        <v>446</v>
      </c>
      <c r="G149" s="103" t="s">
        <v>440</v>
      </c>
      <c r="H149" s="92" t="s">
        <v>441</v>
      </c>
      <c r="I149" s="92" t="s">
        <v>127</v>
      </c>
      <c r="J149" s="92"/>
      <c r="K149" s="97">
        <v>6.6900000000092277</v>
      </c>
      <c r="L149" s="103" t="s">
        <v>129</v>
      </c>
      <c r="M149" s="71">
        <v>1.54E-2</v>
      </c>
      <c r="N149" s="71">
        <v>4.5600000000072499E-2</v>
      </c>
      <c r="O149" s="97">
        <v>281100.93896</v>
      </c>
      <c r="P149" s="99">
        <v>86.36</v>
      </c>
      <c r="Q149" s="92"/>
      <c r="R149" s="97">
        <v>242.758752904</v>
      </c>
      <c r="S149" s="98">
        <v>8.0314553988571427E-4</v>
      </c>
      <c r="T149" s="98">
        <f t="shared" si="2"/>
        <v>2.4497105492137209E-3</v>
      </c>
      <c r="U149" s="98">
        <f>R149/'סכום נכסי הקרן'!$C$42</f>
        <v>7.3050487043033128E-5</v>
      </c>
    </row>
    <row r="150" spans="2:21">
      <c r="B150" s="96" t="s">
        <v>449</v>
      </c>
      <c r="C150" s="92">
        <v>1182989</v>
      </c>
      <c r="D150" s="103" t="s">
        <v>117</v>
      </c>
      <c r="E150" s="103" t="s">
        <v>250</v>
      </c>
      <c r="F150" s="92" t="s">
        <v>450</v>
      </c>
      <c r="G150" s="103" t="s">
        <v>451</v>
      </c>
      <c r="H150" s="92" t="s">
        <v>444</v>
      </c>
      <c r="I150" s="92" t="s">
        <v>254</v>
      </c>
      <c r="J150" s="92"/>
      <c r="K150" s="97">
        <v>4.9700000000021021</v>
      </c>
      <c r="L150" s="103" t="s">
        <v>129</v>
      </c>
      <c r="M150" s="71">
        <v>7.4999999999999997E-3</v>
      </c>
      <c r="N150" s="71">
        <v>3.4800000000014014E-2</v>
      </c>
      <c r="O150" s="97">
        <v>588911.88814399997</v>
      </c>
      <c r="P150" s="99">
        <v>92.12</v>
      </c>
      <c r="Q150" s="92"/>
      <c r="R150" s="97">
        <v>542.50563263799995</v>
      </c>
      <c r="S150" s="98">
        <v>4.3994612889884953E-4</v>
      </c>
      <c r="T150" s="98">
        <f t="shared" si="2"/>
        <v>5.4744957921526458E-3</v>
      </c>
      <c r="U150" s="98">
        <f>R150/'סכום נכסי הקרן'!$C$42</f>
        <v>1.6324972926297195E-4</v>
      </c>
    </row>
    <row r="151" spans="2:21">
      <c r="B151" s="96" t="s">
        <v>452</v>
      </c>
      <c r="C151" s="92">
        <v>1260769</v>
      </c>
      <c r="D151" s="103" t="s">
        <v>117</v>
      </c>
      <c r="E151" s="103" t="s">
        <v>250</v>
      </c>
      <c r="F151" s="92" t="s">
        <v>453</v>
      </c>
      <c r="G151" s="103" t="s">
        <v>440</v>
      </c>
      <c r="H151" s="92" t="s">
        <v>441</v>
      </c>
      <c r="I151" s="92" t="s">
        <v>127</v>
      </c>
      <c r="J151" s="92"/>
      <c r="K151" s="97">
        <v>4.0299999999962575</v>
      </c>
      <c r="L151" s="103" t="s">
        <v>129</v>
      </c>
      <c r="M151" s="71">
        <v>1.0800000000000001E-2</v>
      </c>
      <c r="N151" s="71">
        <v>2.9799999999976966E-2</v>
      </c>
      <c r="O151" s="97">
        <v>342331.98489600001</v>
      </c>
      <c r="P151" s="99">
        <v>101.46</v>
      </c>
      <c r="Q151" s="92"/>
      <c r="R151" s="97">
        <v>347.33003410999999</v>
      </c>
      <c r="S151" s="98">
        <v>1.0436950759024391E-3</v>
      </c>
      <c r="T151" s="98">
        <f t="shared" si="2"/>
        <v>3.5049531209056092E-3</v>
      </c>
      <c r="U151" s="98">
        <f>R151/'סכום נכסי הקרן'!$C$42</f>
        <v>1.0451787156132955E-4</v>
      </c>
    </row>
    <row r="152" spans="2:21">
      <c r="B152" s="96" t="s">
        <v>454</v>
      </c>
      <c r="C152" s="92">
        <v>6120224</v>
      </c>
      <c r="D152" s="103" t="s">
        <v>117</v>
      </c>
      <c r="E152" s="103" t="s">
        <v>250</v>
      </c>
      <c r="F152" s="92" t="s">
        <v>455</v>
      </c>
      <c r="G152" s="103" t="s">
        <v>451</v>
      </c>
      <c r="H152" s="92" t="s">
        <v>444</v>
      </c>
      <c r="I152" s="92" t="s">
        <v>254</v>
      </c>
      <c r="J152" s="92"/>
      <c r="K152" s="97">
        <v>4.2200000000158688</v>
      </c>
      <c r="L152" s="103" t="s">
        <v>129</v>
      </c>
      <c r="M152" s="71">
        <v>1.8000000000000002E-2</v>
      </c>
      <c r="N152" s="71">
        <v>2.920000000025786E-2</v>
      </c>
      <c r="O152" s="97">
        <v>38814.300605999997</v>
      </c>
      <c r="P152" s="99">
        <v>103.91</v>
      </c>
      <c r="Q152" s="92"/>
      <c r="R152" s="97">
        <v>40.331939987999995</v>
      </c>
      <c r="S152" s="98">
        <v>6.9557430603680857E-5</v>
      </c>
      <c r="T152" s="98">
        <f t="shared" si="2"/>
        <v>4.0699491852279291E-4</v>
      </c>
      <c r="U152" s="98">
        <f>R152/'סכום נכסי הקרן'!$C$42</f>
        <v>1.2136608152204909E-5</v>
      </c>
    </row>
    <row r="153" spans="2:21">
      <c r="B153" s="96" t="s">
        <v>456</v>
      </c>
      <c r="C153" s="92">
        <v>1132828</v>
      </c>
      <c r="D153" s="103" t="s">
        <v>117</v>
      </c>
      <c r="E153" s="103" t="s">
        <v>250</v>
      </c>
      <c r="F153" s="92" t="s">
        <v>457</v>
      </c>
      <c r="G153" s="103" t="s">
        <v>152</v>
      </c>
      <c r="H153" s="92" t="s">
        <v>444</v>
      </c>
      <c r="I153" s="92" t="s">
        <v>254</v>
      </c>
      <c r="J153" s="92"/>
      <c r="K153" s="97">
        <v>1.0099999999993561</v>
      </c>
      <c r="L153" s="103" t="s">
        <v>129</v>
      </c>
      <c r="M153" s="71">
        <v>1.9799999999999998E-2</v>
      </c>
      <c r="N153" s="71">
        <v>1.920000000001932E-2</v>
      </c>
      <c r="O153" s="97">
        <v>284883.82863100001</v>
      </c>
      <c r="P153" s="99">
        <v>107.95</v>
      </c>
      <c r="Q153" s="97">
        <v>3.0432487460000002</v>
      </c>
      <c r="R153" s="97">
        <v>310.57533101999996</v>
      </c>
      <c r="S153" s="98">
        <v>9.3748921717112159E-4</v>
      </c>
      <c r="T153" s="98">
        <f t="shared" si="2"/>
        <v>3.1340565710769931E-3</v>
      </c>
      <c r="U153" s="98">
        <f>R153/'סכום נכסי הקרן'!$C$42</f>
        <v>9.345771850926494E-5</v>
      </c>
    </row>
    <row r="154" spans="2:21">
      <c r="B154" s="96" t="s">
        <v>458</v>
      </c>
      <c r="C154" s="92">
        <v>1166057</v>
      </c>
      <c r="D154" s="103" t="s">
        <v>117</v>
      </c>
      <c r="E154" s="103" t="s">
        <v>250</v>
      </c>
      <c r="F154" s="92" t="s">
        <v>459</v>
      </c>
      <c r="G154" s="103" t="s">
        <v>285</v>
      </c>
      <c r="H154" s="92" t="s">
        <v>460</v>
      </c>
      <c r="I154" s="92" t="s">
        <v>254</v>
      </c>
      <c r="J154" s="92"/>
      <c r="K154" s="97">
        <v>4.1200000000008785</v>
      </c>
      <c r="L154" s="103" t="s">
        <v>129</v>
      </c>
      <c r="M154" s="71">
        <v>2.75E-2</v>
      </c>
      <c r="N154" s="71">
        <v>2.9799999999995205E-2</v>
      </c>
      <c r="O154" s="97">
        <v>467440.47747599997</v>
      </c>
      <c r="P154" s="99">
        <v>107.1</v>
      </c>
      <c r="Q154" s="92"/>
      <c r="R154" s="97">
        <v>500.62873583800001</v>
      </c>
      <c r="S154" s="98">
        <v>5.0956477025131987E-4</v>
      </c>
      <c r="T154" s="98">
        <f t="shared" si="2"/>
        <v>5.0519105109543098E-3</v>
      </c>
      <c r="U154" s="98">
        <f>R154/'סכום נכסי הקרן'!$C$42</f>
        <v>1.5064821574184848E-4</v>
      </c>
    </row>
    <row r="155" spans="2:21">
      <c r="B155" s="96" t="s">
        <v>461</v>
      </c>
      <c r="C155" s="92">
        <v>1260603</v>
      </c>
      <c r="D155" s="103" t="s">
        <v>117</v>
      </c>
      <c r="E155" s="103" t="s">
        <v>250</v>
      </c>
      <c r="F155" s="92" t="s">
        <v>453</v>
      </c>
      <c r="G155" s="103" t="s">
        <v>440</v>
      </c>
      <c r="H155" s="92" t="s">
        <v>462</v>
      </c>
      <c r="I155" s="92" t="s">
        <v>127</v>
      </c>
      <c r="J155" s="92"/>
      <c r="K155" s="97">
        <v>2.65999999999794</v>
      </c>
      <c r="L155" s="103" t="s">
        <v>129</v>
      </c>
      <c r="M155" s="71">
        <v>0.04</v>
      </c>
      <c r="N155" s="71">
        <v>0.16439999999985422</v>
      </c>
      <c r="O155" s="97">
        <v>480559.30052599998</v>
      </c>
      <c r="P155" s="99">
        <v>78.8</v>
      </c>
      <c r="Q155" s="97"/>
      <c r="R155" s="97">
        <v>378.68074708300003</v>
      </c>
      <c r="S155" s="98">
        <v>1.6347185371655111E-4</v>
      </c>
      <c r="T155" s="98">
        <f t="shared" si="2"/>
        <v>3.8213172947061751E-3</v>
      </c>
      <c r="U155" s="98">
        <f>R155/'סכום נכסי הקרן'!$C$42</f>
        <v>1.1395186652310814E-4</v>
      </c>
    </row>
    <row r="156" spans="2:21">
      <c r="B156" s="96" t="s">
        <v>463</v>
      </c>
      <c r="C156" s="92">
        <v>1260652</v>
      </c>
      <c r="D156" s="103" t="s">
        <v>117</v>
      </c>
      <c r="E156" s="103" t="s">
        <v>250</v>
      </c>
      <c r="F156" s="92" t="s">
        <v>453</v>
      </c>
      <c r="G156" s="103" t="s">
        <v>440</v>
      </c>
      <c r="H156" s="92" t="s">
        <v>462</v>
      </c>
      <c r="I156" s="92" t="s">
        <v>127</v>
      </c>
      <c r="J156" s="92"/>
      <c r="K156" s="97">
        <v>3.3699999999992531</v>
      </c>
      <c r="L156" s="103" t="s">
        <v>129</v>
      </c>
      <c r="M156" s="71">
        <v>3.2799999999999996E-2</v>
      </c>
      <c r="N156" s="71">
        <v>0.1473000000000047</v>
      </c>
      <c r="O156" s="97">
        <v>479038.12026599998</v>
      </c>
      <c r="P156" s="99">
        <v>75.489999999999995</v>
      </c>
      <c r="Q156" s="97"/>
      <c r="R156" s="97">
        <v>361.62587477099999</v>
      </c>
      <c r="S156" s="98">
        <v>3.1609969304919352E-4</v>
      </c>
      <c r="T156" s="98">
        <f t="shared" si="2"/>
        <v>3.6492143319152869E-3</v>
      </c>
      <c r="U156" s="98">
        <f>R156/'סכום נכסי הקרן'!$C$42</f>
        <v>1.0881974784996178E-4</v>
      </c>
    </row>
    <row r="157" spans="2:21">
      <c r="B157" s="96" t="s">
        <v>464</v>
      </c>
      <c r="C157" s="92">
        <v>1260736</v>
      </c>
      <c r="D157" s="103" t="s">
        <v>117</v>
      </c>
      <c r="E157" s="103" t="s">
        <v>250</v>
      </c>
      <c r="F157" s="92" t="s">
        <v>453</v>
      </c>
      <c r="G157" s="103" t="s">
        <v>440</v>
      </c>
      <c r="H157" s="92" t="s">
        <v>462</v>
      </c>
      <c r="I157" s="92" t="s">
        <v>127</v>
      </c>
      <c r="J157" s="92"/>
      <c r="K157" s="97">
        <v>4.1399999999064212</v>
      </c>
      <c r="L157" s="103" t="s">
        <v>129</v>
      </c>
      <c r="M157" s="71">
        <v>1.29E-2</v>
      </c>
      <c r="N157" s="71">
        <v>0.10929999999650269</v>
      </c>
      <c r="O157" s="97">
        <v>17428.624965999999</v>
      </c>
      <c r="P157" s="99">
        <v>72.349999999999994</v>
      </c>
      <c r="Q157" s="92"/>
      <c r="R157" s="97">
        <v>12.609610136999999</v>
      </c>
      <c r="S157" s="98">
        <v>1.6852756860247029E-5</v>
      </c>
      <c r="T157" s="98">
        <f t="shared" si="2"/>
        <v>1.2724523669923742E-4</v>
      </c>
      <c r="U157" s="98">
        <f>R157/'סכום נכסי הקרן'!$C$42</f>
        <v>3.7944591118198968E-6</v>
      </c>
    </row>
    <row r="158" spans="2:21">
      <c r="B158" s="96" t="s">
        <v>465</v>
      </c>
      <c r="C158" s="92">
        <v>6120323</v>
      </c>
      <c r="D158" s="103" t="s">
        <v>117</v>
      </c>
      <c r="E158" s="103" t="s">
        <v>250</v>
      </c>
      <c r="F158" s="92" t="s">
        <v>455</v>
      </c>
      <c r="G158" s="103" t="s">
        <v>451</v>
      </c>
      <c r="H158" s="92" t="s">
        <v>460</v>
      </c>
      <c r="I158" s="92" t="s">
        <v>254</v>
      </c>
      <c r="J158" s="92"/>
      <c r="K158" s="97">
        <v>3.4799999999977427</v>
      </c>
      <c r="L158" s="103" t="s">
        <v>129</v>
      </c>
      <c r="M158" s="71">
        <v>3.3000000000000002E-2</v>
      </c>
      <c r="N158" s="71">
        <v>4.0499999999974133E-2</v>
      </c>
      <c r="O158" s="97">
        <v>607751.61401500006</v>
      </c>
      <c r="P158" s="99">
        <v>104.97</v>
      </c>
      <c r="Q158" s="97"/>
      <c r="R158" s="97">
        <v>637.95686725300004</v>
      </c>
      <c r="S158" s="98">
        <v>1.1884214793583814E-3</v>
      </c>
      <c r="T158" s="98">
        <f t="shared" si="2"/>
        <v>6.43770677249702E-3</v>
      </c>
      <c r="U158" s="98">
        <f>R158/'סכום נכסי הקרן'!$C$42</f>
        <v>1.9197272727673251E-4</v>
      </c>
    </row>
    <row r="159" spans="2:21">
      <c r="B159" s="96" t="s">
        <v>466</v>
      </c>
      <c r="C159" s="92">
        <v>1168350</v>
      </c>
      <c r="D159" s="103" t="s">
        <v>117</v>
      </c>
      <c r="E159" s="103" t="s">
        <v>250</v>
      </c>
      <c r="F159" s="92" t="s">
        <v>467</v>
      </c>
      <c r="G159" s="103" t="s">
        <v>274</v>
      </c>
      <c r="H159" s="92" t="s">
        <v>460</v>
      </c>
      <c r="I159" s="92" t="s">
        <v>254</v>
      </c>
      <c r="J159" s="92"/>
      <c r="K159" s="97">
        <v>3</v>
      </c>
      <c r="L159" s="103" t="s">
        <v>129</v>
      </c>
      <c r="M159" s="71">
        <v>1E-3</v>
      </c>
      <c r="N159" s="71">
        <v>2.4599999999999379E-2</v>
      </c>
      <c r="O159" s="97">
        <v>639795.980064</v>
      </c>
      <c r="P159" s="99">
        <v>100.53</v>
      </c>
      <c r="Q159" s="97"/>
      <c r="R159" s="97">
        <v>643.18689882400008</v>
      </c>
      <c r="S159" s="98">
        <v>1.1297628155321291E-3</v>
      </c>
      <c r="T159" s="98">
        <f t="shared" si="2"/>
        <v>6.4904837099253746E-3</v>
      </c>
      <c r="U159" s="98">
        <f>R159/'סכום נכסי הקרן'!$C$42</f>
        <v>1.9354653810308437E-4</v>
      </c>
    </row>
    <row r="160" spans="2:21">
      <c r="B160" s="96" t="s">
        <v>468</v>
      </c>
      <c r="C160" s="92">
        <v>1175975</v>
      </c>
      <c r="D160" s="103" t="s">
        <v>117</v>
      </c>
      <c r="E160" s="103" t="s">
        <v>250</v>
      </c>
      <c r="F160" s="92" t="s">
        <v>467</v>
      </c>
      <c r="G160" s="103" t="s">
        <v>274</v>
      </c>
      <c r="H160" s="92" t="s">
        <v>460</v>
      </c>
      <c r="I160" s="92" t="s">
        <v>254</v>
      </c>
      <c r="J160" s="92"/>
      <c r="K160" s="97">
        <v>5.7100000000004139</v>
      </c>
      <c r="L160" s="103" t="s">
        <v>129</v>
      </c>
      <c r="M160" s="71">
        <v>3.0000000000000001E-3</v>
      </c>
      <c r="N160" s="71">
        <v>2.6400000000022489E-2</v>
      </c>
      <c r="O160" s="97">
        <v>360803.59348799998</v>
      </c>
      <c r="P160" s="99">
        <v>93.66</v>
      </c>
      <c r="Q160" s="92"/>
      <c r="R160" s="97">
        <v>337.928662266</v>
      </c>
      <c r="S160" s="98">
        <v>9.972625126121494E-4</v>
      </c>
      <c r="T160" s="98">
        <f t="shared" si="2"/>
        <v>3.4100826393768332E-3</v>
      </c>
      <c r="U160" s="98">
        <f>R160/'סכום נכסי הקרן'!$C$42</f>
        <v>1.0168882921430264E-4</v>
      </c>
    </row>
    <row r="161" spans="2:21">
      <c r="B161" s="96" t="s">
        <v>469</v>
      </c>
      <c r="C161" s="92">
        <v>1185834</v>
      </c>
      <c r="D161" s="103" t="s">
        <v>117</v>
      </c>
      <c r="E161" s="103" t="s">
        <v>250</v>
      </c>
      <c r="F161" s="92" t="s">
        <v>467</v>
      </c>
      <c r="G161" s="103" t="s">
        <v>274</v>
      </c>
      <c r="H161" s="92" t="s">
        <v>460</v>
      </c>
      <c r="I161" s="92" t="s">
        <v>254</v>
      </c>
      <c r="J161" s="92"/>
      <c r="K161" s="97">
        <v>4.2200000000008098</v>
      </c>
      <c r="L161" s="103" t="s">
        <v>129</v>
      </c>
      <c r="M161" s="71">
        <v>3.0000000000000001E-3</v>
      </c>
      <c r="N161" s="71">
        <v>2.7099999999993921E-2</v>
      </c>
      <c r="O161" s="97">
        <v>524038.14364800008</v>
      </c>
      <c r="P161" s="99">
        <v>94.2</v>
      </c>
      <c r="Q161" s="92"/>
      <c r="R161" s="97">
        <v>493.64394873000003</v>
      </c>
      <c r="S161" s="98">
        <v>1.030354195139599E-3</v>
      </c>
      <c r="T161" s="98">
        <f t="shared" si="2"/>
        <v>4.9814261042839311E-3</v>
      </c>
      <c r="U161" s="98">
        <f>R161/'סכום נכסי הקרן'!$C$42</f>
        <v>1.4854636732638445E-4</v>
      </c>
    </row>
    <row r="162" spans="2:21">
      <c r="B162" s="96" t="s">
        <v>470</v>
      </c>
      <c r="C162" s="92">
        <v>1188192</v>
      </c>
      <c r="D162" s="103" t="s">
        <v>117</v>
      </c>
      <c r="E162" s="103" t="s">
        <v>250</v>
      </c>
      <c r="F162" s="92" t="s">
        <v>471</v>
      </c>
      <c r="G162" s="103" t="s">
        <v>472</v>
      </c>
      <c r="H162" s="92" t="s">
        <v>462</v>
      </c>
      <c r="I162" s="92" t="s">
        <v>127</v>
      </c>
      <c r="J162" s="92"/>
      <c r="K162" s="97">
        <v>4.7100000000272502</v>
      </c>
      <c r="L162" s="103" t="s">
        <v>129</v>
      </c>
      <c r="M162" s="71">
        <v>3.2500000000000001E-2</v>
      </c>
      <c r="N162" s="71">
        <v>4.8000000000286834E-2</v>
      </c>
      <c r="O162" s="97">
        <v>44112.580477000003</v>
      </c>
      <c r="P162" s="99">
        <v>94.84</v>
      </c>
      <c r="Q162" s="97"/>
      <c r="R162" s="97">
        <v>41.836371765999999</v>
      </c>
      <c r="S162" s="98">
        <v>1.6966377106538463E-4</v>
      </c>
      <c r="T162" s="98">
        <f t="shared" si="2"/>
        <v>4.2217633774270616E-4</v>
      </c>
      <c r="U162" s="98">
        <f>R162/'סכום נכסי הקרן'!$C$42</f>
        <v>1.2589318807500526E-5</v>
      </c>
    </row>
    <row r="163" spans="2:21">
      <c r="B163" s="96" t="s">
        <v>477</v>
      </c>
      <c r="C163" s="92">
        <v>3660156</v>
      </c>
      <c r="D163" s="103" t="s">
        <v>117</v>
      </c>
      <c r="E163" s="103" t="s">
        <v>250</v>
      </c>
      <c r="F163" s="92" t="s">
        <v>478</v>
      </c>
      <c r="G163" s="103" t="s">
        <v>274</v>
      </c>
      <c r="H163" s="92" t="s">
        <v>476</v>
      </c>
      <c r="I163" s="92"/>
      <c r="J163" s="92"/>
      <c r="K163" s="97">
        <v>3.8799999999984021</v>
      </c>
      <c r="L163" s="103" t="s">
        <v>129</v>
      </c>
      <c r="M163" s="71">
        <v>1.9E-2</v>
      </c>
      <c r="N163" s="71">
        <v>2.9299999999985924E-2</v>
      </c>
      <c r="O163" s="97">
        <v>525694.07999999996</v>
      </c>
      <c r="P163" s="99">
        <v>100</v>
      </c>
      <c r="Q163" s="92"/>
      <c r="R163" s="97">
        <v>525.69406271800005</v>
      </c>
      <c r="S163" s="98">
        <v>9.6668526381408235E-4</v>
      </c>
      <c r="T163" s="98">
        <f t="shared" si="2"/>
        <v>5.3048480258446936E-3</v>
      </c>
      <c r="U163" s="98">
        <f>R163/'סכום נכסי הקרן'!$C$42</f>
        <v>1.5819082466767749E-4</v>
      </c>
    </row>
    <row r="164" spans="2:21">
      <c r="B164" s="96" t="s">
        <v>479</v>
      </c>
      <c r="C164" s="92">
        <v>1140581</v>
      </c>
      <c r="D164" s="103" t="s">
        <v>117</v>
      </c>
      <c r="E164" s="103" t="s">
        <v>250</v>
      </c>
      <c r="F164" s="92" t="s">
        <v>480</v>
      </c>
      <c r="G164" s="103" t="s">
        <v>274</v>
      </c>
      <c r="H164" s="92" t="s">
        <v>476</v>
      </c>
      <c r="I164" s="92"/>
      <c r="J164" s="92"/>
      <c r="K164" s="92">
        <v>0.25</v>
      </c>
      <c r="L164" s="103" t="s">
        <v>129</v>
      </c>
      <c r="M164" s="71">
        <v>2.1000000000000001E-2</v>
      </c>
      <c r="N164" s="71">
        <v>3.8201291642688151E-2</v>
      </c>
      <c r="O164" s="97">
        <v>1.4324999999999999E-2</v>
      </c>
      <c r="P164" s="99">
        <v>109.42</v>
      </c>
      <c r="Q164" s="92"/>
      <c r="R164" s="97">
        <v>1.5639000000000001E-5</v>
      </c>
      <c r="S164" s="98">
        <v>7.0265358290542178E-11</v>
      </c>
      <c r="T164" s="98">
        <f t="shared" si="2"/>
        <v>1.5781520880651271E-10</v>
      </c>
      <c r="U164" s="98">
        <f>R164/'סכום נכסי הקרן'!$C$42</f>
        <v>4.7060571583912225E-12</v>
      </c>
    </row>
    <row r="165" spans="2:21">
      <c r="B165" s="96" t="s">
        <v>481</v>
      </c>
      <c r="C165" s="92">
        <v>1155928</v>
      </c>
      <c r="D165" s="103" t="s">
        <v>117</v>
      </c>
      <c r="E165" s="103" t="s">
        <v>250</v>
      </c>
      <c r="F165" s="92" t="s">
        <v>480</v>
      </c>
      <c r="G165" s="103" t="s">
        <v>274</v>
      </c>
      <c r="H165" s="92" t="s">
        <v>476</v>
      </c>
      <c r="I165" s="92"/>
      <c r="J165" s="92"/>
      <c r="K165" s="97">
        <v>4.2000000000034516</v>
      </c>
      <c r="L165" s="103" t="s">
        <v>129</v>
      </c>
      <c r="M165" s="71">
        <v>2.75E-2</v>
      </c>
      <c r="N165" s="71">
        <v>2.6800000000025314E-2</v>
      </c>
      <c r="O165" s="97">
        <v>484882.55429669446</v>
      </c>
      <c r="P165" s="99">
        <v>107.54</v>
      </c>
      <c r="Q165" s="97"/>
      <c r="R165" s="97">
        <v>521.44268407599998</v>
      </c>
      <c r="S165" s="98">
        <v>9.4931196584670458E-4</v>
      </c>
      <c r="T165" s="98">
        <f t="shared" si="2"/>
        <v>5.261946804020869E-3</v>
      </c>
      <c r="U165" s="98">
        <f>R165/'סכום נכסי הקרן'!$C$42</f>
        <v>1.5691150815823213E-4</v>
      </c>
    </row>
    <row r="166" spans="2:21">
      <c r="B166" s="96" t="s">
        <v>482</v>
      </c>
      <c r="C166" s="92">
        <v>1177658</v>
      </c>
      <c r="D166" s="103" t="s">
        <v>117</v>
      </c>
      <c r="E166" s="103" t="s">
        <v>250</v>
      </c>
      <c r="F166" s="92" t="s">
        <v>480</v>
      </c>
      <c r="G166" s="103" t="s">
        <v>274</v>
      </c>
      <c r="H166" s="92" t="s">
        <v>476</v>
      </c>
      <c r="I166" s="92"/>
      <c r="J166" s="92"/>
      <c r="K166" s="97">
        <v>5.9099999999953914</v>
      </c>
      <c r="L166" s="103" t="s">
        <v>129</v>
      </c>
      <c r="M166" s="71">
        <v>8.5000000000000006E-3</v>
      </c>
      <c r="N166" s="71">
        <v>3.0099999999971542E-2</v>
      </c>
      <c r="O166" s="97">
        <v>423591.79785799998</v>
      </c>
      <c r="P166" s="99">
        <v>93.75</v>
      </c>
      <c r="Q166" s="97"/>
      <c r="R166" s="97">
        <v>397.11731711300001</v>
      </c>
      <c r="S166" s="98">
        <v>8.1916171187614093E-4</v>
      </c>
      <c r="T166" s="98">
        <f t="shared" si="2"/>
        <v>4.0073631511522616E-3</v>
      </c>
      <c r="U166" s="98">
        <f>R166/'סכום נכסי הקרן'!$C$42</f>
        <v>1.1949976295931651E-4</v>
      </c>
    </row>
    <row r="167" spans="2:21">
      <c r="B167" s="96" t="s">
        <v>483</v>
      </c>
      <c r="C167" s="92">
        <v>1169531</v>
      </c>
      <c r="D167" s="103" t="s">
        <v>117</v>
      </c>
      <c r="E167" s="103" t="s">
        <v>250</v>
      </c>
      <c r="F167" s="92" t="s">
        <v>484</v>
      </c>
      <c r="G167" s="103" t="s">
        <v>285</v>
      </c>
      <c r="H167" s="92" t="s">
        <v>476</v>
      </c>
      <c r="I167" s="92"/>
      <c r="J167" s="92"/>
      <c r="K167" s="97">
        <v>2.9700000000020212</v>
      </c>
      <c r="L167" s="103" t="s">
        <v>129</v>
      </c>
      <c r="M167" s="71">
        <v>1.6399999999999998E-2</v>
      </c>
      <c r="N167" s="71">
        <v>2.9000000000000005E-2</v>
      </c>
      <c r="O167" s="97">
        <v>236792.03802800001</v>
      </c>
      <c r="P167" s="99">
        <v>104.47</v>
      </c>
      <c r="Q167" s="92"/>
      <c r="R167" s="97">
        <v>247.37663915000002</v>
      </c>
      <c r="S167" s="98">
        <v>9.0058654164543281E-4</v>
      </c>
      <c r="T167" s="98">
        <f t="shared" si="2"/>
        <v>2.4963102475420804E-3</v>
      </c>
      <c r="U167" s="98">
        <f>R167/'סכום נכסי הקרן'!$C$42</f>
        <v>7.4440092300698252E-5</v>
      </c>
    </row>
    <row r="168" spans="2:21">
      <c r="B168" s="96" t="s">
        <v>485</v>
      </c>
      <c r="C168" s="92">
        <v>1179340</v>
      </c>
      <c r="D168" s="103" t="s">
        <v>117</v>
      </c>
      <c r="E168" s="103" t="s">
        <v>250</v>
      </c>
      <c r="F168" s="92" t="s">
        <v>486</v>
      </c>
      <c r="G168" s="103" t="s">
        <v>487</v>
      </c>
      <c r="H168" s="92" t="s">
        <v>476</v>
      </c>
      <c r="I168" s="92"/>
      <c r="J168" s="92"/>
      <c r="K168" s="97">
        <v>3.39999999999911</v>
      </c>
      <c r="L168" s="103" t="s">
        <v>129</v>
      </c>
      <c r="M168" s="71">
        <v>1.4800000000000001E-2</v>
      </c>
      <c r="N168" s="71">
        <v>3.8999999999985539E-2</v>
      </c>
      <c r="O168" s="97">
        <v>921614.00517599995</v>
      </c>
      <c r="P168" s="99">
        <v>97.56</v>
      </c>
      <c r="Q168" s="97"/>
      <c r="R168" s="97">
        <v>899.126626407</v>
      </c>
      <c r="S168" s="98">
        <v>1.2853662180542674E-3</v>
      </c>
      <c r="T168" s="98">
        <f t="shared" si="2"/>
        <v>9.0732052106858516E-3</v>
      </c>
      <c r="U168" s="98">
        <f>R168/'סכום נכסי הקרן'!$C$42</f>
        <v>2.7056341815351445E-4</v>
      </c>
    </row>
    <row r="169" spans="2:21">
      <c r="B169" s="96" t="s">
        <v>488</v>
      </c>
      <c r="C169" s="92">
        <v>1113034</v>
      </c>
      <c r="D169" s="103" t="s">
        <v>117</v>
      </c>
      <c r="E169" s="103" t="s">
        <v>250</v>
      </c>
      <c r="F169" s="92" t="s">
        <v>489</v>
      </c>
      <c r="G169" s="103" t="s">
        <v>423</v>
      </c>
      <c r="H169" s="92" t="s">
        <v>476</v>
      </c>
      <c r="I169" s="92"/>
      <c r="J169" s="92"/>
      <c r="K169" s="121">
        <v>0</v>
      </c>
      <c r="L169" s="103" t="s">
        <v>129</v>
      </c>
      <c r="M169" s="71">
        <v>4.9000000000000002E-2</v>
      </c>
      <c r="N169" s="122">
        <v>0</v>
      </c>
      <c r="O169" s="97">
        <v>176530.054588</v>
      </c>
      <c r="P169" s="99">
        <v>22.7</v>
      </c>
      <c r="Q169" s="92"/>
      <c r="R169" s="97">
        <v>40.072318739000004</v>
      </c>
      <c r="S169" s="98">
        <v>3.8870833269036726E-4</v>
      </c>
      <c r="T169" s="98">
        <f t="shared" si="2"/>
        <v>4.0437504630452185E-4</v>
      </c>
      <c r="U169" s="98">
        <f>R169/'סכום נכסי הקרן'!$C$42</f>
        <v>1.2058483435961742E-5</v>
      </c>
    </row>
    <row r="170" spans="2:21">
      <c r="B170" s="95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7"/>
      <c r="P170" s="99"/>
      <c r="Q170" s="92"/>
      <c r="R170" s="92"/>
      <c r="S170" s="92"/>
      <c r="T170" s="98"/>
      <c r="U170" s="92"/>
    </row>
    <row r="171" spans="2:21">
      <c r="B171" s="104" t="s">
        <v>45</v>
      </c>
      <c r="C171" s="94"/>
      <c r="D171" s="94"/>
      <c r="E171" s="94"/>
      <c r="F171" s="94"/>
      <c r="G171" s="94"/>
      <c r="H171" s="94"/>
      <c r="I171" s="94"/>
      <c r="J171" s="94"/>
      <c r="K171" s="100">
        <v>4.3492046337069867</v>
      </c>
      <c r="L171" s="94"/>
      <c r="M171" s="94"/>
      <c r="N171" s="78">
        <v>5.7465989406564451E-2</v>
      </c>
      <c r="O171" s="100"/>
      <c r="P171" s="102"/>
      <c r="Q171" s="100">
        <f>SUM(Q172:Q249)</f>
        <v>14.700241149</v>
      </c>
      <c r="R171" s="100">
        <v>16201.82980809</v>
      </c>
      <c r="S171" s="94"/>
      <c r="T171" s="101">
        <f t="shared" si="2"/>
        <v>0.16349479853004059</v>
      </c>
      <c r="U171" s="101">
        <f>R171/'סכום נכסי הקרן'!$C$42</f>
        <v>4.8754227986059356E-3</v>
      </c>
    </row>
    <row r="172" spans="2:21">
      <c r="B172" s="96" t="s">
        <v>490</v>
      </c>
      <c r="C172" s="92">
        <v>7480163</v>
      </c>
      <c r="D172" s="103" t="s">
        <v>117</v>
      </c>
      <c r="E172" s="103" t="s">
        <v>250</v>
      </c>
      <c r="F172" s="92" t="s">
        <v>260</v>
      </c>
      <c r="G172" s="103" t="s">
        <v>257</v>
      </c>
      <c r="H172" s="92" t="s">
        <v>258</v>
      </c>
      <c r="I172" s="92" t="s">
        <v>127</v>
      </c>
      <c r="J172" s="92"/>
      <c r="K172" s="92">
        <v>4.0999968464510754</v>
      </c>
      <c r="L172" s="103" t="s">
        <v>129</v>
      </c>
      <c r="M172" s="71">
        <v>2.6800000000000001E-2</v>
      </c>
      <c r="N172" s="71">
        <v>4.1899297326514491E-2</v>
      </c>
      <c r="O172" s="97">
        <v>2.5562000000000001E-2</v>
      </c>
      <c r="P172" s="99">
        <v>94.29</v>
      </c>
      <c r="Q172" s="92"/>
      <c r="R172" s="97">
        <v>2.4051000000000001E-5</v>
      </c>
      <c r="S172" s="98">
        <v>9.795551917052471E-12</v>
      </c>
      <c r="T172" s="98">
        <f t="shared" si="2"/>
        <v>2.4270180874771002E-10</v>
      </c>
      <c r="U172" s="98">
        <f>R172/'סכום נכסי הקרן'!$C$42</f>
        <v>7.2373796736663015E-12</v>
      </c>
    </row>
    <row r="173" spans="2:21">
      <c r="B173" s="96" t="s">
        <v>491</v>
      </c>
      <c r="C173" s="92">
        <v>1143585</v>
      </c>
      <c r="D173" s="103" t="s">
        <v>117</v>
      </c>
      <c r="E173" s="103" t="s">
        <v>250</v>
      </c>
      <c r="F173" s="92" t="s">
        <v>492</v>
      </c>
      <c r="G173" s="103" t="s">
        <v>274</v>
      </c>
      <c r="H173" s="92" t="s">
        <v>258</v>
      </c>
      <c r="I173" s="92" t="s">
        <v>127</v>
      </c>
      <c r="J173" s="92"/>
      <c r="K173" s="92">
        <v>2.62</v>
      </c>
      <c r="L173" s="103" t="s">
        <v>129</v>
      </c>
      <c r="M173" s="71">
        <v>1.44E-2</v>
      </c>
      <c r="N173" s="71">
        <v>4.1701715550636412E-2</v>
      </c>
      <c r="O173" s="97">
        <v>3.8769999999999998E-3</v>
      </c>
      <c r="P173" s="99">
        <v>93.56</v>
      </c>
      <c r="Q173" s="92"/>
      <c r="R173" s="97">
        <v>3.614E-6</v>
      </c>
      <c r="S173" s="98">
        <v>7.0490909090909091E-12</v>
      </c>
      <c r="T173" s="98">
        <f t="shared" si="2"/>
        <v>3.6469349998512494E-11</v>
      </c>
      <c r="U173" s="98">
        <f>R173/'סכום נכסי הקרן'!$C$42</f>
        <v>1.0875177805758602E-12</v>
      </c>
    </row>
    <row r="174" spans="2:21">
      <c r="B174" s="96" t="s">
        <v>493</v>
      </c>
      <c r="C174" s="92">
        <v>6620488</v>
      </c>
      <c r="D174" s="103" t="s">
        <v>117</v>
      </c>
      <c r="E174" s="103" t="s">
        <v>250</v>
      </c>
      <c r="F174" s="92" t="s">
        <v>277</v>
      </c>
      <c r="G174" s="103" t="s">
        <v>257</v>
      </c>
      <c r="H174" s="92" t="s">
        <v>258</v>
      </c>
      <c r="I174" s="92" t="s">
        <v>127</v>
      </c>
      <c r="J174" s="92"/>
      <c r="K174" s="97">
        <v>4.5300000000045708</v>
      </c>
      <c r="L174" s="103" t="s">
        <v>129</v>
      </c>
      <c r="M174" s="71">
        <v>2.5000000000000001E-2</v>
      </c>
      <c r="N174" s="71">
        <v>4.1900000000002248E-2</v>
      </c>
      <c r="O174" s="97">
        <v>143620.03401199999</v>
      </c>
      <c r="P174" s="99">
        <v>92.92</v>
      </c>
      <c r="Q174" s="92"/>
      <c r="R174" s="97">
        <v>133.45173246299998</v>
      </c>
      <c r="S174" s="98">
        <v>4.8405671521523156E-5</v>
      </c>
      <c r="T174" s="98">
        <f t="shared" si="2"/>
        <v>1.3466790091591029E-3</v>
      </c>
      <c r="U174" s="98">
        <f>R174/'סכום נכסי הקרן'!$C$42</f>
        <v>4.0158033177134811E-5</v>
      </c>
    </row>
    <row r="175" spans="2:21">
      <c r="B175" s="96" t="s">
        <v>494</v>
      </c>
      <c r="C175" s="92">
        <v>6000202</v>
      </c>
      <c r="D175" s="103" t="s">
        <v>117</v>
      </c>
      <c r="E175" s="103" t="s">
        <v>250</v>
      </c>
      <c r="F175" s="92" t="s">
        <v>284</v>
      </c>
      <c r="G175" s="103" t="s">
        <v>285</v>
      </c>
      <c r="H175" s="92" t="s">
        <v>286</v>
      </c>
      <c r="I175" s="92" t="s">
        <v>127</v>
      </c>
      <c r="J175" s="92"/>
      <c r="K175" s="92">
        <v>0.77</v>
      </c>
      <c r="L175" s="103" t="s">
        <v>129</v>
      </c>
      <c r="M175" s="71">
        <v>4.8000000000000001E-2</v>
      </c>
      <c r="N175" s="71">
        <v>4.0600375234521577E-2</v>
      </c>
      <c r="O175" s="97">
        <v>4.797E-3</v>
      </c>
      <c r="P175" s="99">
        <v>101.63</v>
      </c>
      <c r="Q175" s="92"/>
      <c r="R175" s="97">
        <v>4.797E-6</v>
      </c>
      <c r="S175" s="98">
        <v>7.077106379663964E-12</v>
      </c>
      <c r="T175" s="98">
        <f t="shared" si="2"/>
        <v>4.8407158810975212E-11</v>
      </c>
      <c r="U175" s="98">
        <f>R175/'סכום נכסי הקרן'!$C$42</f>
        <v>1.4435038166636417E-12</v>
      </c>
    </row>
    <row r="176" spans="2:21">
      <c r="B176" s="96" t="s">
        <v>495</v>
      </c>
      <c r="C176" s="92">
        <v>7460389</v>
      </c>
      <c r="D176" s="103" t="s">
        <v>117</v>
      </c>
      <c r="E176" s="103" t="s">
        <v>250</v>
      </c>
      <c r="F176" s="92" t="s">
        <v>496</v>
      </c>
      <c r="G176" s="103" t="s">
        <v>497</v>
      </c>
      <c r="H176" s="92" t="s">
        <v>286</v>
      </c>
      <c r="I176" s="92" t="s">
        <v>127</v>
      </c>
      <c r="J176" s="92"/>
      <c r="K176" s="92">
        <v>2.73</v>
      </c>
      <c r="L176" s="103" t="s">
        <v>129</v>
      </c>
      <c r="M176" s="71">
        <v>2.6099999999999998E-2</v>
      </c>
      <c r="N176" s="71">
        <v>4.0399870487291566E-2</v>
      </c>
      <c r="O176" s="97">
        <v>6.4400000000000004E-3</v>
      </c>
      <c r="P176" s="99">
        <v>96.32</v>
      </c>
      <c r="Q176" s="97">
        <v>6.6000000000000009E-8</v>
      </c>
      <c r="R176" s="97">
        <v>6.1770000000000003E-6</v>
      </c>
      <c r="S176" s="98">
        <v>1.2562294546013501E-11</v>
      </c>
      <c r="T176" s="98">
        <f t="shared" si="2"/>
        <v>6.2332920570230124E-11</v>
      </c>
      <c r="U176" s="98">
        <f>R176/'סכום נכסי הקרן'!$C$42</f>
        <v>1.8587707057601241E-12</v>
      </c>
    </row>
    <row r="177" spans="2:21">
      <c r="B177" s="96" t="s">
        <v>498</v>
      </c>
      <c r="C177" s="92">
        <v>1133131</v>
      </c>
      <c r="D177" s="103" t="s">
        <v>117</v>
      </c>
      <c r="E177" s="103" t="s">
        <v>250</v>
      </c>
      <c r="F177" s="92" t="s">
        <v>499</v>
      </c>
      <c r="G177" s="103" t="s">
        <v>500</v>
      </c>
      <c r="H177" s="92" t="s">
        <v>295</v>
      </c>
      <c r="I177" s="92" t="s">
        <v>254</v>
      </c>
      <c r="J177" s="92"/>
      <c r="K177" s="92">
        <v>0.91000022933233193</v>
      </c>
      <c r="L177" s="103" t="s">
        <v>129</v>
      </c>
      <c r="M177" s="71">
        <v>4.2000000000000003E-2</v>
      </c>
      <c r="N177" s="71">
        <v>3.7599637876403774E-2</v>
      </c>
      <c r="O177" s="97">
        <v>4.5998000000000004E-2</v>
      </c>
      <c r="P177" s="99">
        <v>100.76</v>
      </c>
      <c r="Q177" s="92"/>
      <c r="R177" s="97">
        <v>4.6392999999999994E-5</v>
      </c>
      <c r="S177" s="98">
        <v>2.9781725037954253E-10</v>
      </c>
      <c r="T177" s="98">
        <f t="shared" si="2"/>
        <v>4.68157873403705E-10</v>
      </c>
      <c r="U177" s="98">
        <f>R177/'סכום נכסי הקרן'!$C$42</f>
        <v>1.3960490424531233E-11</v>
      </c>
    </row>
    <row r="178" spans="2:21">
      <c r="B178" s="96" t="s">
        <v>501</v>
      </c>
      <c r="C178" s="92">
        <v>2810372</v>
      </c>
      <c r="D178" s="103" t="s">
        <v>117</v>
      </c>
      <c r="E178" s="103" t="s">
        <v>250</v>
      </c>
      <c r="F178" s="92" t="s">
        <v>502</v>
      </c>
      <c r="G178" s="103" t="s">
        <v>367</v>
      </c>
      <c r="H178" s="92" t="s">
        <v>309</v>
      </c>
      <c r="I178" s="92" t="s">
        <v>254</v>
      </c>
      <c r="J178" s="92"/>
      <c r="K178" s="97">
        <v>8.8699999999813208</v>
      </c>
      <c r="L178" s="103" t="s">
        <v>129</v>
      </c>
      <c r="M178" s="71">
        <v>2.4E-2</v>
      </c>
      <c r="N178" s="71">
        <v>4.7999999999938758E-2</v>
      </c>
      <c r="O178" s="97">
        <v>201028.465218</v>
      </c>
      <c r="P178" s="99">
        <v>81.23</v>
      </c>
      <c r="Q178" s="92"/>
      <c r="R178" s="97">
        <v>163.295422315</v>
      </c>
      <c r="S178" s="98">
        <v>2.6766586238650112E-4</v>
      </c>
      <c r="T178" s="98">
        <f t="shared" si="2"/>
        <v>1.6478356141562374E-3</v>
      </c>
      <c r="U178" s="98">
        <f>R178/'סכום נכסי הקרן'!$C$42</f>
        <v>4.9138537701772718E-5</v>
      </c>
    </row>
    <row r="179" spans="2:21">
      <c r="B179" s="96" t="s">
        <v>503</v>
      </c>
      <c r="C179" s="92">
        <v>1138114</v>
      </c>
      <c r="D179" s="103" t="s">
        <v>117</v>
      </c>
      <c r="E179" s="103" t="s">
        <v>250</v>
      </c>
      <c r="F179" s="92" t="s">
        <v>303</v>
      </c>
      <c r="G179" s="103" t="s">
        <v>274</v>
      </c>
      <c r="H179" s="92" t="s">
        <v>304</v>
      </c>
      <c r="I179" s="92" t="s">
        <v>127</v>
      </c>
      <c r="J179" s="92"/>
      <c r="K179" s="92">
        <v>1.9699994596444461</v>
      </c>
      <c r="L179" s="103" t="s">
        <v>129</v>
      </c>
      <c r="M179" s="71">
        <v>3.39E-2</v>
      </c>
      <c r="N179" s="71">
        <v>4.3500142490738095E-2</v>
      </c>
      <c r="O179" s="97">
        <v>1.2878999999999998E-2</v>
      </c>
      <c r="P179" s="99">
        <v>98.15</v>
      </c>
      <c r="Q179" s="97">
        <v>4.9280000000000001E-6</v>
      </c>
      <c r="R179" s="97">
        <v>1.7545000000000002E-5</v>
      </c>
      <c r="S179" s="98">
        <v>2.6440280366491526E-11</v>
      </c>
      <c r="T179" s="98">
        <f t="shared" si="2"/>
        <v>1.7704890584501985E-10</v>
      </c>
      <c r="U179" s="98">
        <f>R179/'סכום נכסי הקרן'!$C$42</f>
        <v>5.2796069342012924E-12</v>
      </c>
    </row>
    <row r="180" spans="2:21">
      <c r="B180" s="96" t="s">
        <v>504</v>
      </c>
      <c r="C180" s="92">
        <v>1162866</v>
      </c>
      <c r="D180" s="103" t="s">
        <v>117</v>
      </c>
      <c r="E180" s="103" t="s">
        <v>250</v>
      </c>
      <c r="F180" s="92" t="s">
        <v>303</v>
      </c>
      <c r="G180" s="103" t="s">
        <v>274</v>
      </c>
      <c r="H180" s="92" t="s">
        <v>304</v>
      </c>
      <c r="I180" s="92" t="s">
        <v>127</v>
      </c>
      <c r="J180" s="92"/>
      <c r="K180" s="97">
        <v>6.6699999999836326</v>
      </c>
      <c r="L180" s="103" t="s">
        <v>129</v>
      </c>
      <c r="M180" s="71">
        <v>2.4399999999999998E-2</v>
      </c>
      <c r="N180" s="71">
        <v>5.0199999999917262E-2</v>
      </c>
      <c r="O180" s="97">
        <v>128415.52475899999</v>
      </c>
      <c r="P180" s="99">
        <v>86.59</v>
      </c>
      <c r="Q180" s="92"/>
      <c r="R180" s="97">
        <v>111.19500144600001</v>
      </c>
      <c r="S180" s="98">
        <v>1.1689675255566943E-4</v>
      </c>
      <c r="T180" s="98">
        <f t="shared" si="2"/>
        <v>1.1220834050413052E-3</v>
      </c>
      <c r="U180" s="98">
        <f>R180/'סכום נכסי הקרן'!$C$42</f>
        <v>3.3460581401129912E-5</v>
      </c>
    </row>
    <row r="181" spans="2:21">
      <c r="B181" s="96" t="s">
        <v>505</v>
      </c>
      <c r="C181" s="92">
        <v>1132521</v>
      </c>
      <c r="D181" s="103" t="s">
        <v>117</v>
      </c>
      <c r="E181" s="103" t="s">
        <v>250</v>
      </c>
      <c r="F181" s="92" t="s">
        <v>312</v>
      </c>
      <c r="G181" s="103" t="s">
        <v>274</v>
      </c>
      <c r="H181" s="92" t="s">
        <v>304</v>
      </c>
      <c r="I181" s="92" t="s">
        <v>127</v>
      </c>
      <c r="J181" s="92"/>
      <c r="K181" s="97">
        <v>0.50999999999795331</v>
      </c>
      <c r="L181" s="103" t="s">
        <v>129</v>
      </c>
      <c r="M181" s="71">
        <v>3.5000000000000003E-2</v>
      </c>
      <c r="N181" s="71">
        <v>3.4200000000085017E-2</v>
      </c>
      <c r="O181" s="97">
        <v>124809.97936499999</v>
      </c>
      <c r="P181" s="99">
        <v>100.03</v>
      </c>
      <c r="Q181" s="97">
        <v>2.18417466</v>
      </c>
      <c r="R181" s="97">
        <v>127.031591526</v>
      </c>
      <c r="S181" s="98">
        <v>1.094757158463954E-3</v>
      </c>
      <c r="T181" s="98">
        <f t="shared" si="2"/>
        <v>1.2818925213696091E-3</v>
      </c>
      <c r="U181" s="98">
        <f>R181/'סכום נכסי הקרן'!$C$42</f>
        <v>3.8226096978244265E-5</v>
      </c>
    </row>
    <row r="182" spans="2:21">
      <c r="B182" s="96" t="s">
        <v>506</v>
      </c>
      <c r="C182" s="92">
        <v>7590151</v>
      </c>
      <c r="D182" s="103" t="s">
        <v>117</v>
      </c>
      <c r="E182" s="103" t="s">
        <v>250</v>
      </c>
      <c r="F182" s="92" t="s">
        <v>317</v>
      </c>
      <c r="G182" s="103" t="s">
        <v>274</v>
      </c>
      <c r="H182" s="92" t="s">
        <v>309</v>
      </c>
      <c r="I182" s="92" t="s">
        <v>254</v>
      </c>
      <c r="J182" s="92"/>
      <c r="K182" s="97">
        <v>6.2400000000000393</v>
      </c>
      <c r="L182" s="103" t="s">
        <v>129</v>
      </c>
      <c r="M182" s="71">
        <v>2.5499999999999998E-2</v>
      </c>
      <c r="N182" s="71">
        <v>5.0200000000004207E-2</v>
      </c>
      <c r="O182" s="97">
        <v>1161617.672093</v>
      </c>
      <c r="P182" s="99">
        <v>86.05</v>
      </c>
      <c r="Q182" s="97"/>
      <c r="R182" s="97">
        <v>999.57204552899998</v>
      </c>
      <c r="S182" s="98">
        <v>8.2188899127746365E-4</v>
      </c>
      <c r="T182" s="98">
        <f t="shared" si="2"/>
        <v>1.008681316467243E-2</v>
      </c>
      <c r="U182" s="98">
        <f>R182/'סכום נכסי הקרן'!$C$42</f>
        <v>3.0078925635843132E-4</v>
      </c>
    </row>
    <row r="183" spans="2:21">
      <c r="B183" s="96" t="s">
        <v>507</v>
      </c>
      <c r="C183" s="92">
        <v>4160156</v>
      </c>
      <c r="D183" s="103" t="s">
        <v>117</v>
      </c>
      <c r="E183" s="103" t="s">
        <v>250</v>
      </c>
      <c r="F183" s="92" t="s">
        <v>508</v>
      </c>
      <c r="G183" s="103" t="s">
        <v>274</v>
      </c>
      <c r="H183" s="92" t="s">
        <v>309</v>
      </c>
      <c r="I183" s="92" t="s">
        <v>254</v>
      </c>
      <c r="J183" s="92"/>
      <c r="K183" s="97">
        <v>1.3499999999986203</v>
      </c>
      <c r="L183" s="103" t="s">
        <v>129</v>
      </c>
      <c r="M183" s="71">
        <v>2.5499999999999998E-2</v>
      </c>
      <c r="N183" s="71">
        <v>4.109999999999172E-2</v>
      </c>
      <c r="O183" s="97">
        <v>295702.92</v>
      </c>
      <c r="P183" s="99">
        <v>98.02</v>
      </c>
      <c r="Q183" s="92"/>
      <c r="R183" s="97">
        <v>289.84800218399999</v>
      </c>
      <c r="S183" s="98">
        <v>9.7919413482744225E-4</v>
      </c>
      <c r="T183" s="98">
        <f t="shared" si="2"/>
        <v>2.9248943658046235E-3</v>
      </c>
      <c r="U183" s="98">
        <f>R183/'סכום נכסי הקרן'!$C$42</f>
        <v>8.7220491433173976E-5</v>
      </c>
    </row>
    <row r="184" spans="2:21">
      <c r="B184" s="96" t="s">
        <v>509</v>
      </c>
      <c r="C184" s="92">
        <v>2320232</v>
      </c>
      <c r="D184" s="103" t="s">
        <v>117</v>
      </c>
      <c r="E184" s="103" t="s">
        <v>250</v>
      </c>
      <c r="F184" s="92" t="s">
        <v>510</v>
      </c>
      <c r="G184" s="103" t="s">
        <v>123</v>
      </c>
      <c r="H184" s="92" t="s">
        <v>309</v>
      </c>
      <c r="I184" s="92" t="s">
        <v>254</v>
      </c>
      <c r="J184" s="92"/>
      <c r="K184" s="97">
        <v>4.3300000000034631</v>
      </c>
      <c r="L184" s="103" t="s">
        <v>129</v>
      </c>
      <c r="M184" s="71">
        <v>2.2400000000000003E-2</v>
      </c>
      <c r="N184" s="71">
        <v>4.6000000000011358E-2</v>
      </c>
      <c r="O184" s="97">
        <v>193653.89060300001</v>
      </c>
      <c r="P184" s="99">
        <v>90.96</v>
      </c>
      <c r="Q184" s="92"/>
      <c r="R184" s="97">
        <v>176.147577383</v>
      </c>
      <c r="S184" s="98">
        <v>5.8662959307657101E-4</v>
      </c>
      <c r="T184" s="98">
        <f t="shared" si="2"/>
        <v>1.7775284036996928E-3</v>
      </c>
      <c r="U184" s="98">
        <f>R184/'סכום נכסי הקרן'!$C$42</f>
        <v>5.3005982957768334E-5</v>
      </c>
    </row>
    <row r="185" spans="2:21">
      <c r="B185" s="96" t="s">
        <v>511</v>
      </c>
      <c r="C185" s="92">
        <v>2260420</v>
      </c>
      <c r="D185" s="103" t="s">
        <v>117</v>
      </c>
      <c r="E185" s="103" t="s">
        <v>250</v>
      </c>
      <c r="F185" s="92" t="s">
        <v>329</v>
      </c>
      <c r="G185" s="103" t="s">
        <v>274</v>
      </c>
      <c r="H185" s="92" t="s">
        <v>304</v>
      </c>
      <c r="I185" s="92" t="s">
        <v>127</v>
      </c>
      <c r="J185" s="92"/>
      <c r="K185" s="97">
        <v>0.73999994634756594</v>
      </c>
      <c r="L185" s="103" t="s">
        <v>129</v>
      </c>
      <c r="M185" s="71">
        <v>5.74E-2</v>
      </c>
      <c r="N185" s="71">
        <v>4.620000017884144E-2</v>
      </c>
      <c r="O185" s="97">
        <v>5.4685329999999999</v>
      </c>
      <c r="P185" s="99">
        <v>102.25</v>
      </c>
      <c r="Q185" s="92"/>
      <c r="R185" s="97">
        <v>5.5915449999999998E-3</v>
      </c>
      <c r="S185" s="98">
        <v>7.2913948326809313E-7</v>
      </c>
      <c r="T185" s="98">
        <f t="shared" si="2"/>
        <v>5.6425017055183322E-8</v>
      </c>
      <c r="U185" s="98">
        <f>R185/'סכום נכסי הקרן'!$C$42</f>
        <v>1.6825967372412971E-9</v>
      </c>
    </row>
    <row r="186" spans="2:21">
      <c r="B186" s="96" t="s">
        <v>512</v>
      </c>
      <c r="C186" s="92">
        <v>1135920</v>
      </c>
      <c r="D186" s="103" t="s">
        <v>117</v>
      </c>
      <c r="E186" s="103" t="s">
        <v>250</v>
      </c>
      <c r="F186" s="92" t="s">
        <v>513</v>
      </c>
      <c r="G186" s="103" t="s">
        <v>389</v>
      </c>
      <c r="H186" s="92" t="s">
        <v>304</v>
      </c>
      <c r="I186" s="92" t="s">
        <v>127</v>
      </c>
      <c r="J186" s="92"/>
      <c r="K186" s="97">
        <v>1.4699999999975073</v>
      </c>
      <c r="L186" s="103" t="s">
        <v>129</v>
      </c>
      <c r="M186" s="71">
        <v>4.0999999999999995E-2</v>
      </c>
      <c r="N186" s="71">
        <v>4.3400000000012477E-2</v>
      </c>
      <c r="O186" s="97">
        <v>157708.22399999999</v>
      </c>
      <c r="P186" s="99">
        <v>99.7</v>
      </c>
      <c r="Q186" s="97">
        <v>3.2330185920000001</v>
      </c>
      <c r="R186" s="97">
        <v>160.46811792</v>
      </c>
      <c r="S186" s="98">
        <v>5.2569407999999995E-4</v>
      </c>
      <c r="T186" s="98">
        <f t="shared" si="2"/>
        <v>1.6193049131231474E-3</v>
      </c>
      <c r="U186" s="98">
        <f>R186/'סכום נכסי הקרן'!$C$42</f>
        <v>4.8287750817250644E-5</v>
      </c>
    </row>
    <row r="187" spans="2:21">
      <c r="B187" s="96" t="s">
        <v>514</v>
      </c>
      <c r="C187" s="92">
        <v>7770209</v>
      </c>
      <c r="D187" s="103" t="s">
        <v>117</v>
      </c>
      <c r="E187" s="103" t="s">
        <v>250</v>
      </c>
      <c r="F187" s="92" t="s">
        <v>360</v>
      </c>
      <c r="G187" s="103" t="s">
        <v>361</v>
      </c>
      <c r="H187" s="92" t="s">
        <v>309</v>
      </c>
      <c r="I187" s="92" t="s">
        <v>254</v>
      </c>
      <c r="J187" s="92"/>
      <c r="K187" s="92">
        <v>3.44</v>
      </c>
      <c r="L187" s="103" t="s">
        <v>129</v>
      </c>
      <c r="M187" s="71">
        <v>5.0900000000000001E-2</v>
      </c>
      <c r="N187" s="71">
        <v>4.2300748001031729E-2</v>
      </c>
      <c r="O187" s="97">
        <v>3.7460000000000006E-3</v>
      </c>
      <c r="P187" s="99">
        <v>104</v>
      </c>
      <c r="Q187" s="92"/>
      <c r="R187" s="97">
        <v>3.8769999999999995E-6</v>
      </c>
      <c r="S187" s="98">
        <v>5.1833270693854258E-12</v>
      </c>
      <c r="T187" s="98">
        <f t="shared" si="2"/>
        <v>3.9123317638138602E-11</v>
      </c>
      <c r="U187" s="98">
        <f>R187/'סכום נכסי הקרן'!$C$42</f>
        <v>1.1666592239326534E-12</v>
      </c>
    </row>
    <row r="188" spans="2:21">
      <c r="B188" s="96" t="s">
        <v>515</v>
      </c>
      <c r="C188" s="92">
        <v>7770258</v>
      </c>
      <c r="D188" s="103" t="s">
        <v>117</v>
      </c>
      <c r="E188" s="103" t="s">
        <v>250</v>
      </c>
      <c r="F188" s="92" t="s">
        <v>360</v>
      </c>
      <c r="G188" s="103" t="s">
        <v>361</v>
      </c>
      <c r="H188" s="92" t="s">
        <v>309</v>
      </c>
      <c r="I188" s="92" t="s">
        <v>254</v>
      </c>
      <c r="J188" s="92"/>
      <c r="K188" s="92">
        <v>4.5099992659695909</v>
      </c>
      <c r="L188" s="103" t="s">
        <v>129</v>
      </c>
      <c r="M188" s="71">
        <v>3.5200000000000002E-2</v>
      </c>
      <c r="N188" s="71">
        <v>4.5199700982486116E-2</v>
      </c>
      <c r="O188" s="97">
        <v>3.8639E-2</v>
      </c>
      <c r="P188" s="99">
        <v>97.08</v>
      </c>
      <c r="Q188" s="92"/>
      <c r="R188" s="97">
        <v>3.7456000000000002E-5</v>
      </c>
      <c r="S188" s="98">
        <v>4.7078108795159114E-11</v>
      </c>
      <c r="T188" s="98">
        <f t="shared" si="2"/>
        <v>3.7797342931496512E-10</v>
      </c>
      <c r="U188" s="98">
        <f>R188/'סכום נכסי הקרן'!$C$42</f>
        <v>1.1271185940578146E-11</v>
      </c>
    </row>
    <row r="189" spans="2:21">
      <c r="B189" s="96" t="s">
        <v>516</v>
      </c>
      <c r="C189" s="92">
        <v>1410299</v>
      </c>
      <c r="D189" s="103" t="s">
        <v>117</v>
      </c>
      <c r="E189" s="103" t="s">
        <v>250</v>
      </c>
      <c r="F189" s="92" t="s">
        <v>363</v>
      </c>
      <c r="G189" s="103" t="s">
        <v>125</v>
      </c>
      <c r="H189" s="92" t="s">
        <v>309</v>
      </c>
      <c r="I189" s="92" t="s">
        <v>254</v>
      </c>
      <c r="J189" s="92"/>
      <c r="K189" s="97">
        <v>1.7799999999941176</v>
      </c>
      <c r="L189" s="103" t="s">
        <v>129</v>
      </c>
      <c r="M189" s="71">
        <v>2.7000000000000003E-2</v>
      </c>
      <c r="N189" s="71">
        <v>4.5599999999882367E-2</v>
      </c>
      <c r="O189" s="97">
        <v>7013.4984160000004</v>
      </c>
      <c r="P189" s="99">
        <v>96.96</v>
      </c>
      <c r="Q189" s="92"/>
      <c r="R189" s="97">
        <v>6.8002880679999995</v>
      </c>
      <c r="S189" s="98">
        <v>3.203176367866915E-5</v>
      </c>
      <c r="T189" s="98">
        <f t="shared" si="2"/>
        <v>6.8622602557443362E-5</v>
      </c>
      <c r="U189" s="98">
        <f>R189/'סכום נכסי הקרן'!$C$42</f>
        <v>2.0463293267813681E-6</v>
      </c>
    </row>
    <row r="190" spans="2:21">
      <c r="B190" s="96" t="s">
        <v>517</v>
      </c>
      <c r="C190" s="92">
        <v>2300176</v>
      </c>
      <c r="D190" s="103" t="s">
        <v>117</v>
      </c>
      <c r="E190" s="103" t="s">
        <v>250</v>
      </c>
      <c r="F190" s="92" t="s">
        <v>370</v>
      </c>
      <c r="G190" s="103" t="s">
        <v>152</v>
      </c>
      <c r="H190" s="92" t="s">
        <v>371</v>
      </c>
      <c r="I190" s="92" t="s">
        <v>127</v>
      </c>
      <c r="J190" s="92"/>
      <c r="K190" s="97">
        <v>1.8500000000041623</v>
      </c>
      <c r="L190" s="103" t="s">
        <v>129</v>
      </c>
      <c r="M190" s="71">
        <v>3.6499999999999998E-2</v>
      </c>
      <c r="N190" s="71">
        <v>4.2200000000049948E-2</v>
      </c>
      <c r="O190" s="97">
        <v>169315.59929299998</v>
      </c>
      <c r="P190" s="99">
        <v>99.32</v>
      </c>
      <c r="Q190" s="92"/>
      <c r="R190" s="97">
        <v>168.16424757800002</v>
      </c>
      <c r="S190" s="98">
        <v>1.0598975623258014E-4</v>
      </c>
      <c r="T190" s="98">
        <f t="shared" si="2"/>
        <v>1.6969675711562228E-3</v>
      </c>
      <c r="U190" s="98">
        <f>R190/'סכום נכסי הקרן'!$C$42</f>
        <v>5.0603655035483133E-5</v>
      </c>
    </row>
    <row r="191" spans="2:21">
      <c r="B191" s="96" t="s">
        <v>518</v>
      </c>
      <c r="C191" s="92">
        <v>1185941</v>
      </c>
      <c r="D191" s="103" t="s">
        <v>117</v>
      </c>
      <c r="E191" s="103" t="s">
        <v>250</v>
      </c>
      <c r="F191" s="92" t="s">
        <v>519</v>
      </c>
      <c r="G191" s="103" t="s">
        <v>126</v>
      </c>
      <c r="H191" s="92" t="s">
        <v>371</v>
      </c>
      <c r="I191" s="92" t="s">
        <v>127</v>
      </c>
      <c r="J191" s="92"/>
      <c r="K191" s="97">
        <v>2.2299999999996363</v>
      </c>
      <c r="L191" s="103" t="s">
        <v>129</v>
      </c>
      <c r="M191" s="71">
        <v>4.5999999999999999E-2</v>
      </c>
      <c r="N191" s="71">
        <v>4.8800000000018585E-2</v>
      </c>
      <c r="O191" s="97">
        <v>492838.2</v>
      </c>
      <c r="P191" s="99">
        <v>100.42</v>
      </c>
      <c r="Q191" s="92"/>
      <c r="R191" s="97">
        <v>494.90810946599998</v>
      </c>
      <c r="S191" s="98">
        <v>1.2794013654889541E-3</v>
      </c>
      <c r="T191" s="98">
        <f t="shared" si="2"/>
        <v>4.9941829167730184E-3</v>
      </c>
      <c r="U191" s="98">
        <f>R191/'סכום נכסי הקרן'!$C$42</f>
        <v>1.4892677609171532E-4</v>
      </c>
    </row>
    <row r="192" spans="2:21">
      <c r="B192" s="96" t="s">
        <v>520</v>
      </c>
      <c r="C192" s="92">
        <v>1137975</v>
      </c>
      <c r="D192" s="103" t="s">
        <v>117</v>
      </c>
      <c r="E192" s="103" t="s">
        <v>250</v>
      </c>
      <c r="F192" s="92" t="s">
        <v>521</v>
      </c>
      <c r="G192" s="103" t="s">
        <v>440</v>
      </c>
      <c r="H192" s="92" t="s">
        <v>368</v>
      </c>
      <c r="I192" s="92" t="s">
        <v>254</v>
      </c>
      <c r="J192" s="92"/>
      <c r="K192" s="92">
        <v>2.19</v>
      </c>
      <c r="L192" s="103" t="s">
        <v>129</v>
      </c>
      <c r="M192" s="71">
        <v>4.3499999999999997E-2</v>
      </c>
      <c r="N192" s="71">
        <v>0.19162344983089066</v>
      </c>
      <c r="O192" s="97">
        <v>4.8630000000000001E-3</v>
      </c>
      <c r="P192" s="99">
        <v>73.94</v>
      </c>
      <c r="Q192" s="92"/>
      <c r="R192" s="97">
        <v>3.5479999999999997E-6</v>
      </c>
      <c r="S192" s="98">
        <v>4.6685515774858175E-12</v>
      </c>
      <c r="T192" s="98">
        <f t="shared" si="2"/>
        <v>3.5803335305678561E-11</v>
      </c>
      <c r="U192" s="98">
        <f>R192/'סכום נכסי הקרן'!$C$42</f>
        <v>1.0676571902277675E-12</v>
      </c>
    </row>
    <row r="193" spans="2:21">
      <c r="B193" s="96" t="s">
        <v>522</v>
      </c>
      <c r="C193" s="92">
        <v>1143130</v>
      </c>
      <c r="D193" s="103" t="s">
        <v>117</v>
      </c>
      <c r="E193" s="103" t="s">
        <v>250</v>
      </c>
      <c r="F193" s="92" t="s">
        <v>391</v>
      </c>
      <c r="G193" s="103" t="s">
        <v>389</v>
      </c>
      <c r="H193" s="92" t="s">
        <v>371</v>
      </c>
      <c r="I193" s="92" t="s">
        <v>127</v>
      </c>
      <c r="J193" s="92"/>
      <c r="K193" s="97">
        <v>7.8500000000047869</v>
      </c>
      <c r="L193" s="103" t="s">
        <v>129</v>
      </c>
      <c r="M193" s="71">
        <v>3.0499999999999999E-2</v>
      </c>
      <c r="N193" s="71">
        <v>4.9400000000030413E-2</v>
      </c>
      <c r="O193" s="97">
        <v>409401.79012599995</v>
      </c>
      <c r="P193" s="99">
        <v>86.75</v>
      </c>
      <c r="Q193" s="97"/>
      <c r="R193" s="97">
        <v>355.156052918</v>
      </c>
      <c r="S193" s="98">
        <v>5.9971243537408983E-4</v>
      </c>
      <c r="T193" s="98">
        <f t="shared" si="2"/>
        <v>3.5839265074589836E-3</v>
      </c>
      <c r="U193" s="98">
        <f>R193/'סכום נכסי הקרן'!$C$42</f>
        <v>1.0687286176742283E-4</v>
      </c>
    </row>
    <row r="194" spans="2:21">
      <c r="B194" s="96" t="s">
        <v>523</v>
      </c>
      <c r="C194" s="92">
        <v>1157601</v>
      </c>
      <c r="D194" s="103" t="s">
        <v>117</v>
      </c>
      <c r="E194" s="103" t="s">
        <v>250</v>
      </c>
      <c r="F194" s="92" t="s">
        <v>391</v>
      </c>
      <c r="G194" s="103" t="s">
        <v>389</v>
      </c>
      <c r="H194" s="92" t="s">
        <v>371</v>
      </c>
      <c r="I194" s="92" t="s">
        <v>127</v>
      </c>
      <c r="J194" s="92"/>
      <c r="K194" s="97">
        <v>3.3499999999925589</v>
      </c>
      <c r="L194" s="103" t="s">
        <v>129</v>
      </c>
      <c r="M194" s="71">
        <v>2.9100000000000001E-2</v>
      </c>
      <c r="N194" s="71">
        <v>4.3699999999923841E-2</v>
      </c>
      <c r="O194" s="97">
        <v>239368.72099</v>
      </c>
      <c r="P194" s="99">
        <v>95.45</v>
      </c>
      <c r="Q194" s="97"/>
      <c r="R194" s="97">
        <v>228.47744420200002</v>
      </c>
      <c r="S194" s="98">
        <v>3.9894786831666664E-4</v>
      </c>
      <c r="T194" s="98">
        <f t="shared" si="2"/>
        <v>2.3055959821163107E-3</v>
      </c>
      <c r="U194" s="98">
        <f>R194/'סכום נכסי הקרן'!$C$42</f>
        <v>6.8752983682956279E-5</v>
      </c>
    </row>
    <row r="195" spans="2:21">
      <c r="B195" s="96" t="s">
        <v>524</v>
      </c>
      <c r="C195" s="92">
        <v>1138163</v>
      </c>
      <c r="D195" s="103" t="s">
        <v>117</v>
      </c>
      <c r="E195" s="103" t="s">
        <v>250</v>
      </c>
      <c r="F195" s="92" t="s">
        <v>391</v>
      </c>
      <c r="G195" s="103" t="s">
        <v>389</v>
      </c>
      <c r="H195" s="92" t="s">
        <v>371</v>
      </c>
      <c r="I195" s="92" t="s">
        <v>127</v>
      </c>
      <c r="J195" s="92"/>
      <c r="K195" s="92">
        <v>5.3900009219644307</v>
      </c>
      <c r="L195" s="103" t="s">
        <v>129</v>
      </c>
      <c r="M195" s="71">
        <v>3.95E-2</v>
      </c>
      <c r="N195" s="71">
        <v>4.6601482416022709E-2</v>
      </c>
      <c r="O195" s="97">
        <v>1.3141999999999997E-2</v>
      </c>
      <c r="P195" s="99">
        <v>96.57</v>
      </c>
      <c r="Q195" s="97">
        <v>2.6300000000000001E-7</v>
      </c>
      <c r="R195" s="97">
        <v>1.2682E-5</v>
      </c>
      <c r="S195" s="98">
        <v>5.4756057990973559E-11</v>
      </c>
      <c r="T195" s="98">
        <f t="shared" si="2"/>
        <v>1.2797573234121068E-10</v>
      </c>
      <c r="U195" s="98">
        <f>R195/'סכום נכסי הקרן'!$C$42</f>
        <v>3.8162425271895569E-12</v>
      </c>
    </row>
    <row r="196" spans="2:21">
      <c r="B196" s="96" t="s">
        <v>525</v>
      </c>
      <c r="C196" s="92">
        <v>1143122</v>
      </c>
      <c r="D196" s="103" t="s">
        <v>117</v>
      </c>
      <c r="E196" s="103" t="s">
        <v>250</v>
      </c>
      <c r="F196" s="92" t="s">
        <v>391</v>
      </c>
      <c r="G196" s="103" t="s">
        <v>389</v>
      </c>
      <c r="H196" s="92" t="s">
        <v>371</v>
      </c>
      <c r="I196" s="92" t="s">
        <v>127</v>
      </c>
      <c r="J196" s="92"/>
      <c r="K196" s="97">
        <v>7.0900000000051016</v>
      </c>
      <c r="L196" s="103" t="s">
        <v>129</v>
      </c>
      <c r="M196" s="71">
        <v>3.0499999999999999E-2</v>
      </c>
      <c r="N196" s="71">
        <v>5.0000000000041477E-2</v>
      </c>
      <c r="O196" s="97">
        <v>550419.38479499996</v>
      </c>
      <c r="P196" s="99">
        <v>87.6</v>
      </c>
      <c r="Q196" s="97"/>
      <c r="R196" s="97">
        <v>482.16738110600005</v>
      </c>
      <c r="S196" s="98">
        <v>7.5516656200029769E-4</v>
      </c>
      <c r="T196" s="98">
        <f t="shared" si="2"/>
        <v>4.8656145488159587E-3</v>
      </c>
      <c r="U196" s="98">
        <f>R196/'סכום נכסי הקרן'!$C$42</f>
        <v>1.4509286114180192E-4</v>
      </c>
    </row>
    <row r="197" spans="2:21">
      <c r="B197" s="96" t="s">
        <v>526</v>
      </c>
      <c r="C197" s="92">
        <v>1182666</v>
      </c>
      <c r="D197" s="103" t="s">
        <v>117</v>
      </c>
      <c r="E197" s="103" t="s">
        <v>250</v>
      </c>
      <c r="F197" s="92" t="s">
        <v>391</v>
      </c>
      <c r="G197" s="103" t="s">
        <v>389</v>
      </c>
      <c r="H197" s="92" t="s">
        <v>371</v>
      </c>
      <c r="I197" s="92" t="s">
        <v>127</v>
      </c>
      <c r="J197" s="92"/>
      <c r="K197" s="97">
        <v>8.7200000000009101</v>
      </c>
      <c r="L197" s="103" t="s">
        <v>129</v>
      </c>
      <c r="M197" s="71">
        <v>2.63E-2</v>
      </c>
      <c r="N197" s="71">
        <v>4.9900000000009909E-2</v>
      </c>
      <c r="O197" s="97">
        <v>591405.84</v>
      </c>
      <c r="P197" s="99">
        <v>81.97</v>
      </c>
      <c r="Q197" s="97"/>
      <c r="R197" s="97">
        <v>484.77536704799991</v>
      </c>
      <c r="S197" s="98">
        <v>8.5254816258512414E-4</v>
      </c>
      <c r="T197" s="98">
        <f t="shared" si="2"/>
        <v>4.891932078453478E-3</v>
      </c>
      <c r="U197" s="98">
        <f>R197/'סכום נכסי הקרן'!$C$42</f>
        <v>1.4587765114828136E-4</v>
      </c>
    </row>
    <row r="198" spans="2:21">
      <c r="B198" s="96" t="s">
        <v>527</v>
      </c>
      <c r="C198" s="92">
        <v>1141647</v>
      </c>
      <c r="D198" s="103" t="s">
        <v>117</v>
      </c>
      <c r="E198" s="103" t="s">
        <v>250</v>
      </c>
      <c r="F198" s="92" t="s">
        <v>528</v>
      </c>
      <c r="G198" s="103" t="s">
        <v>124</v>
      </c>
      <c r="H198" s="92" t="s">
        <v>368</v>
      </c>
      <c r="I198" s="92" t="s">
        <v>254</v>
      </c>
      <c r="J198" s="92"/>
      <c r="K198" s="97">
        <v>0.36000000006161548</v>
      </c>
      <c r="L198" s="103" t="s">
        <v>129</v>
      </c>
      <c r="M198" s="71">
        <v>3.4000000000000002E-2</v>
      </c>
      <c r="N198" s="71">
        <v>3.9600000000176043E-2</v>
      </c>
      <c r="O198" s="97">
        <v>4531.1744529999996</v>
      </c>
      <c r="P198" s="99">
        <v>100.29</v>
      </c>
      <c r="Q198" s="92"/>
      <c r="R198" s="97">
        <v>4.5443147019999994</v>
      </c>
      <c r="S198" s="98">
        <v>4.3144832836777419E-5</v>
      </c>
      <c r="T198" s="98">
        <f t="shared" si="2"/>
        <v>4.5857278187776422E-5</v>
      </c>
      <c r="U198" s="98">
        <f>R198/'סכום נכסי הקרן'!$C$42</f>
        <v>1.367466253170252E-6</v>
      </c>
    </row>
    <row r="199" spans="2:21">
      <c r="B199" s="96" t="s">
        <v>529</v>
      </c>
      <c r="C199" s="92">
        <v>1136068</v>
      </c>
      <c r="D199" s="103" t="s">
        <v>117</v>
      </c>
      <c r="E199" s="103" t="s">
        <v>250</v>
      </c>
      <c r="F199" s="92" t="s">
        <v>397</v>
      </c>
      <c r="G199" s="103" t="s">
        <v>389</v>
      </c>
      <c r="H199" s="92" t="s">
        <v>371</v>
      </c>
      <c r="I199" s="92" t="s">
        <v>127</v>
      </c>
      <c r="J199" s="92"/>
      <c r="K199" s="97">
        <v>1.5300000000096912</v>
      </c>
      <c r="L199" s="103" t="s">
        <v>129</v>
      </c>
      <c r="M199" s="71">
        <v>3.9199999999999999E-2</v>
      </c>
      <c r="N199" s="71">
        <v>4.2699999999955468E-2</v>
      </c>
      <c r="O199" s="97">
        <v>37741.118878000001</v>
      </c>
      <c r="P199" s="99">
        <v>101.16</v>
      </c>
      <c r="Q199" s="92"/>
      <c r="R199" s="97">
        <v>38.178917171000002</v>
      </c>
      <c r="S199" s="98">
        <v>3.9319645360648603E-5</v>
      </c>
      <c r="T199" s="98">
        <f t="shared" si="2"/>
        <v>3.8526848170266118E-4</v>
      </c>
      <c r="U199" s="98">
        <f>R199/'סכום נכסי הקרן'!$C$42</f>
        <v>1.1488724755560465E-5</v>
      </c>
    </row>
    <row r="200" spans="2:21">
      <c r="B200" s="96" t="s">
        <v>530</v>
      </c>
      <c r="C200" s="92">
        <v>1160647</v>
      </c>
      <c r="D200" s="103" t="s">
        <v>117</v>
      </c>
      <c r="E200" s="103" t="s">
        <v>250</v>
      </c>
      <c r="F200" s="92" t="s">
        <v>397</v>
      </c>
      <c r="G200" s="103" t="s">
        <v>389</v>
      </c>
      <c r="H200" s="92" t="s">
        <v>371</v>
      </c>
      <c r="I200" s="92" t="s">
        <v>127</v>
      </c>
      <c r="J200" s="92"/>
      <c r="K200" s="97">
        <v>6.549999999999863</v>
      </c>
      <c r="L200" s="103" t="s">
        <v>129</v>
      </c>
      <c r="M200" s="71">
        <v>2.64E-2</v>
      </c>
      <c r="N200" s="71">
        <v>4.9099999999997916E-2</v>
      </c>
      <c r="O200" s="97">
        <v>1253637.1486140001</v>
      </c>
      <c r="P200" s="99">
        <v>87.28</v>
      </c>
      <c r="Q200" s="92"/>
      <c r="R200" s="97">
        <v>1094.1745033529999</v>
      </c>
      <c r="S200" s="98">
        <v>7.6620120162580242E-4</v>
      </c>
      <c r="T200" s="98">
        <f t="shared" si="2"/>
        <v>1.1041459026626767E-2</v>
      </c>
      <c r="U200" s="98">
        <f>R200/'סכום נכסי הקרן'!$C$42</f>
        <v>3.2925684212760061E-4</v>
      </c>
    </row>
    <row r="201" spans="2:21">
      <c r="B201" s="96" t="s">
        <v>531</v>
      </c>
      <c r="C201" s="92">
        <v>1179928</v>
      </c>
      <c r="D201" s="103" t="s">
        <v>117</v>
      </c>
      <c r="E201" s="103" t="s">
        <v>250</v>
      </c>
      <c r="F201" s="92" t="s">
        <v>397</v>
      </c>
      <c r="G201" s="103" t="s">
        <v>389</v>
      </c>
      <c r="H201" s="92" t="s">
        <v>371</v>
      </c>
      <c r="I201" s="92" t="s">
        <v>127</v>
      </c>
      <c r="J201" s="92"/>
      <c r="K201" s="97">
        <v>8.1299999999899928</v>
      </c>
      <c r="L201" s="103" t="s">
        <v>129</v>
      </c>
      <c r="M201" s="71">
        <v>2.5000000000000001E-2</v>
      </c>
      <c r="N201" s="71">
        <v>5.0899999999938286E-2</v>
      </c>
      <c r="O201" s="97">
        <v>495619.79194299993</v>
      </c>
      <c r="P201" s="99">
        <v>82.07</v>
      </c>
      <c r="Q201" s="92"/>
      <c r="R201" s="97">
        <v>406.75516323900001</v>
      </c>
      <c r="S201" s="98">
        <v>3.7162733835439699E-4</v>
      </c>
      <c r="T201" s="98">
        <f t="shared" si="2"/>
        <v>4.1046199258066339E-3</v>
      </c>
      <c r="U201" s="98">
        <f>R201/'סכום נכסי הקרן'!$C$42</f>
        <v>1.2239996468274737E-4</v>
      </c>
    </row>
    <row r="202" spans="2:21">
      <c r="B202" s="96" t="s">
        <v>532</v>
      </c>
      <c r="C202" s="92">
        <v>1143411</v>
      </c>
      <c r="D202" s="103" t="s">
        <v>117</v>
      </c>
      <c r="E202" s="103" t="s">
        <v>250</v>
      </c>
      <c r="F202" s="92" t="s">
        <v>513</v>
      </c>
      <c r="G202" s="103" t="s">
        <v>389</v>
      </c>
      <c r="H202" s="92" t="s">
        <v>371</v>
      </c>
      <c r="I202" s="92" t="s">
        <v>127</v>
      </c>
      <c r="J202" s="92"/>
      <c r="K202" s="97">
        <v>5.8599999999988208</v>
      </c>
      <c r="L202" s="103" t="s">
        <v>129</v>
      </c>
      <c r="M202" s="71">
        <v>3.4300000000000004E-2</v>
      </c>
      <c r="N202" s="71">
        <v>4.8899999999984997E-2</v>
      </c>
      <c r="O202" s="97">
        <v>404625.50456600002</v>
      </c>
      <c r="P202" s="99">
        <v>92.24</v>
      </c>
      <c r="Q202" s="97"/>
      <c r="R202" s="97">
        <v>373.22656540399998</v>
      </c>
      <c r="S202" s="98">
        <v>1.3315305533960775E-3</v>
      </c>
      <c r="T202" s="98">
        <f t="shared" si="2"/>
        <v>3.7662784290152709E-3</v>
      </c>
      <c r="U202" s="98">
        <f>R202/'סכום נכסי הקרן'!$C$42</f>
        <v>1.1231060488658251E-4</v>
      </c>
    </row>
    <row r="203" spans="2:21">
      <c r="B203" s="96" t="s">
        <v>533</v>
      </c>
      <c r="C203" s="92">
        <v>1184191</v>
      </c>
      <c r="D203" s="103" t="s">
        <v>117</v>
      </c>
      <c r="E203" s="103" t="s">
        <v>250</v>
      </c>
      <c r="F203" s="92" t="s">
        <v>513</v>
      </c>
      <c r="G203" s="103" t="s">
        <v>389</v>
      </c>
      <c r="H203" s="92" t="s">
        <v>371</v>
      </c>
      <c r="I203" s="92" t="s">
        <v>127</v>
      </c>
      <c r="J203" s="92"/>
      <c r="K203" s="97">
        <v>7.1099999999925387</v>
      </c>
      <c r="L203" s="103" t="s">
        <v>129</v>
      </c>
      <c r="M203" s="71">
        <v>2.98E-2</v>
      </c>
      <c r="N203" s="71">
        <v>4.9799999999942154E-2</v>
      </c>
      <c r="O203" s="97">
        <v>320929.66466399998</v>
      </c>
      <c r="P203" s="99">
        <v>87.28</v>
      </c>
      <c r="Q203" s="97"/>
      <c r="R203" s="97">
        <v>280.10741131899999</v>
      </c>
      <c r="S203" s="98">
        <v>8.1756735341037437E-4</v>
      </c>
      <c r="T203" s="98">
        <f t="shared" ref="T203:T266" si="3">IFERROR(R203/$R$11,0)</f>
        <v>2.826600780456533E-3</v>
      </c>
      <c r="U203" s="98">
        <f>R203/'סכום נכסי הקרן'!$C$42</f>
        <v>8.4289371964717334E-5</v>
      </c>
    </row>
    <row r="204" spans="2:21">
      <c r="B204" s="96" t="s">
        <v>534</v>
      </c>
      <c r="C204" s="92">
        <v>1139815</v>
      </c>
      <c r="D204" s="103" t="s">
        <v>117</v>
      </c>
      <c r="E204" s="103" t="s">
        <v>250</v>
      </c>
      <c r="F204" s="92" t="s">
        <v>409</v>
      </c>
      <c r="G204" s="103" t="s">
        <v>389</v>
      </c>
      <c r="H204" s="92" t="s">
        <v>371</v>
      </c>
      <c r="I204" s="92" t="s">
        <v>127</v>
      </c>
      <c r="J204" s="92"/>
      <c r="K204" s="97">
        <v>2.4600000000013447</v>
      </c>
      <c r="L204" s="103" t="s">
        <v>129</v>
      </c>
      <c r="M204" s="71">
        <v>3.61E-2</v>
      </c>
      <c r="N204" s="71">
        <v>4.2600000000020649E-2</v>
      </c>
      <c r="O204" s="97">
        <v>832829.82113699999</v>
      </c>
      <c r="P204" s="99">
        <v>100.02</v>
      </c>
      <c r="Q204" s="92"/>
      <c r="R204" s="97">
        <v>832.99635937800008</v>
      </c>
      <c r="S204" s="98">
        <v>1.0851202881263843E-3</v>
      </c>
      <c r="T204" s="98">
        <f t="shared" si="3"/>
        <v>8.4058759761048638E-3</v>
      </c>
      <c r="U204" s="98">
        <f>R204/'סכום נכסי הקרן'!$C$42</f>
        <v>2.5066362810695472E-4</v>
      </c>
    </row>
    <row r="205" spans="2:21">
      <c r="B205" s="96" t="s">
        <v>535</v>
      </c>
      <c r="C205" s="92">
        <v>1155522</v>
      </c>
      <c r="D205" s="103" t="s">
        <v>117</v>
      </c>
      <c r="E205" s="103" t="s">
        <v>250</v>
      </c>
      <c r="F205" s="92" t="s">
        <v>409</v>
      </c>
      <c r="G205" s="103" t="s">
        <v>389</v>
      </c>
      <c r="H205" s="92" t="s">
        <v>371</v>
      </c>
      <c r="I205" s="92" t="s">
        <v>127</v>
      </c>
      <c r="J205" s="92"/>
      <c r="K205" s="97">
        <v>3.4499999999965052</v>
      </c>
      <c r="L205" s="103" t="s">
        <v>129</v>
      </c>
      <c r="M205" s="71">
        <v>3.3000000000000002E-2</v>
      </c>
      <c r="N205" s="71">
        <v>4.2299999999973144E-2</v>
      </c>
      <c r="O205" s="97">
        <v>277079.20839699998</v>
      </c>
      <c r="P205" s="99">
        <v>98.1</v>
      </c>
      <c r="Q205" s="92"/>
      <c r="R205" s="97">
        <v>271.81470345099996</v>
      </c>
      <c r="S205" s="98">
        <v>8.9860126934764625E-4</v>
      </c>
      <c r="T205" s="98">
        <f t="shared" si="3"/>
        <v>2.7429179731312671E-3</v>
      </c>
      <c r="U205" s="98">
        <f>R205/'סכום נכסי הקרן'!$C$42</f>
        <v>8.1793946603463496E-5</v>
      </c>
    </row>
    <row r="206" spans="2:21">
      <c r="B206" s="96" t="s">
        <v>536</v>
      </c>
      <c r="C206" s="92">
        <v>1159359</v>
      </c>
      <c r="D206" s="103" t="s">
        <v>117</v>
      </c>
      <c r="E206" s="103" t="s">
        <v>250</v>
      </c>
      <c r="F206" s="92" t="s">
        <v>409</v>
      </c>
      <c r="G206" s="103" t="s">
        <v>389</v>
      </c>
      <c r="H206" s="92" t="s">
        <v>371</v>
      </c>
      <c r="I206" s="92" t="s">
        <v>127</v>
      </c>
      <c r="J206" s="92"/>
      <c r="K206" s="97">
        <v>5.8099999999975962</v>
      </c>
      <c r="L206" s="103" t="s">
        <v>129</v>
      </c>
      <c r="M206" s="71">
        <v>2.6200000000000001E-2</v>
      </c>
      <c r="N206" s="71">
        <v>4.9299999999978868E-2</v>
      </c>
      <c r="O206" s="97">
        <v>777178.55787699996</v>
      </c>
      <c r="P206" s="99">
        <v>88.29</v>
      </c>
      <c r="Q206" s="92"/>
      <c r="R206" s="97">
        <v>686.17092286499997</v>
      </c>
      <c r="S206" s="98">
        <v>6.0089840182052801E-4</v>
      </c>
      <c r="T206" s="98">
        <f t="shared" si="3"/>
        <v>6.9242411579319317E-3</v>
      </c>
      <c r="U206" s="98">
        <f>R206/'סכום נכסי הקרן'!$C$42</f>
        <v>2.0648120617870351E-4</v>
      </c>
    </row>
    <row r="207" spans="2:21">
      <c r="B207" s="96" t="s">
        <v>537</v>
      </c>
      <c r="C207" s="92">
        <v>1139591</v>
      </c>
      <c r="D207" s="103" t="s">
        <v>117</v>
      </c>
      <c r="E207" s="103" t="s">
        <v>250</v>
      </c>
      <c r="F207" s="92" t="s">
        <v>538</v>
      </c>
      <c r="G207" s="103" t="s">
        <v>124</v>
      </c>
      <c r="H207" s="92" t="s">
        <v>368</v>
      </c>
      <c r="I207" s="92" t="s">
        <v>254</v>
      </c>
      <c r="J207" s="92"/>
      <c r="K207" s="97">
        <v>0.79000000000332582</v>
      </c>
      <c r="L207" s="103" t="s">
        <v>129</v>
      </c>
      <c r="M207" s="71">
        <v>2.4E-2</v>
      </c>
      <c r="N207" s="71">
        <v>4.2099999999771105E-2</v>
      </c>
      <c r="O207" s="97">
        <v>51720.186669000002</v>
      </c>
      <c r="P207" s="99">
        <v>98.83</v>
      </c>
      <c r="Q207" s="92"/>
      <c r="R207" s="97">
        <v>51.115060477</v>
      </c>
      <c r="S207" s="98">
        <v>3.7066159738117203E-4</v>
      </c>
      <c r="T207" s="98">
        <f t="shared" si="3"/>
        <v>5.1580880761783229E-4</v>
      </c>
      <c r="U207" s="98">
        <f>R207/'סכום נכסי הקרן'!$C$42</f>
        <v>1.5381443587146626E-5</v>
      </c>
    </row>
    <row r="208" spans="2:21">
      <c r="B208" s="96" t="s">
        <v>539</v>
      </c>
      <c r="C208" s="92">
        <v>1141829</v>
      </c>
      <c r="D208" s="103" t="s">
        <v>117</v>
      </c>
      <c r="E208" s="103" t="s">
        <v>250</v>
      </c>
      <c r="F208" s="92" t="s">
        <v>538</v>
      </c>
      <c r="G208" s="103" t="s">
        <v>124</v>
      </c>
      <c r="H208" s="92" t="s">
        <v>368</v>
      </c>
      <c r="I208" s="92" t="s">
        <v>254</v>
      </c>
      <c r="J208" s="92"/>
      <c r="K208" s="97">
        <v>2.7900000000020282</v>
      </c>
      <c r="L208" s="103" t="s">
        <v>129</v>
      </c>
      <c r="M208" s="71">
        <v>2.3E-2</v>
      </c>
      <c r="N208" s="71">
        <v>4.5600000000042488E-2</v>
      </c>
      <c r="O208" s="97">
        <v>327840.07427400001</v>
      </c>
      <c r="P208" s="99">
        <v>94.76</v>
      </c>
      <c r="Q208" s="92"/>
      <c r="R208" s="97">
        <v>310.66125440299999</v>
      </c>
      <c r="S208" s="98">
        <v>8.6874575645260409E-4</v>
      </c>
      <c r="T208" s="98">
        <f t="shared" si="3"/>
        <v>3.1349236352517808E-3</v>
      </c>
      <c r="U208" s="98">
        <f>R208/'סכום נכסי הקרן'!$C$42</f>
        <v>9.348357440488745E-5</v>
      </c>
    </row>
    <row r="209" spans="2:21">
      <c r="B209" s="96" t="s">
        <v>540</v>
      </c>
      <c r="C209" s="92">
        <v>1173566</v>
      </c>
      <c r="D209" s="103" t="s">
        <v>117</v>
      </c>
      <c r="E209" s="103" t="s">
        <v>250</v>
      </c>
      <c r="F209" s="92" t="s">
        <v>538</v>
      </c>
      <c r="G209" s="103" t="s">
        <v>124</v>
      </c>
      <c r="H209" s="92" t="s">
        <v>368</v>
      </c>
      <c r="I209" s="92" t="s">
        <v>254</v>
      </c>
      <c r="J209" s="92"/>
      <c r="K209" s="97">
        <v>2.819999999995515</v>
      </c>
      <c r="L209" s="103" t="s">
        <v>129</v>
      </c>
      <c r="M209" s="71">
        <v>2.1499999999999998E-2</v>
      </c>
      <c r="N209" s="71">
        <v>5.0299999999938623E-2</v>
      </c>
      <c r="O209" s="97">
        <v>174157.82851000002</v>
      </c>
      <c r="P209" s="99">
        <v>92.39</v>
      </c>
      <c r="Q209" s="97">
        <v>8.5389517799999997</v>
      </c>
      <c r="R209" s="97">
        <v>169.44336956800001</v>
      </c>
      <c r="S209" s="98">
        <v>2.9630406955151976E-4</v>
      </c>
      <c r="T209" s="98">
        <f t="shared" si="3"/>
        <v>1.7098753596299647E-3</v>
      </c>
      <c r="U209" s="98">
        <f>R209/'סכום נכסי הקרן'!$C$42</f>
        <v>5.0988565911977483E-5</v>
      </c>
    </row>
    <row r="210" spans="2:21">
      <c r="B210" s="96" t="s">
        <v>541</v>
      </c>
      <c r="C210" s="92">
        <v>1136464</v>
      </c>
      <c r="D210" s="103" t="s">
        <v>117</v>
      </c>
      <c r="E210" s="103" t="s">
        <v>250</v>
      </c>
      <c r="F210" s="92" t="s">
        <v>538</v>
      </c>
      <c r="G210" s="103" t="s">
        <v>124</v>
      </c>
      <c r="H210" s="92" t="s">
        <v>368</v>
      </c>
      <c r="I210" s="92" t="s">
        <v>254</v>
      </c>
      <c r="J210" s="92"/>
      <c r="K210" s="97">
        <v>1.840000000002959</v>
      </c>
      <c r="L210" s="103" t="s">
        <v>129</v>
      </c>
      <c r="M210" s="71">
        <v>2.75E-2</v>
      </c>
      <c r="N210" s="71">
        <v>4.3100000000069819E-2</v>
      </c>
      <c r="O210" s="97">
        <v>220351.060027</v>
      </c>
      <c r="P210" s="99">
        <v>98.16</v>
      </c>
      <c r="Q210" s="92"/>
      <c r="R210" s="97">
        <v>216.29659317899998</v>
      </c>
      <c r="S210" s="98">
        <v>8.8569858868598188E-4</v>
      </c>
      <c r="T210" s="98">
        <f t="shared" si="3"/>
        <v>2.1826774101081406E-3</v>
      </c>
      <c r="U210" s="98">
        <f>R210/'סכום נכסי הקרן'!$C$42</f>
        <v>6.5087545921457056E-5</v>
      </c>
    </row>
    <row r="211" spans="2:21">
      <c r="B211" s="96" t="s">
        <v>542</v>
      </c>
      <c r="C211" s="92">
        <v>1161678</v>
      </c>
      <c r="D211" s="103" t="s">
        <v>117</v>
      </c>
      <c r="E211" s="103" t="s">
        <v>250</v>
      </c>
      <c r="F211" s="92" t="s">
        <v>413</v>
      </c>
      <c r="G211" s="103" t="s">
        <v>125</v>
      </c>
      <c r="H211" s="92" t="s">
        <v>414</v>
      </c>
      <c r="I211" s="92" t="s">
        <v>254</v>
      </c>
      <c r="J211" s="92"/>
      <c r="K211" s="97">
        <v>2.3800000000006629</v>
      </c>
      <c r="L211" s="103" t="s">
        <v>129</v>
      </c>
      <c r="M211" s="71">
        <v>2.7999999999999997E-2</v>
      </c>
      <c r="N211" s="71">
        <v>5.4300000000017674E-2</v>
      </c>
      <c r="O211" s="97">
        <v>192318.60878100002</v>
      </c>
      <c r="P211" s="99">
        <v>94.15</v>
      </c>
      <c r="Q211" s="92"/>
      <c r="R211" s="97">
        <v>181.06796587599999</v>
      </c>
      <c r="S211" s="98">
        <v>5.531348425836367E-4</v>
      </c>
      <c r="T211" s="98">
        <f t="shared" si="3"/>
        <v>1.8271806920449806E-3</v>
      </c>
      <c r="U211" s="98">
        <f>R211/'סכום נכסי הקרן'!$C$42</f>
        <v>5.4486616597358356E-5</v>
      </c>
    </row>
    <row r="212" spans="2:21">
      <c r="B212" s="96" t="s">
        <v>543</v>
      </c>
      <c r="C212" s="92">
        <v>7390149</v>
      </c>
      <c r="D212" s="103" t="s">
        <v>117</v>
      </c>
      <c r="E212" s="103" t="s">
        <v>250</v>
      </c>
      <c r="F212" s="92" t="s">
        <v>544</v>
      </c>
      <c r="G212" s="103" t="s">
        <v>423</v>
      </c>
      <c r="H212" s="92" t="s">
        <v>418</v>
      </c>
      <c r="I212" s="92" t="s">
        <v>127</v>
      </c>
      <c r="J212" s="92"/>
      <c r="K212" s="97">
        <v>1.9200000000848003</v>
      </c>
      <c r="L212" s="103" t="s">
        <v>129</v>
      </c>
      <c r="M212" s="71">
        <v>0.04</v>
      </c>
      <c r="N212" s="71">
        <v>4.3200000001907997E-2</v>
      </c>
      <c r="O212" s="97">
        <v>7586.5715950000003</v>
      </c>
      <c r="P212" s="99">
        <v>99.48</v>
      </c>
      <c r="Q212" s="92"/>
      <c r="R212" s="97">
        <v>7.5471214080000006</v>
      </c>
      <c r="S212" s="98">
        <v>2.8789882528900668E-5</v>
      </c>
      <c r="T212" s="98">
        <f t="shared" si="3"/>
        <v>7.6158996156507595E-5</v>
      </c>
      <c r="U212" s="98">
        <f>R212/'סכום נכסי הקרן'!$C$42</f>
        <v>2.2710649483576983E-6</v>
      </c>
    </row>
    <row r="213" spans="2:21">
      <c r="B213" s="96" t="s">
        <v>545</v>
      </c>
      <c r="C213" s="92">
        <v>7390222</v>
      </c>
      <c r="D213" s="103" t="s">
        <v>117</v>
      </c>
      <c r="E213" s="103" t="s">
        <v>250</v>
      </c>
      <c r="F213" s="92" t="s">
        <v>544</v>
      </c>
      <c r="G213" s="103" t="s">
        <v>423</v>
      </c>
      <c r="H213" s="92" t="s">
        <v>414</v>
      </c>
      <c r="I213" s="92" t="s">
        <v>254</v>
      </c>
      <c r="J213" s="92"/>
      <c r="K213" s="97">
        <v>3.5400000000080341</v>
      </c>
      <c r="L213" s="103" t="s">
        <v>129</v>
      </c>
      <c r="M213" s="71">
        <v>0.04</v>
      </c>
      <c r="N213" s="71">
        <v>4.7100000000102248E-2</v>
      </c>
      <c r="O213" s="97">
        <v>55014.641156999998</v>
      </c>
      <c r="P213" s="99">
        <v>99.55</v>
      </c>
      <c r="Q213" s="92"/>
      <c r="R213" s="97">
        <v>54.767074663999999</v>
      </c>
      <c r="S213" s="98">
        <v>1.0063426829455676E-4</v>
      </c>
      <c r="T213" s="98">
        <f t="shared" si="3"/>
        <v>5.5266176378419537E-4</v>
      </c>
      <c r="U213" s="98">
        <f>R213/'סכום נכסי הקרן'!$C$42</f>
        <v>1.6480400522198589E-5</v>
      </c>
    </row>
    <row r="214" spans="2:21">
      <c r="B214" s="96" t="s">
        <v>546</v>
      </c>
      <c r="C214" s="92">
        <v>1141191</v>
      </c>
      <c r="D214" s="103" t="s">
        <v>117</v>
      </c>
      <c r="E214" s="103" t="s">
        <v>250</v>
      </c>
      <c r="F214" s="92" t="s">
        <v>547</v>
      </c>
      <c r="G214" s="103" t="s">
        <v>451</v>
      </c>
      <c r="H214" s="92" t="s">
        <v>418</v>
      </c>
      <c r="I214" s="92" t="s">
        <v>127</v>
      </c>
      <c r="J214" s="92"/>
      <c r="K214" s="97">
        <v>1.2700000000203904</v>
      </c>
      <c r="L214" s="103" t="s">
        <v>129</v>
      </c>
      <c r="M214" s="71">
        <v>3.0499999999999999E-2</v>
      </c>
      <c r="N214" s="71">
        <v>4.8900000000407812E-2</v>
      </c>
      <c r="O214" s="97">
        <v>20058.322598999999</v>
      </c>
      <c r="P214" s="99">
        <v>97.8</v>
      </c>
      <c r="Q214" s="97"/>
      <c r="R214" s="97">
        <v>19.617039479999999</v>
      </c>
      <c r="S214" s="98">
        <v>1.7929627566202596E-4</v>
      </c>
      <c r="T214" s="98">
        <f t="shared" si="3"/>
        <v>1.9795812914520129E-4</v>
      </c>
      <c r="U214" s="98">
        <f>R214/'סכום נכסי הקרן'!$C$42</f>
        <v>5.9031209841612134E-6</v>
      </c>
    </row>
    <row r="215" spans="2:21">
      <c r="B215" s="96" t="s">
        <v>548</v>
      </c>
      <c r="C215" s="92">
        <v>1168368</v>
      </c>
      <c r="D215" s="103" t="s">
        <v>117</v>
      </c>
      <c r="E215" s="103" t="s">
        <v>250</v>
      </c>
      <c r="F215" s="92" t="s">
        <v>547</v>
      </c>
      <c r="G215" s="103" t="s">
        <v>451</v>
      </c>
      <c r="H215" s="92" t="s">
        <v>418</v>
      </c>
      <c r="I215" s="92" t="s">
        <v>127</v>
      </c>
      <c r="J215" s="92"/>
      <c r="K215" s="97">
        <v>3.3899999999938322</v>
      </c>
      <c r="L215" s="103" t="s">
        <v>129</v>
      </c>
      <c r="M215" s="71">
        <v>2.58E-2</v>
      </c>
      <c r="N215" s="71">
        <v>5.5199999999896783E-2</v>
      </c>
      <c r="O215" s="97">
        <v>174921.23107099999</v>
      </c>
      <c r="P215" s="99">
        <v>90.83</v>
      </c>
      <c r="Q215" s="97"/>
      <c r="R215" s="97">
        <v>158.88095418199998</v>
      </c>
      <c r="S215" s="98">
        <v>5.7818510609020438E-4</v>
      </c>
      <c r="T215" s="98">
        <f t="shared" si="3"/>
        <v>1.6032886347982802E-3</v>
      </c>
      <c r="U215" s="98">
        <f>R215/'סכום נכסי הקרן'!$C$42</f>
        <v>4.7810144623072373E-5</v>
      </c>
    </row>
    <row r="216" spans="2:21">
      <c r="B216" s="96" t="s">
        <v>549</v>
      </c>
      <c r="C216" s="92">
        <v>2380046</v>
      </c>
      <c r="D216" s="103" t="s">
        <v>117</v>
      </c>
      <c r="E216" s="103" t="s">
        <v>250</v>
      </c>
      <c r="F216" s="92" t="s">
        <v>550</v>
      </c>
      <c r="G216" s="103" t="s">
        <v>125</v>
      </c>
      <c r="H216" s="92" t="s">
        <v>414</v>
      </c>
      <c r="I216" s="92" t="s">
        <v>254</v>
      </c>
      <c r="J216" s="92"/>
      <c r="K216" s="97">
        <v>1.2299999999911368</v>
      </c>
      <c r="L216" s="103" t="s">
        <v>129</v>
      </c>
      <c r="M216" s="71">
        <v>2.9500000000000002E-2</v>
      </c>
      <c r="N216" s="71">
        <v>4.2999999999899029E-2</v>
      </c>
      <c r="O216" s="97">
        <v>90557.113543248241</v>
      </c>
      <c r="P216" s="99">
        <v>98.43</v>
      </c>
      <c r="Q216" s="97"/>
      <c r="R216" s="97">
        <v>89.135366873000009</v>
      </c>
      <c r="S216" s="98">
        <v>1.2661845635940285E-3</v>
      </c>
      <c r="T216" s="98">
        <f t="shared" si="3"/>
        <v>8.9947672709940604E-4</v>
      </c>
      <c r="U216" s="98">
        <f>R216/'סכום נכסי הקרן'!$C$42</f>
        <v>2.6822439499872722E-5</v>
      </c>
    </row>
    <row r="217" spans="2:21">
      <c r="B217" s="96" t="s">
        <v>551</v>
      </c>
      <c r="C217" s="92">
        <v>1147495</v>
      </c>
      <c r="D217" s="103" t="s">
        <v>117</v>
      </c>
      <c r="E217" s="103" t="s">
        <v>250</v>
      </c>
      <c r="F217" s="92" t="s">
        <v>552</v>
      </c>
      <c r="G217" s="103" t="s">
        <v>440</v>
      </c>
      <c r="H217" s="92" t="s">
        <v>414</v>
      </c>
      <c r="I217" s="92" t="s">
        <v>254</v>
      </c>
      <c r="J217" s="92"/>
      <c r="K217" s="92">
        <v>1.82</v>
      </c>
      <c r="L217" s="103" t="s">
        <v>129</v>
      </c>
      <c r="M217" s="71">
        <v>3.9E-2</v>
      </c>
      <c r="N217" s="71">
        <v>6.7911269430051824E-2</v>
      </c>
      <c r="O217" s="97">
        <v>3.2200000000000002E-3</v>
      </c>
      <c r="P217" s="99">
        <v>95.46</v>
      </c>
      <c r="Q217" s="92"/>
      <c r="R217" s="97">
        <v>3.0879999999999999E-6</v>
      </c>
      <c r="S217" s="98">
        <v>7.9692239460825087E-12</v>
      </c>
      <c r="T217" s="98">
        <f t="shared" si="3"/>
        <v>3.1161414719260259E-11</v>
      </c>
      <c r="U217" s="98">
        <f>R217/'סכום נכסי הקרן'!$C$42</f>
        <v>9.2923489386227348E-13</v>
      </c>
    </row>
    <row r="218" spans="2:21">
      <c r="B218" s="96" t="s">
        <v>553</v>
      </c>
      <c r="C218" s="92">
        <v>1132505</v>
      </c>
      <c r="D218" s="103" t="s">
        <v>117</v>
      </c>
      <c r="E218" s="103" t="s">
        <v>250</v>
      </c>
      <c r="F218" s="92" t="s">
        <v>436</v>
      </c>
      <c r="G218" s="103" t="s">
        <v>285</v>
      </c>
      <c r="H218" s="92" t="s">
        <v>414</v>
      </c>
      <c r="I218" s="92" t="s">
        <v>254</v>
      </c>
      <c r="J218" s="92"/>
      <c r="K218" s="92">
        <v>1.3700001897698091</v>
      </c>
      <c r="L218" s="103" t="s">
        <v>129</v>
      </c>
      <c r="M218" s="71">
        <v>4.9000000000000002E-2</v>
      </c>
      <c r="N218" s="71">
        <v>4.5101218413691739E-2</v>
      </c>
      <c r="O218" s="97">
        <v>2.0896000000000005E-2</v>
      </c>
      <c r="P218" s="99">
        <v>101.03</v>
      </c>
      <c r="Q218" s="92"/>
      <c r="R218" s="97">
        <v>2.1092999999999999E-5</v>
      </c>
      <c r="S218" s="98">
        <v>3.0083589389606713E-11</v>
      </c>
      <c r="T218" s="98">
        <f t="shared" si="3"/>
        <v>2.1285224115069839E-10</v>
      </c>
      <c r="U218" s="98">
        <f>R218/'סכום נכסי הקרן'!$C$42</f>
        <v>6.3472641244290589E-12</v>
      </c>
    </row>
    <row r="219" spans="2:21">
      <c r="B219" s="96" t="s">
        <v>554</v>
      </c>
      <c r="C219" s="92">
        <v>1162817</v>
      </c>
      <c r="D219" s="103" t="s">
        <v>117</v>
      </c>
      <c r="E219" s="103" t="s">
        <v>250</v>
      </c>
      <c r="F219" s="92" t="s">
        <v>436</v>
      </c>
      <c r="G219" s="103" t="s">
        <v>285</v>
      </c>
      <c r="H219" s="92" t="s">
        <v>414</v>
      </c>
      <c r="I219" s="92" t="s">
        <v>254</v>
      </c>
      <c r="J219" s="92"/>
      <c r="K219" s="97">
        <v>5.3800000000019805</v>
      </c>
      <c r="L219" s="103" t="s">
        <v>129</v>
      </c>
      <c r="M219" s="71">
        <v>2.4300000000000002E-2</v>
      </c>
      <c r="N219" s="71">
        <v>5.0500000000016018E-2</v>
      </c>
      <c r="O219" s="97">
        <v>785931.67315499997</v>
      </c>
      <c r="P219" s="99">
        <v>87.42</v>
      </c>
      <c r="Q219" s="92"/>
      <c r="R219" s="97">
        <v>687.06146867799987</v>
      </c>
      <c r="S219" s="98">
        <v>5.3661315305046035E-4</v>
      </c>
      <c r="T219" s="98">
        <f t="shared" si="3"/>
        <v>6.9332277730243513E-3</v>
      </c>
      <c r="U219" s="98">
        <f>R219/'סכום נכסי הקרן'!$C$42</f>
        <v>2.0674918747534292E-4</v>
      </c>
    </row>
    <row r="220" spans="2:21">
      <c r="B220" s="96" t="s">
        <v>555</v>
      </c>
      <c r="C220" s="92">
        <v>1141415</v>
      </c>
      <c r="D220" s="103" t="s">
        <v>117</v>
      </c>
      <c r="E220" s="103" t="s">
        <v>250</v>
      </c>
      <c r="F220" s="92" t="s">
        <v>556</v>
      </c>
      <c r="G220" s="103" t="s">
        <v>152</v>
      </c>
      <c r="H220" s="92" t="s">
        <v>414</v>
      </c>
      <c r="I220" s="92" t="s">
        <v>254</v>
      </c>
      <c r="J220" s="92"/>
      <c r="K220" s="97">
        <v>0.97000000000004805</v>
      </c>
      <c r="L220" s="103" t="s">
        <v>129</v>
      </c>
      <c r="M220" s="71">
        <v>2.1600000000000001E-2</v>
      </c>
      <c r="N220" s="71">
        <v>4.1699999999885558E-2</v>
      </c>
      <c r="O220" s="97">
        <v>212744.745662</v>
      </c>
      <c r="P220" s="99">
        <v>98.16</v>
      </c>
      <c r="Q220" s="92"/>
      <c r="R220" s="97">
        <v>208.83024236699998</v>
      </c>
      <c r="S220" s="98">
        <v>8.3167411973368739E-4</v>
      </c>
      <c r="T220" s="98">
        <f t="shared" si="3"/>
        <v>2.1073334806741323E-3</v>
      </c>
      <c r="U220" s="98">
        <f>R220/'סכום נכסי הקרן'!$C$42</f>
        <v>6.284078630218008E-5</v>
      </c>
    </row>
    <row r="221" spans="2:21">
      <c r="B221" s="96" t="s">
        <v>557</v>
      </c>
      <c r="C221" s="92">
        <v>1156397</v>
      </c>
      <c r="D221" s="103" t="s">
        <v>117</v>
      </c>
      <c r="E221" s="103" t="s">
        <v>250</v>
      </c>
      <c r="F221" s="92" t="s">
        <v>556</v>
      </c>
      <c r="G221" s="103" t="s">
        <v>152</v>
      </c>
      <c r="H221" s="92" t="s">
        <v>414</v>
      </c>
      <c r="I221" s="92" t="s">
        <v>254</v>
      </c>
      <c r="J221" s="92"/>
      <c r="K221" s="97">
        <v>3.0199999999981304</v>
      </c>
      <c r="L221" s="103" t="s">
        <v>129</v>
      </c>
      <c r="M221" s="71">
        <v>0.04</v>
      </c>
      <c r="N221" s="71">
        <v>4.6199999999954597E-2</v>
      </c>
      <c r="O221" s="97">
        <v>298988.50799999997</v>
      </c>
      <c r="P221" s="99">
        <v>100.2</v>
      </c>
      <c r="Q221" s="92"/>
      <c r="R221" s="97">
        <v>299.586475028</v>
      </c>
      <c r="S221" s="98">
        <v>3.9045127376499889E-4</v>
      </c>
      <c r="T221" s="98">
        <f t="shared" si="3"/>
        <v>3.0231665779238393E-3</v>
      </c>
      <c r="U221" s="98">
        <f>R221/'סכום נכסי הקרן'!$C$42</f>
        <v>9.0150973550911988E-5</v>
      </c>
    </row>
    <row r="222" spans="2:21">
      <c r="B222" s="96" t="s">
        <v>558</v>
      </c>
      <c r="C222" s="92">
        <v>1136134</v>
      </c>
      <c r="D222" s="103" t="s">
        <v>117</v>
      </c>
      <c r="E222" s="103" t="s">
        <v>250</v>
      </c>
      <c r="F222" s="92" t="s">
        <v>559</v>
      </c>
      <c r="G222" s="103" t="s">
        <v>560</v>
      </c>
      <c r="H222" s="92" t="s">
        <v>414</v>
      </c>
      <c r="I222" s="92" t="s">
        <v>254</v>
      </c>
      <c r="J222" s="92"/>
      <c r="K222" s="92">
        <v>1.6899986472567534</v>
      </c>
      <c r="L222" s="103" t="s">
        <v>129</v>
      </c>
      <c r="M222" s="71">
        <v>3.3500000000000002E-2</v>
      </c>
      <c r="N222" s="71">
        <v>4.3900601648212759E-2</v>
      </c>
      <c r="O222" s="97">
        <v>1.9911000000000002E-2</v>
      </c>
      <c r="P222" s="99">
        <v>99.16</v>
      </c>
      <c r="Q222" s="92"/>
      <c r="R222" s="97">
        <v>1.9779000000000002E-5</v>
      </c>
      <c r="S222" s="98">
        <v>9.6584261291205124E-11</v>
      </c>
      <c r="T222" s="98">
        <f t="shared" si="3"/>
        <v>1.9959249408427744E-10</v>
      </c>
      <c r="U222" s="98">
        <f>R222/'סכום נכסי הקרן'!$C$42</f>
        <v>5.9518578256806695E-12</v>
      </c>
    </row>
    <row r="223" spans="2:21">
      <c r="B223" s="96" t="s">
        <v>561</v>
      </c>
      <c r="C223" s="92">
        <v>1141951</v>
      </c>
      <c r="D223" s="103" t="s">
        <v>117</v>
      </c>
      <c r="E223" s="103" t="s">
        <v>250</v>
      </c>
      <c r="F223" s="92" t="s">
        <v>559</v>
      </c>
      <c r="G223" s="103" t="s">
        <v>560</v>
      </c>
      <c r="H223" s="92" t="s">
        <v>414</v>
      </c>
      <c r="I223" s="92" t="s">
        <v>254</v>
      </c>
      <c r="J223" s="92"/>
      <c r="K223" s="92">
        <v>3.6400006412221693</v>
      </c>
      <c r="L223" s="103" t="s">
        <v>129</v>
      </c>
      <c r="M223" s="71">
        <v>2.6200000000000001E-2</v>
      </c>
      <c r="N223" s="71">
        <v>4.7899562488111086E-2</v>
      </c>
      <c r="O223" s="97">
        <v>2.7993000000000001E-2</v>
      </c>
      <c r="P223" s="99">
        <v>93.8</v>
      </c>
      <c r="Q223" s="92"/>
      <c r="R223" s="97">
        <v>2.6285E-5</v>
      </c>
      <c r="S223" s="98">
        <v>4.8963719255358752E-11</v>
      </c>
      <c r="T223" s="98">
        <f t="shared" si="3"/>
        <v>2.652453969869676E-10</v>
      </c>
      <c r="U223" s="98">
        <f>R223/'סכום נכסי הקרן'!$C$42</f>
        <v>7.9096305651456786E-12</v>
      </c>
    </row>
    <row r="224" spans="2:21">
      <c r="B224" s="96" t="s">
        <v>562</v>
      </c>
      <c r="C224" s="92">
        <v>7150410</v>
      </c>
      <c r="D224" s="103" t="s">
        <v>117</v>
      </c>
      <c r="E224" s="103" t="s">
        <v>250</v>
      </c>
      <c r="F224" s="92" t="s">
        <v>563</v>
      </c>
      <c r="G224" s="103" t="s">
        <v>451</v>
      </c>
      <c r="H224" s="92" t="s">
        <v>441</v>
      </c>
      <c r="I224" s="92" t="s">
        <v>127</v>
      </c>
      <c r="J224" s="92"/>
      <c r="K224" s="92">
        <v>2.5700008683218218</v>
      </c>
      <c r="L224" s="103" t="s">
        <v>129</v>
      </c>
      <c r="M224" s="71">
        <v>2.9500000000000002E-2</v>
      </c>
      <c r="N224" s="71">
        <v>5.1300360940396056E-2</v>
      </c>
      <c r="O224" s="97">
        <v>1.6953000000000003E-2</v>
      </c>
      <c r="P224" s="99">
        <v>94.75</v>
      </c>
      <c r="Q224" s="97">
        <v>5.0600000000000007E-6</v>
      </c>
      <c r="R224" s="97">
        <v>2.0501999999999998E-5</v>
      </c>
      <c r="S224" s="98">
        <v>9.2041412888267126E-11</v>
      </c>
      <c r="T224" s="98">
        <f t="shared" si="3"/>
        <v>2.0688838231032183E-10</v>
      </c>
      <c r="U224" s="98">
        <f>R224/'סכום נכסי הקרן'!$C$42</f>
        <v>6.1694215654029563E-12</v>
      </c>
    </row>
    <row r="225" spans="2:21">
      <c r="B225" s="96" t="s">
        <v>564</v>
      </c>
      <c r="C225" s="92">
        <v>7150444</v>
      </c>
      <c r="D225" s="103" t="s">
        <v>117</v>
      </c>
      <c r="E225" s="103" t="s">
        <v>250</v>
      </c>
      <c r="F225" s="92" t="s">
        <v>563</v>
      </c>
      <c r="G225" s="103" t="s">
        <v>451</v>
      </c>
      <c r="H225" s="92" t="s">
        <v>441</v>
      </c>
      <c r="I225" s="92" t="s">
        <v>127</v>
      </c>
      <c r="J225" s="92"/>
      <c r="K225" s="92">
        <v>3.8900012831632096</v>
      </c>
      <c r="L225" s="103" t="s">
        <v>129</v>
      </c>
      <c r="M225" s="71">
        <v>2.5499999999999998E-2</v>
      </c>
      <c r="N225" s="71">
        <v>5.610093151806736E-2</v>
      </c>
      <c r="O225" s="97">
        <v>3.2856000000000003E-2</v>
      </c>
      <c r="P225" s="99">
        <v>89.16</v>
      </c>
      <c r="Q225" s="97">
        <v>3.9400000000000001E-7</v>
      </c>
      <c r="R225" s="97">
        <v>2.9306999999999999E-5</v>
      </c>
      <c r="S225" s="98">
        <v>5.6425492452214537E-11</v>
      </c>
      <c r="T225" s="98">
        <f t="shared" si="3"/>
        <v>2.9574079701339393E-10</v>
      </c>
      <c r="U225" s="98">
        <f>R225/'סכום נכסי הקרן'!$C$42</f>
        <v>8.8190048686598592E-12</v>
      </c>
    </row>
    <row r="226" spans="2:21">
      <c r="B226" s="96" t="s">
        <v>565</v>
      </c>
      <c r="C226" s="92">
        <v>1155878</v>
      </c>
      <c r="D226" s="103" t="s">
        <v>117</v>
      </c>
      <c r="E226" s="103" t="s">
        <v>250</v>
      </c>
      <c r="F226" s="92" t="s">
        <v>566</v>
      </c>
      <c r="G226" s="103" t="s">
        <v>389</v>
      </c>
      <c r="H226" s="92" t="s">
        <v>441</v>
      </c>
      <c r="I226" s="92" t="s">
        <v>127</v>
      </c>
      <c r="J226" s="92"/>
      <c r="K226" s="97">
        <v>2.7599999999945171</v>
      </c>
      <c r="L226" s="103" t="s">
        <v>129</v>
      </c>
      <c r="M226" s="71">
        <v>3.27E-2</v>
      </c>
      <c r="N226" s="71">
        <v>4.7999999999904654E-2</v>
      </c>
      <c r="O226" s="97">
        <v>173961.92269700003</v>
      </c>
      <c r="P226" s="99">
        <v>96.46</v>
      </c>
      <c r="Q226" s="92"/>
      <c r="R226" s="97">
        <v>167.803670592</v>
      </c>
      <c r="S226" s="98">
        <v>5.5122237406089497E-4</v>
      </c>
      <c r="T226" s="98">
        <f t="shared" si="3"/>
        <v>1.6933289412990444E-3</v>
      </c>
      <c r="U226" s="98">
        <f>R226/'סכום נכסי הקרן'!$C$42</f>
        <v>5.0495150917181675E-5</v>
      </c>
    </row>
    <row r="227" spans="2:21">
      <c r="B227" s="96" t="s">
        <v>567</v>
      </c>
      <c r="C227" s="92">
        <v>1191832</v>
      </c>
      <c r="D227" s="103" t="s">
        <v>117</v>
      </c>
      <c r="E227" s="103" t="s">
        <v>250</v>
      </c>
      <c r="F227" s="92" t="s">
        <v>443</v>
      </c>
      <c r="G227" s="103" t="s">
        <v>125</v>
      </c>
      <c r="H227" s="92" t="s">
        <v>444</v>
      </c>
      <c r="I227" s="92" t="s">
        <v>254</v>
      </c>
      <c r="J227" s="92"/>
      <c r="K227" s="97">
        <v>2.7999999999965368</v>
      </c>
      <c r="L227" s="103" t="s">
        <v>129</v>
      </c>
      <c r="M227" s="71">
        <v>0.05</v>
      </c>
      <c r="N227" s="71">
        <v>6.0499999999950947E-2</v>
      </c>
      <c r="O227" s="97">
        <v>347641.49510399997</v>
      </c>
      <c r="P227" s="99">
        <v>99.65</v>
      </c>
      <c r="Q227" s="92"/>
      <c r="R227" s="97">
        <v>346.42475795399992</v>
      </c>
      <c r="S227" s="98">
        <v>1.6210992646422441E-3</v>
      </c>
      <c r="T227" s="98">
        <f t="shared" si="3"/>
        <v>3.4958178599818475E-3</v>
      </c>
      <c r="U227" s="98">
        <f>R227/'סכום נכסי הקרן'!$C$42</f>
        <v>1.0424545763881117E-4</v>
      </c>
    </row>
    <row r="228" spans="2:21">
      <c r="B228" s="96" t="s">
        <v>568</v>
      </c>
      <c r="C228" s="92">
        <v>7200249</v>
      </c>
      <c r="D228" s="103" t="s">
        <v>117</v>
      </c>
      <c r="E228" s="103" t="s">
        <v>250</v>
      </c>
      <c r="F228" s="92" t="s">
        <v>569</v>
      </c>
      <c r="G228" s="103" t="s">
        <v>487</v>
      </c>
      <c r="H228" s="92" t="s">
        <v>441</v>
      </c>
      <c r="I228" s="92" t="s">
        <v>127</v>
      </c>
      <c r="J228" s="92"/>
      <c r="K228" s="97">
        <v>5.5399999999968044</v>
      </c>
      <c r="L228" s="103" t="s">
        <v>129</v>
      </c>
      <c r="M228" s="71">
        <v>7.4999999999999997E-3</v>
      </c>
      <c r="N228" s="71">
        <v>4.1299999999991399E-2</v>
      </c>
      <c r="O228" s="97">
        <v>487121.27688000002</v>
      </c>
      <c r="P228" s="99">
        <v>83.5</v>
      </c>
      <c r="Q228" s="92"/>
      <c r="R228" s="97">
        <v>406.74626619499998</v>
      </c>
      <c r="S228" s="98">
        <v>9.1635977237797305E-4</v>
      </c>
      <c r="T228" s="98">
        <f t="shared" si="3"/>
        <v>4.1045301445638031E-3</v>
      </c>
      <c r="U228" s="98">
        <f>R228/'סכום נכסי הקרן'!$C$42</f>
        <v>1.2239728740174444E-4</v>
      </c>
    </row>
    <row r="229" spans="2:21">
      <c r="B229" s="96" t="s">
        <v>570</v>
      </c>
      <c r="C229" s="92">
        <v>7200173</v>
      </c>
      <c r="D229" s="103" t="s">
        <v>117</v>
      </c>
      <c r="E229" s="103" t="s">
        <v>250</v>
      </c>
      <c r="F229" s="92" t="s">
        <v>569</v>
      </c>
      <c r="G229" s="103" t="s">
        <v>487</v>
      </c>
      <c r="H229" s="92" t="s">
        <v>441</v>
      </c>
      <c r="I229" s="92" t="s">
        <v>127</v>
      </c>
      <c r="J229" s="92"/>
      <c r="K229" s="97">
        <v>2.8499999999988246</v>
      </c>
      <c r="L229" s="103" t="s">
        <v>129</v>
      </c>
      <c r="M229" s="71">
        <v>3.4500000000000003E-2</v>
      </c>
      <c r="N229" s="71">
        <v>4.9599999999962383E-2</v>
      </c>
      <c r="O229" s="97">
        <v>219019.02456200001</v>
      </c>
      <c r="P229" s="99">
        <v>97.11</v>
      </c>
      <c r="Q229" s="92"/>
      <c r="R229" s="97">
        <v>212.68936740499998</v>
      </c>
      <c r="S229" s="98">
        <v>4.9833401514673664E-4</v>
      </c>
      <c r="T229" s="98">
        <f t="shared" si="3"/>
        <v>2.1462764197164247E-3</v>
      </c>
      <c r="U229" s="98">
        <f>R229/'סכום נכסי הקרן'!$C$42</f>
        <v>6.4002066627661668E-5</v>
      </c>
    </row>
    <row r="230" spans="2:21">
      <c r="B230" s="96" t="s">
        <v>571</v>
      </c>
      <c r="C230" s="92">
        <v>1168483</v>
      </c>
      <c r="D230" s="103" t="s">
        <v>117</v>
      </c>
      <c r="E230" s="103" t="s">
        <v>250</v>
      </c>
      <c r="F230" s="92" t="s">
        <v>572</v>
      </c>
      <c r="G230" s="103" t="s">
        <v>487</v>
      </c>
      <c r="H230" s="92" t="s">
        <v>441</v>
      </c>
      <c r="I230" s="92" t="s">
        <v>127</v>
      </c>
      <c r="J230" s="92"/>
      <c r="K230" s="97">
        <v>4.5600000000076859</v>
      </c>
      <c r="L230" s="103" t="s">
        <v>129</v>
      </c>
      <c r="M230" s="71">
        <v>2.5000000000000001E-3</v>
      </c>
      <c r="N230" s="71">
        <v>5.9200000000091159E-2</v>
      </c>
      <c r="O230" s="97">
        <v>287263.74922699999</v>
      </c>
      <c r="P230" s="99">
        <v>77.900000000000006</v>
      </c>
      <c r="Q230" s="92"/>
      <c r="R230" s="97">
        <v>223.77845111299999</v>
      </c>
      <c r="S230" s="98">
        <v>5.0699388499687609E-4</v>
      </c>
      <c r="T230" s="98">
        <f t="shared" si="3"/>
        <v>2.2581778239526879E-3</v>
      </c>
      <c r="U230" s="98">
        <f>R230/'סכום נכסי הקרן'!$C$42</f>
        <v>6.7338971913423736E-5</v>
      </c>
    </row>
    <row r="231" spans="2:21">
      <c r="B231" s="96" t="s">
        <v>573</v>
      </c>
      <c r="C231" s="92">
        <v>1162825</v>
      </c>
      <c r="D231" s="103" t="s">
        <v>117</v>
      </c>
      <c r="E231" s="103" t="s">
        <v>250</v>
      </c>
      <c r="F231" s="92" t="s">
        <v>574</v>
      </c>
      <c r="G231" s="103" t="s">
        <v>451</v>
      </c>
      <c r="H231" s="92" t="s">
        <v>441</v>
      </c>
      <c r="I231" s="92" t="s">
        <v>127</v>
      </c>
      <c r="J231" s="92"/>
      <c r="K231" s="92">
        <v>3.2200000121581729</v>
      </c>
      <c r="L231" s="103" t="s">
        <v>129</v>
      </c>
      <c r="M231" s="71">
        <v>2.4E-2</v>
      </c>
      <c r="N231" s="71">
        <v>5.3699980378804496E-2</v>
      </c>
      <c r="O231" s="97">
        <v>0.18892100000000001</v>
      </c>
      <c r="P231" s="99">
        <v>91.74</v>
      </c>
      <c r="Q231" s="92"/>
      <c r="R231" s="97">
        <v>1.73282E-4</v>
      </c>
      <c r="S231" s="98">
        <v>7.0916589439114757E-10</v>
      </c>
      <c r="T231" s="98">
        <f t="shared" si="3"/>
        <v>1.7486114849037746E-9</v>
      </c>
      <c r="U231" s="98">
        <f>R231/'סכום נכסי הקרן'!$C$42</f>
        <v>5.2143679040881629E-11</v>
      </c>
    </row>
    <row r="232" spans="2:21">
      <c r="B232" s="96" t="s">
        <v>575</v>
      </c>
      <c r="C232" s="92">
        <v>2590388</v>
      </c>
      <c r="D232" s="103" t="s">
        <v>117</v>
      </c>
      <c r="E232" s="103" t="s">
        <v>250</v>
      </c>
      <c r="F232" s="92" t="s">
        <v>576</v>
      </c>
      <c r="G232" s="103" t="s">
        <v>285</v>
      </c>
      <c r="H232" s="92" t="s">
        <v>444</v>
      </c>
      <c r="I232" s="92" t="s">
        <v>254</v>
      </c>
      <c r="J232" s="92"/>
      <c r="K232" s="97">
        <v>0.97999999998239162</v>
      </c>
      <c r="L232" s="103" t="s">
        <v>129</v>
      </c>
      <c r="M232" s="71">
        <v>5.9000000000000004E-2</v>
      </c>
      <c r="N232" s="71">
        <v>4.7499999999371129E-2</v>
      </c>
      <c r="O232" s="97">
        <v>15719.195692999998</v>
      </c>
      <c r="P232" s="99">
        <v>101.16</v>
      </c>
      <c r="Q232" s="97"/>
      <c r="R232" s="97">
        <v>15.901538336</v>
      </c>
      <c r="S232" s="98">
        <v>2.9870009940286431E-5</v>
      </c>
      <c r="T232" s="98">
        <f t="shared" si="3"/>
        <v>1.6046451773390921E-4</v>
      </c>
      <c r="U232" s="98">
        <f>R232/'סכום נכסי הקרן'!$C$42</f>
        <v>4.7850596787240393E-6</v>
      </c>
    </row>
    <row r="233" spans="2:21">
      <c r="B233" s="96" t="s">
        <v>577</v>
      </c>
      <c r="C233" s="92">
        <v>2590511</v>
      </c>
      <c r="D233" s="103" t="s">
        <v>117</v>
      </c>
      <c r="E233" s="103" t="s">
        <v>250</v>
      </c>
      <c r="F233" s="92" t="s">
        <v>576</v>
      </c>
      <c r="G233" s="103" t="s">
        <v>285</v>
      </c>
      <c r="H233" s="92" t="s">
        <v>444</v>
      </c>
      <c r="I233" s="92" t="s">
        <v>254</v>
      </c>
      <c r="J233" s="92"/>
      <c r="K233" s="92">
        <v>3.5499998050223858</v>
      </c>
      <c r="L233" s="103" t="s">
        <v>129</v>
      </c>
      <c r="M233" s="71">
        <v>2.7000000000000003E-2</v>
      </c>
      <c r="N233" s="71">
        <v>5.4599995171453627E-2</v>
      </c>
      <c r="O233" s="97">
        <v>0.135629</v>
      </c>
      <c r="P233" s="99">
        <v>91.59</v>
      </c>
      <c r="Q233" s="92"/>
      <c r="R233" s="97">
        <v>1.2426099999999999E-4</v>
      </c>
      <c r="S233" s="98">
        <v>1.762103335635929E-10</v>
      </c>
      <c r="T233" s="98">
        <f t="shared" si="3"/>
        <v>1.2539341173672276E-9</v>
      </c>
      <c r="U233" s="98">
        <f>R233/'סכום נכסי הקרן'!$C$42</f>
        <v>3.7392376018853612E-11</v>
      </c>
    </row>
    <row r="234" spans="2:21">
      <c r="B234" s="96" t="s">
        <v>578</v>
      </c>
      <c r="C234" s="92">
        <v>1132836</v>
      </c>
      <c r="D234" s="103" t="s">
        <v>117</v>
      </c>
      <c r="E234" s="103" t="s">
        <v>250</v>
      </c>
      <c r="F234" s="92" t="s">
        <v>457</v>
      </c>
      <c r="G234" s="103" t="s">
        <v>152</v>
      </c>
      <c r="H234" s="92" t="s">
        <v>444</v>
      </c>
      <c r="I234" s="92" t="s">
        <v>254</v>
      </c>
      <c r="J234" s="92"/>
      <c r="K234" s="97">
        <v>1.4700000000164823</v>
      </c>
      <c r="L234" s="103" t="s">
        <v>129</v>
      </c>
      <c r="M234" s="71">
        <v>4.1399999999999999E-2</v>
      </c>
      <c r="N234" s="71">
        <v>4.7100000000494475E-2</v>
      </c>
      <c r="O234" s="97">
        <v>35946.155564000001</v>
      </c>
      <c r="P234" s="99">
        <v>99.2</v>
      </c>
      <c r="Q234" s="97">
        <v>0.74408540600000006</v>
      </c>
      <c r="R234" s="97">
        <v>36.402671720000001</v>
      </c>
      <c r="S234" s="98">
        <v>1.0644904079985794E-4</v>
      </c>
      <c r="T234" s="98">
        <f t="shared" si="3"/>
        <v>3.6734415490803342E-4</v>
      </c>
      <c r="U234" s="98">
        <f>R234/'סכום נכסי הקרן'!$C$42</f>
        <v>1.0954220463742677E-5</v>
      </c>
    </row>
    <row r="235" spans="2:21">
      <c r="B235" s="96" t="s">
        <v>579</v>
      </c>
      <c r="C235" s="92">
        <v>1139252</v>
      </c>
      <c r="D235" s="103" t="s">
        <v>117</v>
      </c>
      <c r="E235" s="103" t="s">
        <v>250</v>
      </c>
      <c r="F235" s="92" t="s">
        <v>457</v>
      </c>
      <c r="G235" s="103" t="s">
        <v>152</v>
      </c>
      <c r="H235" s="92" t="s">
        <v>444</v>
      </c>
      <c r="I235" s="92" t="s">
        <v>254</v>
      </c>
      <c r="J235" s="92"/>
      <c r="K235" s="97">
        <v>2.0300000000049967</v>
      </c>
      <c r="L235" s="103" t="s">
        <v>129</v>
      </c>
      <c r="M235" s="71">
        <v>3.5499999999999997E-2</v>
      </c>
      <c r="N235" s="71">
        <v>4.6900000000054731E-2</v>
      </c>
      <c r="O235" s="97">
        <v>211091.081228</v>
      </c>
      <c r="P235" s="99">
        <v>99.54</v>
      </c>
      <c r="Q235" s="92"/>
      <c r="R235" s="97">
        <v>210.12005296500001</v>
      </c>
      <c r="S235" s="98">
        <v>4.2435161766615645E-4</v>
      </c>
      <c r="T235" s="98">
        <f t="shared" si="3"/>
        <v>2.1203491292989952E-3</v>
      </c>
      <c r="U235" s="98">
        <f>R235/'סכום נכסי הקרן'!$C$42</f>
        <v>6.3228913573596844E-5</v>
      </c>
    </row>
    <row r="236" spans="2:21">
      <c r="B236" s="96" t="s">
        <v>580</v>
      </c>
      <c r="C236" s="92">
        <v>1143080</v>
      </c>
      <c r="D236" s="103" t="s">
        <v>117</v>
      </c>
      <c r="E236" s="103" t="s">
        <v>250</v>
      </c>
      <c r="F236" s="92" t="s">
        <v>457</v>
      </c>
      <c r="G236" s="103" t="s">
        <v>152</v>
      </c>
      <c r="H236" s="92" t="s">
        <v>444</v>
      </c>
      <c r="I236" s="92" t="s">
        <v>254</v>
      </c>
      <c r="J236" s="92"/>
      <c r="K236" s="97">
        <v>2.4899999999995797</v>
      </c>
      <c r="L236" s="103" t="s">
        <v>129</v>
      </c>
      <c r="M236" s="71">
        <v>2.5000000000000001E-2</v>
      </c>
      <c r="N236" s="71">
        <v>4.9099999999985523E-2</v>
      </c>
      <c r="O236" s="97">
        <v>886740.62300699996</v>
      </c>
      <c r="P236" s="99">
        <v>96.6</v>
      </c>
      <c r="Q236" s="92"/>
      <c r="R236" s="97">
        <v>856.59142216399994</v>
      </c>
      <c r="S236" s="98">
        <v>6.6673299480623528E-4</v>
      </c>
      <c r="T236" s="98">
        <f t="shared" si="3"/>
        <v>8.643976862374789E-3</v>
      </c>
      <c r="U236" s="98">
        <f>R236/'סכום נכסי הקרן'!$C$42</f>
        <v>2.5776380804983754E-4</v>
      </c>
    </row>
    <row r="237" spans="2:21">
      <c r="B237" s="96" t="s">
        <v>581</v>
      </c>
      <c r="C237" s="92">
        <v>1189190</v>
      </c>
      <c r="D237" s="103" t="s">
        <v>117</v>
      </c>
      <c r="E237" s="103" t="s">
        <v>250</v>
      </c>
      <c r="F237" s="92" t="s">
        <v>457</v>
      </c>
      <c r="G237" s="103" t="s">
        <v>152</v>
      </c>
      <c r="H237" s="92" t="s">
        <v>444</v>
      </c>
      <c r="I237" s="92" t="s">
        <v>254</v>
      </c>
      <c r="J237" s="92"/>
      <c r="K237" s="97">
        <v>4.6600000000063853</v>
      </c>
      <c r="L237" s="103" t="s">
        <v>129</v>
      </c>
      <c r="M237" s="71">
        <v>4.7300000000000002E-2</v>
      </c>
      <c r="N237" s="71">
        <v>5.2000000000060803E-2</v>
      </c>
      <c r="O237" s="97">
        <v>330227.87870399997</v>
      </c>
      <c r="P237" s="99">
        <v>99.59</v>
      </c>
      <c r="Q237" s="92"/>
      <c r="R237" s="97">
        <v>328.873950315</v>
      </c>
      <c r="S237" s="98">
        <v>8.3619988783409079E-4</v>
      </c>
      <c r="T237" s="98">
        <f t="shared" si="3"/>
        <v>3.318710348486758E-3</v>
      </c>
      <c r="U237" s="98">
        <f>R237/'סכום נכסי הקרן'!$C$42</f>
        <v>9.8964103081290678E-5</v>
      </c>
    </row>
    <row r="238" spans="2:21">
      <c r="B238" s="96" t="s">
        <v>582</v>
      </c>
      <c r="C238" s="92">
        <v>1137512</v>
      </c>
      <c r="D238" s="103" t="s">
        <v>117</v>
      </c>
      <c r="E238" s="103" t="s">
        <v>250</v>
      </c>
      <c r="F238" s="92" t="s">
        <v>583</v>
      </c>
      <c r="G238" s="103" t="s">
        <v>440</v>
      </c>
      <c r="H238" s="92" t="s">
        <v>441</v>
      </c>
      <c r="I238" s="92" t="s">
        <v>127</v>
      </c>
      <c r="J238" s="92"/>
      <c r="K238" s="97">
        <v>1.3199999999958036</v>
      </c>
      <c r="L238" s="103" t="s">
        <v>129</v>
      </c>
      <c r="M238" s="71">
        <v>3.5000000000000003E-2</v>
      </c>
      <c r="N238" s="71">
        <v>4.9599999999874106E-2</v>
      </c>
      <c r="O238" s="97">
        <v>229991.16</v>
      </c>
      <c r="P238" s="99">
        <v>99.47</v>
      </c>
      <c r="Q238" s="92"/>
      <c r="R238" s="97">
        <v>228.772211978</v>
      </c>
      <c r="S238" s="98">
        <v>7.9974671395785523E-4</v>
      </c>
      <c r="T238" s="98">
        <f t="shared" si="3"/>
        <v>2.3085705225676738E-3</v>
      </c>
      <c r="U238" s="98">
        <f>R238/'סכום נכסי הקרן'!$C$42</f>
        <v>6.8841684623061639E-5</v>
      </c>
    </row>
    <row r="239" spans="2:21">
      <c r="B239" s="96" t="s">
        <v>584</v>
      </c>
      <c r="C239" s="92">
        <v>1168038</v>
      </c>
      <c r="D239" s="103" t="s">
        <v>117</v>
      </c>
      <c r="E239" s="103" t="s">
        <v>250</v>
      </c>
      <c r="F239" s="92" t="s">
        <v>583</v>
      </c>
      <c r="G239" s="103" t="s">
        <v>440</v>
      </c>
      <c r="H239" s="92" t="s">
        <v>441</v>
      </c>
      <c r="I239" s="92" t="s">
        <v>127</v>
      </c>
      <c r="J239" s="92"/>
      <c r="K239" s="97">
        <v>2.4199999999998365</v>
      </c>
      <c r="L239" s="103" t="s">
        <v>129</v>
      </c>
      <c r="M239" s="71">
        <v>4.99E-2</v>
      </c>
      <c r="N239" s="71">
        <v>5.249999999997957E-2</v>
      </c>
      <c r="O239" s="97">
        <v>121485.42784</v>
      </c>
      <c r="P239" s="99">
        <v>100.76</v>
      </c>
      <c r="Q239" s="92"/>
      <c r="R239" s="97">
        <v>122.40871848100001</v>
      </c>
      <c r="S239" s="98">
        <v>5.2534239065945947E-4</v>
      </c>
      <c r="T239" s="98">
        <f t="shared" si="3"/>
        <v>1.2352425005957316E-3</v>
      </c>
      <c r="U239" s="98">
        <f>R239/'סכום נכסי הקרן'!$C$42</f>
        <v>3.6834991102820256E-5</v>
      </c>
    </row>
    <row r="240" spans="2:21">
      <c r="B240" s="96" t="s">
        <v>585</v>
      </c>
      <c r="C240" s="92">
        <v>1190008</v>
      </c>
      <c r="D240" s="103" t="s">
        <v>117</v>
      </c>
      <c r="E240" s="103" t="s">
        <v>250</v>
      </c>
      <c r="F240" s="92" t="s">
        <v>586</v>
      </c>
      <c r="G240" s="103" t="s">
        <v>451</v>
      </c>
      <c r="H240" s="92" t="s">
        <v>444</v>
      </c>
      <c r="I240" s="92" t="s">
        <v>254</v>
      </c>
      <c r="J240" s="92"/>
      <c r="K240" s="97">
        <v>4.2799999999961829</v>
      </c>
      <c r="L240" s="103" t="s">
        <v>129</v>
      </c>
      <c r="M240" s="71">
        <v>5.3399999999999996E-2</v>
      </c>
      <c r="N240" s="71">
        <v>5.8999999999963061E-2</v>
      </c>
      <c r="O240" s="97">
        <v>327113.14127999998</v>
      </c>
      <c r="P240" s="99">
        <v>99.3</v>
      </c>
      <c r="Q240" s="92"/>
      <c r="R240" s="97">
        <v>324.82335960800003</v>
      </c>
      <c r="S240" s="98">
        <v>1.3084525651199999E-3</v>
      </c>
      <c r="T240" s="98">
        <f t="shared" si="3"/>
        <v>3.277835304160719E-3</v>
      </c>
      <c r="U240" s="98">
        <f>R240/'סכום נכסי הקרן'!$C$42</f>
        <v>9.774520728281314E-5</v>
      </c>
    </row>
    <row r="241" spans="2:21">
      <c r="B241" s="96" t="s">
        <v>587</v>
      </c>
      <c r="C241" s="92">
        <v>1188572</v>
      </c>
      <c r="D241" s="103" t="s">
        <v>117</v>
      </c>
      <c r="E241" s="103" t="s">
        <v>250</v>
      </c>
      <c r="F241" s="92" t="s">
        <v>588</v>
      </c>
      <c r="G241" s="103" t="s">
        <v>451</v>
      </c>
      <c r="H241" s="92" t="s">
        <v>462</v>
      </c>
      <c r="I241" s="92" t="s">
        <v>127</v>
      </c>
      <c r="J241" s="92"/>
      <c r="K241" s="97">
        <v>3.7999999999988643</v>
      </c>
      <c r="L241" s="103" t="s">
        <v>129</v>
      </c>
      <c r="M241" s="71">
        <v>4.53E-2</v>
      </c>
      <c r="N241" s="71">
        <v>6.0199999999989783E-2</v>
      </c>
      <c r="O241" s="97">
        <v>556970.90640700003</v>
      </c>
      <c r="P241" s="99">
        <v>94.9</v>
      </c>
      <c r="Q241" s="97"/>
      <c r="R241" s="97">
        <v>528.56540877700002</v>
      </c>
      <c r="S241" s="98">
        <v>1.1139418128140002E-3</v>
      </c>
      <c r="T241" s="98">
        <f t="shared" si="3"/>
        <v>5.3338231571099168E-3</v>
      </c>
      <c r="U241" s="98">
        <f>R241/'סכום נכסי הקרן'!$C$42</f>
        <v>1.5905486448321399E-4</v>
      </c>
    </row>
    <row r="242" spans="2:21">
      <c r="B242" s="96" t="s">
        <v>589</v>
      </c>
      <c r="C242" s="92">
        <v>1150812</v>
      </c>
      <c r="D242" s="103" t="s">
        <v>117</v>
      </c>
      <c r="E242" s="103" t="s">
        <v>250</v>
      </c>
      <c r="F242" s="92" t="s">
        <v>471</v>
      </c>
      <c r="G242" s="103" t="s">
        <v>472</v>
      </c>
      <c r="H242" s="92" t="s">
        <v>462</v>
      </c>
      <c r="I242" s="92" t="s">
        <v>127</v>
      </c>
      <c r="J242" s="92"/>
      <c r="K242" s="97">
        <v>2.1300000000009311</v>
      </c>
      <c r="L242" s="103" t="s">
        <v>129</v>
      </c>
      <c r="M242" s="71">
        <v>3.7499999999999999E-2</v>
      </c>
      <c r="N242" s="71">
        <v>6.3599999999894491E-2</v>
      </c>
      <c r="O242" s="97">
        <v>135864.46419</v>
      </c>
      <c r="P242" s="99">
        <v>94.87</v>
      </c>
      <c r="Q242" s="92"/>
      <c r="R242" s="97">
        <v>128.894617176</v>
      </c>
      <c r="S242" s="98">
        <v>4.9885184934232143E-4</v>
      </c>
      <c r="T242" s="98">
        <f t="shared" si="3"/>
        <v>1.3006925585821317E-3</v>
      </c>
      <c r="U242" s="98">
        <f>R242/'סכום נכסי הקרן'!$C$42</f>
        <v>3.8786714997072126E-5</v>
      </c>
    </row>
    <row r="243" spans="2:21">
      <c r="B243" s="96" t="s">
        <v>590</v>
      </c>
      <c r="C243" s="92">
        <v>1161785</v>
      </c>
      <c r="D243" s="103" t="s">
        <v>117</v>
      </c>
      <c r="E243" s="103" t="s">
        <v>250</v>
      </c>
      <c r="F243" s="92" t="s">
        <v>471</v>
      </c>
      <c r="G243" s="103" t="s">
        <v>472</v>
      </c>
      <c r="H243" s="92" t="s">
        <v>462</v>
      </c>
      <c r="I243" s="92" t="s">
        <v>127</v>
      </c>
      <c r="J243" s="92"/>
      <c r="K243" s="97">
        <v>3.8499999999983805</v>
      </c>
      <c r="L243" s="103" t="s">
        <v>129</v>
      </c>
      <c r="M243" s="71">
        <v>2.6600000000000002E-2</v>
      </c>
      <c r="N243" s="71">
        <v>7.0299999999975826E-2</v>
      </c>
      <c r="O243" s="97">
        <v>939039.27273100009</v>
      </c>
      <c r="P243" s="99">
        <v>85.5</v>
      </c>
      <c r="Q243" s="92"/>
      <c r="R243" s="97">
        <v>802.87860949800006</v>
      </c>
      <c r="S243" s="98">
        <v>1.0783842298446758E-3</v>
      </c>
      <c r="T243" s="98">
        <f t="shared" si="3"/>
        <v>8.1019537952688441E-3</v>
      </c>
      <c r="U243" s="98">
        <f>R243/'סכום נכסי הקרן'!$C$42</f>
        <v>2.4160065397706081E-4</v>
      </c>
    </row>
    <row r="244" spans="2:21">
      <c r="B244" s="96" t="s">
        <v>591</v>
      </c>
      <c r="C244" s="92">
        <v>1169721</v>
      </c>
      <c r="D244" s="103" t="s">
        <v>117</v>
      </c>
      <c r="E244" s="103" t="s">
        <v>250</v>
      </c>
      <c r="F244" s="92" t="s">
        <v>471</v>
      </c>
      <c r="G244" s="103" t="s">
        <v>472</v>
      </c>
      <c r="H244" s="92" t="s">
        <v>462</v>
      </c>
      <c r="I244" s="92" t="s">
        <v>127</v>
      </c>
      <c r="J244" s="92"/>
      <c r="K244" s="97">
        <v>3.2199999999890818</v>
      </c>
      <c r="L244" s="103" t="s">
        <v>129</v>
      </c>
      <c r="M244" s="71">
        <v>0.04</v>
      </c>
      <c r="N244" s="71">
        <v>3.749999999988627E-2</v>
      </c>
      <c r="O244" s="97">
        <v>130073.80045</v>
      </c>
      <c r="P244" s="99">
        <v>101.4</v>
      </c>
      <c r="Q244" s="92"/>
      <c r="R244" s="97">
        <v>131.894835102</v>
      </c>
      <c r="S244" s="98">
        <v>1.357942500149341E-3</v>
      </c>
      <c r="T244" s="98">
        <f t="shared" si="3"/>
        <v>1.3309681528309158E-3</v>
      </c>
      <c r="U244" s="98">
        <f>R244/'סכום נכסי הקרן'!$C$42</f>
        <v>3.968953468166743E-5</v>
      </c>
    </row>
    <row r="245" spans="2:21">
      <c r="B245" s="96" t="s">
        <v>592</v>
      </c>
      <c r="C245" s="92">
        <v>1137314</v>
      </c>
      <c r="D245" s="103" t="s">
        <v>117</v>
      </c>
      <c r="E245" s="103" t="s">
        <v>250</v>
      </c>
      <c r="F245" s="92" t="s">
        <v>593</v>
      </c>
      <c r="G245" s="103" t="s">
        <v>440</v>
      </c>
      <c r="H245" s="92" t="s">
        <v>594</v>
      </c>
      <c r="I245" s="92" t="s">
        <v>127</v>
      </c>
      <c r="J245" s="92"/>
      <c r="K245" s="92">
        <v>0.74000062765108354</v>
      </c>
      <c r="L245" s="103" t="s">
        <v>129</v>
      </c>
      <c r="M245" s="71">
        <v>4.8499999999999995E-2</v>
      </c>
      <c r="N245" s="71">
        <v>7.1597423510466995E-2</v>
      </c>
      <c r="O245" s="97">
        <v>1.242E-2</v>
      </c>
      <c r="P245" s="99">
        <v>99.61</v>
      </c>
      <c r="Q245" s="92"/>
      <c r="R245" s="97">
        <v>1.242E-5</v>
      </c>
      <c r="S245" s="98">
        <v>5.6463456927961148E-11</v>
      </c>
      <c r="T245" s="98">
        <f t="shared" si="3"/>
        <v>1.2533185583329416E-10</v>
      </c>
      <c r="U245" s="98">
        <f>R245/'סכום נכסי הקרן'!$C$42</f>
        <v>3.737402001868341E-12</v>
      </c>
    </row>
    <row r="246" spans="2:21">
      <c r="B246" s="96" t="s">
        <v>595</v>
      </c>
      <c r="C246" s="92">
        <v>1140136</v>
      </c>
      <c r="D246" s="103" t="s">
        <v>117</v>
      </c>
      <c r="E246" s="103" t="s">
        <v>250</v>
      </c>
      <c r="F246" s="92" t="s">
        <v>596</v>
      </c>
      <c r="G246" s="103" t="s">
        <v>440</v>
      </c>
      <c r="H246" s="92" t="s">
        <v>476</v>
      </c>
      <c r="I246" s="92"/>
      <c r="J246" s="92"/>
      <c r="K246" s="97">
        <v>1.0800000000006176</v>
      </c>
      <c r="L246" s="103" t="s">
        <v>129</v>
      </c>
      <c r="M246" s="71">
        <v>4.9500000000000002E-2</v>
      </c>
      <c r="N246" s="71">
        <v>0.64550000000030616</v>
      </c>
      <c r="O246" s="97">
        <v>313022.65236599999</v>
      </c>
      <c r="P246" s="99">
        <v>62.1</v>
      </c>
      <c r="Q246" s="92"/>
      <c r="R246" s="97">
        <v>194.300985911</v>
      </c>
      <c r="S246" s="98">
        <v>5.4030265092221304E-4</v>
      </c>
      <c r="T246" s="98">
        <f t="shared" si="3"/>
        <v>1.9607168401340074E-3</v>
      </c>
      <c r="U246" s="98">
        <f>R246/'סכום נכסי הקרן'!$C$42</f>
        <v>5.8468670991043777E-5</v>
      </c>
    </row>
    <row r="247" spans="2:21">
      <c r="B247" s="96" t="s">
        <v>597</v>
      </c>
      <c r="C247" s="92">
        <v>1143304</v>
      </c>
      <c r="D247" s="103" t="s">
        <v>117</v>
      </c>
      <c r="E247" s="103" t="s">
        <v>250</v>
      </c>
      <c r="F247" s="92" t="s">
        <v>596</v>
      </c>
      <c r="G247" s="103" t="s">
        <v>440</v>
      </c>
      <c r="H247" s="92" t="s">
        <v>476</v>
      </c>
      <c r="I247" s="92"/>
      <c r="J247" s="92"/>
      <c r="K247" s="97">
        <v>4.3599999976899531</v>
      </c>
      <c r="L247" s="103" t="s">
        <v>129</v>
      </c>
      <c r="M247" s="71">
        <v>0.04</v>
      </c>
      <c r="N247" s="71">
        <v>9.9899999940758484</v>
      </c>
      <c r="O247" s="97">
        <v>53678.560740000001</v>
      </c>
      <c r="P247" s="99">
        <v>1</v>
      </c>
      <c r="Q247" s="92"/>
      <c r="R247" s="97">
        <v>0.53678563400000001</v>
      </c>
      <c r="S247" s="98">
        <v>6.5442585319644636E-4</v>
      </c>
      <c r="T247" s="98">
        <f t="shared" si="3"/>
        <v>5.4167745325178276E-6</v>
      </c>
      <c r="U247" s="98">
        <f>R247/'סכום נכסי הקרן'!$C$42</f>
        <v>1.6152847850932097E-7</v>
      </c>
    </row>
    <row r="248" spans="2:21">
      <c r="B248" s="96" t="s">
        <v>598</v>
      </c>
      <c r="C248" s="92">
        <v>7200116</v>
      </c>
      <c r="D248" s="103" t="s">
        <v>117</v>
      </c>
      <c r="E248" s="103" t="s">
        <v>250</v>
      </c>
      <c r="F248" s="92" t="s">
        <v>569</v>
      </c>
      <c r="G248" s="103" t="s">
        <v>487</v>
      </c>
      <c r="H248" s="92" t="s">
        <v>476</v>
      </c>
      <c r="I248" s="92"/>
      <c r="J248" s="92"/>
      <c r="K248" s="97">
        <v>1.8399999999713741</v>
      </c>
      <c r="L248" s="103" t="s">
        <v>129</v>
      </c>
      <c r="M248" s="71">
        <v>4.2500000000000003E-2</v>
      </c>
      <c r="N248" s="71">
        <v>4.8299999999205957E-2</v>
      </c>
      <c r="O248" s="97">
        <v>29215.269036999998</v>
      </c>
      <c r="P248" s="99">
        <v>100.44</v>
      </c>
      <c r="Q248" s="92"/>
      <c r="R248" s="97">
        <v>29.343816551</v>
      </c>
      <c r="S248" s="98">
        <v>3.0056861149176952E-4</v>
      </c>
      <c r="T248" s="98">
        <f t="shared" si="3"/>
        <v>2.9611231767862832E-4</v>
      </c>
      <c r="U248" s="98">
        <f>R248/'סכום נכסי הקרן'!$C$42</f>
        <v>8.8300836328635063E-6</v>
      </c>
    </row>
    <row r="249" spans="2:21">
      <c r="B249" s="96" t="s">
        <v>599</v>
      </c>
      <c r="C249" s="92">
        <v>1183581</v>
      </c>
      <c r="D249" s="103" t="s">
        <v>117</v>
      </c>
      <c r="E249" s="103" t="s">
        <v>250</v>
      </c>
      <c r="F249" s="92" t="s">
        <v>600</v>
      </c>
      <c r="G249" s="103" t="s">
        <v>274</v>
      </c>
      <c r="H249" s="92" t="s">
        <v>476</v>
      </c>
      <c r="I249" s="92"/>
      <c r="J249" s="92"/>
      <c r="K249" s="97">
        <v>2.9699999999985121</v>
      </c>
      <c r="L249" s="103" t="s">
        <v>129</v>
      </c>
      <c r="M249" s="71">
        <v>0.01</v>
      </c>
      <c r="N249" s="71">
        <v>5.6499999999950395E-2</v>
      </c>
      <c r="O249" s="97">
        <v>92154.172224000009</v>
      </c>
      <c r="P249" s="99">
        <v>87.5</v>
      </c>
      <c r="Q249" s="92"/>
      <c r="R249" s="97">
        <v>80.634900696000003</v>
      </c>
      <c r="S249" s="98">
        <v>5.1196762346666675E-4</v>
      </c>
      <c r="T249" s="98">
        <f t="shared" si="3"/>
        <v>8.1369740331425639E-4</v>
      </c>
      <c r="U249" s="98">
        <f>R249/'סכום נכסי הקרן'!$C$42</f>
        <v>2.426449591639978E-5</v>
      </c>
    </row>
    <row r="250" spans="2:21">
      <c r="B250" s="95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7"/>
      <c r="P250" s="99"/>
      <c r="Q250" s="92"/>
      <c r="R250" s="92"/>
      <c r="S250" s="92"/>
      <c r="T250" s="98"/>
      <c r="U250" s="92"/>
    </row>
    <row r="251" spans="2:21">
      <c r="B251" s="104" t="s">
        <v>46</v>
      </c>
      <c r="C251" s="94"/>
      <c r="D251" s="94"/>
      <c r="E251" s="94"/>
      <c r="F251" s="94"/>
      <c r="G251" s="94"/>
      <c r="H251" s="94"/>
      <c r="I251" s="94"/>
      <c r="J251" s="94"/>
      <c r="K251" s="100">
        <v>3.8487440541903042</v>
      </c>
      <c r="L251" s="94"/>
      <c r="M251" s="94"/>
      <c r="N251" s="78">
        <v>7.8499877896421419E-2</v>
      </c>
      <c r="O251" s="100"/>
      <c r="P251" s="102"/>
      <c r="Q251" s="100">
        <f>SUM(Q252:Q259)</f>
        <v>2.6300000000000001E-7</v>
      </c>
      <c r="R251" s="100">
        <v>2577.3702223149999</v>
      </c>
      <c r="S251" s="94"/>
      <c r="T251" s="101">
        <f t="shared" si="3"/>
        <v>2.60085823777946E-2</v>
      </c>
      <c r="U251" s="101">
        <f>R251/'סכום נכסי הקרן'!$C$42</f>
        <v>7.7557718425410075E-4</v>
      </c>
    </row>
    <row r="252" spans="2:21">
      <c r="B252" s="96" t="s">
        <v>601</v>
      </c>
      <c r="C252" s="92">
        <v>1178250</v>
      </c>
      <c r="D252" s="103" t="s">
        <v>117</v>
      </c>
      <c r="E252" s="103" t="s">
        <v>250</v>
      </c>
      <c r="F252" s="92" t="s">
        <v>602</v>
      </c>
      <c r="G252" s="103" t="s">
        <v>500</v>
      </c>
      <c r="H252" s="92" t="s">
        <v>309</v>
      </c>
      <c r="I252" s="92" t="s">
        <v>254</v>
      </c>
      <c r="J252" s="92"/>
      <c r="K252" s="97">
        <v>3.2200000000044313</v>
      </c>
      <c r="L252" s="103" t="s">
        <v>129</v>
      </c>
      <c r="M252" s="71">
        <v>2.12E-2</v>
      </c>
      <c r="N252" s="71">
        <v>5.6800000000072098E-2</v>
      </c>
      <c r="O252" s="97">
        <v>277507.33365599997</v>
      </c>
      <c r="P252" s="99">
        <v>95.95</v>
      </c>
      <c r="Q252" s="97"/>
      <c r="R252" s="97">
        <v>266.26828973100004</v>
      </c>
      <c r="S252" s="98">
        <v>1.5857561923199998E-3</v>
      </c>
      <c r="T252" s="98">
        <f t="shared" si="3"/>
        <v>2.6869483817667877E-3</v>
      </c>
      <c r="U252" s="98">
        <f>R252/'סכום נכסי הקרן'!$C$42</f>
        <v>8.0124930682342913E-5</v>
      </c>
    </row>
    <row r="253" spans="2:21">
      <c r="B253" s="96" t="s">
        <v>603</v>
      </c>
      <c r="C253" s="92">
        <v>1178268</v>
      </c>
      <c r="D253" s="103" t="s">
        <v>117</v>
      </c>
      <c r="E253" s="103" t="s">
        <v>250</v>
      </c>
      <c r="F253" s="92" t="s">
        <v>602</v>
      </c>
      <c r="G253" s="103" t="s">
        <v>500</v>
      </c>
      <c r="H253" s="92" t="s">
        <v>309</v>
      </c>
      <c r="I253" s="92" t="s">
        <v>254</v>
      </c>
      <c r="J253" s="92"/>
      <c r="K253" s="97">
        <v>5.4100000000336319</v>
      </c>
      <c r="L253" s="103" t="s">
        <v>129</v>
      </c>
      <c r="M253" s="71">
        <v>2.6699999999999998E-2</v>
      </c>
      <c r="N253" s="71">
        <v>6.1900000000382843E-2</v>
      </c>
      <c r="O253" s="97">
        <v>53191.081990999999</v>
      </c>
      <c r="P253" s="99">
        <v>88.88</v>
      </c>
      <c r="Q253" s="97"/>
      <c r="R253" s="97">
        <v>47.276233801000011</v>
      </c>
      <c r="S253" s="98">
        <v>2.8640470596058581E-4</v>
      </c>
      <c r="T253" s="98">
        <f t="shared" si="3"/>
        <v>4.7707070201997125E-4</v>
      </c>
      <c r="U253" s="98">
        <f>R253/'סכום נכסי הקרן'!$C$42</f>
        <v>1.4226271404883508E-5</v>
      </c>
    </row>
    <row r="254" spans="2:21">
      <c r="B254" s="96" t="s">
        <v>604</v>
      </c>
      <c r="C254" s="92">
        <v>2320174</v>
      </c>
      <c r="D254" s="103" t="s">
        <v>117</v>
      </c>
      <c r="E254" s="103" t="s">
        <v>250</v>
      </c>
      <c r="F254" s="92" t="s">
        <v>510</v>
      </c>
      <c r="G254" s="103" t="s">
        <v>123</v>
      </c>
      <c r="H254" s="92" t="s">
        <v>309</v>
      </c>
      <c r="I254" s="92" t="s">
        <v>254</v>
      </c>
      <c r="J254" s="92"/>
      <c r="K254" s="92">
        <v>1.4599986172134891</v>
      </c>
      <c r="L254" s="103" t="s">
        <v>129</v>
      </c>
      <c r="M254" s="71">
        <v>3.49E-2</v>
      </c>
      <c r="N254" s="71">
        <v>6.6901719330855036E-2</v>
      </c>
      <c r="O254" s="97">
        <v>1.8398999999999999E-2</v>
      </c>
      <c r="P254" s="99">
        <v>93.84</v>
      </c>
      <c r="Q254" s="92"/>
      <c r="R254" s="97">
        <v>1.7215999999999999E-5</v>
      </c>
      <c r="S254" s="98">
        <v>1.8262246690273498E-11</v>
      </c>
      <c r="T254" s="98">
        <f t="shared" si="3"/>
        <v>1.7372892351255979E-10</v>
      </c>
      <c r="U254" s="98">
        <f>R254/'סכום נכסי הקרן'!$C$42</f>
        <v>5.1806049004964049E-12</v>
      </c>
    </row>
    <row r="255" spans="2:21">
      <c r="B255" s="96" t="s">
        <v>605</v>
      </c>
      <c r="C255" s="92">
        <v>2320224</v>
      </c>
      <c r="D255" s="103" t="s">
        <v>117</v>
      </c>
      <c r="E255" s="103" t="s">
        <v>250</v>
      </c>
      <c r="F255" s="92" t="s">
        <v>510</v>
      </c>
      <c r="G255" s="103" t="s">
        <v>123</v>
      </c>
      <c r="H255" s="92" t="s">
        <v>309</v>
      </c>
      <c r="I255" s="92" t="s">
        <v>254</v>
      </c>
      <c r="J255" s="92"/>
      <c r="K255" s="92">
        <v>4.1299987391703761</v>
      </c>
      <c r="L255" s="103" t="s">
        <v>129</v>
      </c>
      <c r="M255" s="71">
        <v>3.7699999999999997E-2</v>
      </c>
      <c r="N255" s="71">
        <v>6.6100313479623821E-2</v>
      </c>
      <c r="O255" s="97">
        <v>1.8925000000000001E-2</v>
      </c>
      <c r="P255" s="99">
        <v>92.89</v>
      </c>
      <c r="Q255" s="92"/>
      <c r="R255" s="97">
        <v>1.7545000000000002E-5</v>
      </c>
      <c r="S255" s="98">
        <v>1.5590595653844456E-10</v>
      </c>
      <c r="T255" s="98">
        <f t="shared" si="3"/>
        <v>1.7704890584501985E-10</v>
      </c>
      <c r="U255" s="98">
        <f>R255/'סכום נכסי הקרן'!$C$42</f>
        <v>5.2796069342012924E-12</v>
      </c>
    </row>
    <row r="256" spans="2:21">
      <c r="B256" s="96" t="s">
        <v>606</v>
      </c>
      <c r="C256" s="92">
        <v>1141332</v>
      </c>
      <c r="D256" s="103" t="s">
        <v>117</v>
      </c>
      <c r="E256" s="103" t="s">
        <v>250</v>
      </c>
      <c r="F256" s="92" t="s">
        <v>607</v>
      </c>
      <c r="G256" s="103" t="s">
        <v>123</v>
      </c>
      <c r="H256" s="92" t="s">
        <v>418</v>
      </c>
      <c r="I256" s="92" t="s">
        <v>127</v>
      </c>
      <c r="J256" s="92"/>
      <c r="K256" s="97">
        <v>3.8100000000019376</v>
      </c>
      <c r="L256" s="103" t="s">
        <v>129</v>
      </c>
      <c r="M256" s="71">
        <v>4.6900000000000004E-2</v>
      </c>
      <c r="N256" s="71">
        <v>8.2400000000051002E-2</v>
      </c>
      <c r="O256" s="97">
        <v>843840.40025399998</v>
      </c>
      <c r="P256" s="99">
        <v>89.22</v>
      </c>
      <c r="Q256" s="92"/>
      <c r="R256" s="97">
        <v>752.8744216340001</v>
      </c>
      <c r="S256" s="98">
        <v>5.3764703207469071E-4</v>
      </c>
      <c r="T256" s="98">
        <f t="shared" si="3"/>
        <v>7.5973549495013878E-3</v>
      </c>
      <c r="U256" s="98">
        <f>R256/'סכום נכסי הקרן'!$C$42</f>
        <v>2.2655349199439463E-4</v>
      </c>
    </row>
    <row r="257" spans="2:21">
      <c r="B257" s="96" t="s">
        <v>608</v>
      </c>
      <c r="C257" s="92">
        <v>1143593</v>
      </c>
      <c r="D257" s="103" t="s">
        <v>117</v>
      </c>
      <c r="E257" s="103" t="s">
        <v>250</v>
      </c>
      <c r="F257" s="92" t="s">
        <v>607</v>
      </c>
      <c r="G257" s="103" t="s">
        <v>123</v>
      </c>
      <c r="H257" s="92" t="s">
        <v>418</v>
      </c>
      <c r="I257" s="92" t="s">
        <v>127</v>
      </c>
      <c r="J257" s="92"/>
      <c r="K257" s="97">
        <v>3.9299999999993438</v>
      </c>
      <c r="L257" s="103" t="s">
        <v>129</v>
      </c>
      <c r="M257" s="71">
        <v>4.6900000000000004E-2</v>
      </c>
      <c r="N257" s="71">
        <v>8.0899999999987621E-2</v>
      </c>
      <c r="O257" s="97">
        <v>1660385.962388</v>
      </c>
      <c r="P257" s="99">
        <v>91</v>
      </c>
      <c r="Q257" s="92"/>
      <c r="R257" s="97">
        <v>1510.9512340430001</v>
      </c>
      <c r="S257" s="98">
        <v>1.2442372607772716E-3</v>
      </c>
      <c r="T257" s="98">
        <f t="shared" si="3"/>
        <v>1.5247207909518133E-2</v>
      </c>
      <c r="U257" s="98">
        <f>R257/'סכום נכסי הקרן'!$C$42</f>
        <v>4.5467247720110696E-4</v>
      </c>
    </row>
    <row r="258" spans="2:21">
      <c r="B258" s="96" t="s">
        <v>609</v>
      </c>
      <c r="C258" s="92">
        <v>2590396</v>
      </c>
      <c r="D258" s="103" t="s">
        <v>117</v>
      </c>
      <c r="E258" s="103" t="s">
        <v>250</v>
      </c>
      <c r="F258" s="92" t="s">
        <v>576</v>
      </c>
      <c r="G258" s="103" t="s">
        <v>285</v>
      </c>
      <c r="H258" s="92" t="s">
        <v>444</v>
      </c>
      <c r="I258" s="92" t="s">
        <v>254</v>
      </c>
      <c r="J258" s="92"/>
      <c r="K258" s="92">
        <v>0.5</v>
      </c>
      <c r="L258" s="103" t="s">
        <v>129</v>
      </c>
      <c r="M258" s="71">
        <v>6.7000000000000004E-2</v>
      </c>
      <c r="N258" s="71">
        <v>6.1199611461874699E-2</v>
      </c>
      <c r="O258" s="97">
        <v>6.7679999999999997E-3</v>
      </c>
      <c r="P258" s="99">
        <v>90.97</v>
      </c>
      <c r="Q258" s="97">
        <v>2.6300000000000001E-7</v>
      </c>
      <c r="R258" s="97">
        <v>6.1770000000000003E-6</v>
      </c>
      <c r="S258" s="98">
        <v>1.605678902890471E-11</v>
      </c>
      <c r="T258" s="98">
        <f t="shared" si="3"/>
        <v>6.2332920570230124E-11</v>
      </c>
      <c r="U258" s="98">
        <f>R258/'סכום נכסי הקרן'!$C$42</f>
        <v>1.8587707057601241E-12</v>
      </c>
    </row>
    <row r="259" spans="2:21">
      <c r="B259" s="96" t="s">
        <v>610</v>
      </c>
      <c r="C259" s="92">
        <v>2590461</v>
      </c>
      <c r="D259" s="103" t="s">
        <v>117</v>
      </c>
      <c r="E259" s="103" t="s">
        <v>250</v>
      </c>
      <c r="F259" s="92" t="s">
        <v>576</v>
      </c>
      <c r="G259" s="103" t="s">
        <v>285</v>
      </c>
      <c r="H259" s="92" t="s">
        <v>444</v>
      </c>
      <c r="I259" s="92" t="s">
        <v>254</v>
      </c>
      <c r="J259" s="92"/>
      <c r="K259" s="92">
        <v>1.79</v>
      </c>
      <c r="L259" s="103" t="s">
        <v>129</v>
      </c>
      <c r="M259" s="71">
        <v>4.7E-2</v>
      </c>
      <c r="N259" s="71">
        <v>6.9317343173431731E-2</v>
      </c>
      <c r="O259" s="97">
        <v>2.2339999999999999E-3</v>
      </c>
      <c r="P259" s="99">
        <v>93.89</v>
      </c>
      <c r="Q259" s="92"/>
      <c r="R259" s="97">
        <v>2.1679999999999998E-6</v>
      </c>
      <c r="S259" s="98">
        <v>4.2041049678820683E-12</v>
      </c>
      <c r="T259" s="98">
        <f t="shared" si="3"/>
        <v>2.1877573546423652E-11</v>
      </c>
      <c r="U259" s="98">
        <f>R259/'סכום נכסי הקרן'!$C$42</f>
        <v>6.5239030113128519E-13</v>
      </c>
    </row>
    <row r="260" spans="2:21">
      <c r="B260" s="95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7"/>
      <c r="P260" s="99"/>
      <c r="Q260" s="92"/>
      <c r="R260" s="92"/>
      <c r="S260" s="92"/>
      <c r="T260" s="98"/>
      <c r="U260" s="92"/>
    </row>
    <row r="261" spans="2:21">
      <c r="B261" s="93" t="s">
        <v>192</v>
      </c>
      <c r="C261" s="94"/>
      <c r="D261" s="94"/>
      <c r="E261" s="94"/>
      <c r="F261" s="94"/>
      <c r="G261" s="94"/>
      <c r="H261" s="94"/>
      <c r="I261" s="94"/>
      <c r="J261" s="94"/>
      <c r="K261" s="100">
        <v>3.5274382268798705</v>
      </c>
      <c r="L261" s="94"/>
      <c r="M261" s="94"/>
      <c r="N261" s="78">
        <v>-1.4889464321090156E-2</v>
      </c>
      <c r="O261" s="100"/>
      <c r="P261" s="102"/>
      <c r="Q261" s="94"/>
      <c r="R261" s="100">
        <v>187.80718714299999</v>
      </c>
      <c r="S261" s="94"/>
      <c r="T261" s="101">
        <f t="shared" si="3"/>
        <v>1.895187061470449E-3</v>
      </c>
      <c r="U261" s="101">
        <f>R261/'סכום נכסי הקרן'!$C$42</f>
        <v>5.6514569822343825E-5</v>
      </c>
    </row>
    <row r="262" spans="2:21">
      <c r="B262" s="104" t="s">
        <v>62</v>
      </c>
      <c r="C262" s="94"/>
      <c r="D262" s="94"/>
      <c r="E262" s="94"/>
      <c r="F262" s="94"/>
      <c r="G262" s="94"/>
      <c r="H262" s="94"/>
      <c r="I262" s="94"/>
      <c r="J262" s="94"/>
      <c r="K262" s="100">
        <v>3.1803130552774719</v>
      </c>
      <c r="L262" s="94"/>
      <c r="M262" s="94"/>
      <c r="N262" s="78">
        <v>-1.6729636831318697E-2</v>
      </c>
      <c r="O262" s="100"/>
      <c r="P262" s="102"/>
      <c r="Q262" s="94"/>
      <c r="R262" s="100">
        <v>128.524313613</v>
      </c>
      <c r="S262" s="94"/>
      <c r="T262" s="101">
        <f t="shared" si="3"/>
        <v>1.2969557765553628E-3</v>
      </c>
      <c r="U262" s="101">
        <f>R262/'סכום נכסי הקרן'!$C$42</f>
        <v>3.8675283976326942E-5</v>
      </c>
    </row>
    <row r="263" spans="2:21">
      <c r="B263" s="96" t="s">
        <v>611</v>
      </c>
      <c r="C263" s="92" t="s">
        <v>612</v>
      </c>
      <c r="D263" s="103" t="s">
        <v>26</v>
      </c>
      <c r="E263" s="103" t="s">
        <v>613</v>
      </c>
      <c r="F263" s="92" t="s">
        <v>614</v>
      </c>
      <c r="G263" s="103" t="s">
        <v>615</v>
      </c>
      <c r="H263" s="92" t="s">
        <v>476</v>
      </c>
      <c r="I263" s="92"/>
      <c r="J263" s="92"/>
      <c r="K263" s="97">
        <v>3.910000000027603</v>
      </c>
      <c r="L263" s="103" t="s">
        <v>128</v>
      </c>
      <c r="M263" s="71">
        <v>0</v>
      </c>
      <c r="N263" s="71">
        <v>6.9800000000828075E-2</v>
      </c>
      <c r="O263" s="97">
        <v>7537.66</v>
      </c>
      <c r="P263" s="99">
        <v>76.484999999999999</v>
      </c>
      <c r="Q263" s="92"/>
      <c r="R263" s="97">
        <v>20.287665784000001</v>
      </c>
      <c r="S263" s="98">
        <v>3.7688299999999996E-5</v>
      </c>
      <c r="T263" s="98">
        <f t="shared" si="3"/>
        <v>2.0472550750679093E-4</v>
      </c>
      <c r="U263" s="98">
        <f>R263/'סכום נכסי הקרן'!$C$42</f>
        <v>6.1049245341672662E-6</v>
      </c>
    </row>
    <row r="264" spans="2:21">
      <c r="B264" s="96" t="s">
        <v>616</v>
      </c>
      <c r="C264" s="92" t="s">
        <v>617</v>
      </c>
      <c r="D264" s="103" t="s">
        <v>26</v>
      </c>
      <c r="E264" s="103" t="s">
        <v>613</v>
      </c>
      <c r="F264" s="92" t="s">
        <v>618</v>
      </c>
      <c r="G264" s="103" t="s">
        <v>619</v>
      </c>
      <c r="H264" s="92" t="s">
        <v>476</v>
      </c>
      <c r="I264" s="92"/>
      <c r="J264" s="92"/>
      <c r="K264" s="97">
        <v>1.859999999901583</v>
      </c>
      <c r="L264" s="103" t="s">
        <v>128</v>
      </c>
      <c r="M264" s="71">
        <v>0</v>
      </c>
      <c r="N264" s="71">
        <v>-3.2099999998690863E-2</v>
      </c>
      <c r="O264" s="97">
        <v>2899.1</v>
      </c>
      <c r="P264" s="99">
        <v>105.57299999999999</v>
      </c>
      <c r="Q264" s="92"/>
      <c r="R264" s="97">
        <v>10.770486621</v>
      </c>
      <c r="S264" s="98">
        <v>5.041913043478261E-6</v>
      </c>
      <c r="T264" s="98">
        <f t="shared" si="3"/>
        <v>1.0868639906904957E-4</v>
      </c>
      <c r="U264" s="98">
        <f>R264/'סכום נכסי הקרן'!$C$42</f>
        <v>3.2410336762014157E-6</v>
      </c>
    </row>
    <row r="265" spans="2:21">
      <c r="B265" s="96" t="s">
        <v>620</v>
      </c>
      <c r="C265" s="92" t="s">
        <v>621</v>
      </c>
      <c r="D265" s="103" t="s">
        <v>26</v>
      </c>
      <c r="E265" s="103" t="s">
        <v>613</v>
      </c>
      <c r="F265" s="92" t="s">
        <v>622</v>
      </c>
      <c r="G265" s="103" t="s">
        <v>615</v>
      </c>
      <c r="H265" s="92" t="s">
        <v>476</v>
      </c>
      <c r="I265" s="92"/>
      <c r="J265" s="92"/>
      <c r="K265" s="97">
        <v>3.299999999979895</v>
      </c>
      <c r="L265" s="103" t="s">
        <v>128</v>
      </c>
      <c r="M265" s="71">
        <v>0</v>
      </c>
      <c r="N265" s="71">
        <v>-6.7000000000201038E-2</v>
      </c>
      <c r="O265" s="97">
        <v>2319.2800000000002</v>
      </c>
      <c r="P265" s="99">
        <v>121.889</v>
      </c>
      <c r="Q265" s="92"/>
      <c r="R265" s="97">
        <v>9.9480271939999998</v>
      </c>
      <c r="S265" s="98">
        <v>1.1596400000000001E-5</v>
      </c>
      <c r="T265" s="98">
        <f t="shared" si="3"/>
        <v>1.0038685266538631E-4</v>
      </c>
      <c r="U265" s="98">
        <f>R265/'סכום נכסי הקרן'!$C$42</f>
        <v>2.9935408010866581E-6</v>
      </c>
    </row>
    <row r="266" spans="2:21">
      <c r="B266" s="96" t="s">
        <v>623</v>
      </c>
      <c r="C266" s="92" t="s">
        <v>624</v>
      </c>
      <c r="D266" s="103" t="s">
        <v>26</v>
      </c>
      <c r="E266" s="103" t="s">
        <v>613</v>
      </c>
      <c r="F266" s="92" t="s">
        <v>625</v>
      </c>
      <c r="G266" s="103" t="s">
        <v>626</v>
      </c>
      <c r="H266" s="92" t="s">
        <v>476</v>
      </c>
      <c r="I266" s="92"/>
      <c r="J266" s="92"/>
      <c r="K266" s="97">
        <v>3.2400000000112485</v>
      </c>
      <c r="L266" s="103" t="s">
        <v>128</v>
      </c>
      <c r="M266" s="71">
        <v>0</v>
      </c>
      <c r="N266" s="71">
        <v>-7.3100000000247814E-2</v>
      </c>
      <c r="O266" s="97">
        <v>13045.95</v>
      </c>
      <c r="P266" s="99">
        <v>123.938</v>
      </c>
      <c r="Q266" s="92"/>
      <c r="R266" s="97">
        <v>56.898322188999998</v>
      </c>
      <c r="S266" s="98">
        <v>2.0626007905138341E-5</v>
      </c>
      <c r="T266" s="98">
        <f t="shared" si="3"/>
        <v>5.7416846326474005E-4</v>
      </c>
      <c r="U266" s="98">
        <f>R266/'סכום נכסי הקרן'!$C$42</f>
        <v>1.7121731340750276E-5</v>
      </c>
    </row>
    <row r="267" spans="2:21">
      <c r="B267" s="96" t="s">
        <v>627</v>
      </c>
      <c r="C267" s="92" t="s">
        <v>628</v>
      </c>
      <c r="D267" s="103" t="s">
        <v>26</v>
      </c>
      <c r="E267" s="103" t="s">
        <v>613</v>
      </c>
      <c r="F267" s="92" t="s">
        <v>629</v>
      </c>
      <c r="G267" s="103" t="s">
        <v>619</v>
      </c>
      <c r="H267" s="92" t="s">
        <v>476</v>
      </c>
      <c r="I267" s="92"/>
      <c r="J267" s="92"/>
      <c r="K267" s="97">
        <v>3.2699999999253717</v>
      </c>
      <c r="L267" s="103" t="s">
        <v>128</v>
      </c>
      <c r="M267" s="71">
        <v>2.5000000000000001E-3</v>
      </c>
      <c r="N267" s="71">
        <v>4.4199999998958427E-2</v>
      </c>
      <c r="O267" s="97">
        <v>6088.11</v>
      </c>
      <c r="P267" s="99">
        <v>86.937880000000007</v>
      </c>
      <c r="Q267" s="92"/>
      <c r="R267" s="97">
        <v>18.625623757</v>
      </c>
      <c r="S267" s="98">
        <v>1.9327333333333334E-5</v>
      </c>
      <c r="T267" s="98">
        <f t="shared" ref="T267:T271" si="4">IFERROR(R267/$R$11,0)</f>
        <v>1.8795362250543504E-4</v>
      </c>
      <c r="U267" s="98">
        <f>R267/'סכום נכסי הקרן'!$C$42</f>
        <v>5.6047861123557425E-6</v>
      </c>
    </row>
    <row r="268" spans="2:21">
      <c r="B268" s="96" t="s">
        <v>630</v>
      </c>
      <c r="C268" s="92" t="s">
        <v>631</v>
      </c>
      <c r="D268" s="103" t="s">
        <v>26</v>
      </c>
      <c r="E268" s="103" t="s">
        <v>613</v>
      </c>
      <c r="F268" s="92" t="s">
        <v>632</v>
      </c>
      <c r="G268" s="103" t="s">
        <v>619</v>
      </c>
      <c r="H268" s="92" t="s">
        <v>476</v>
      </c>
      <c r="I268" s="92"/>
      <c r="J268" s="92"/>
      <c r="K268" s="97">
        <v>2.6099999999599808</v>
      </c>
      <c r="L268" s="103" t="s">
        <v>128</v>
      </c>
      <c r="M268" s="71">
        <v>0</v>
      </c>
      <c r="N268" s="71">
        <v>6.5199999999699859E-2</v>
      </c>
      <c r="O268" s="97">
        <v>4058.74</v>
      </c>
      <c r="P268" s="99">
        <v>83.977000000000004</v>
      </c>
      <c r="Q268" s="92"/>
      <c r="R268" s="97">
        <v>11.994188068</v>
      </c>
      <c r="S268" s="98">
        <v>7.0586782608695651E-6</v>
      </c>
      <c r="T268" s="98">
        <f t="shared" si="4"/>
        <v>1.2103493154396081E-4</v>
      </c>
      <c r="U268" s="98">
        <f>R268/'סכום נכסי הקרן'!$C$42</f>
        <v>3.6092675117655851E-6</v>
      </c>
    </row>
    <row r="269" spans="2:21">
      <c r="B269" s="95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7"/>
      <c r="P269" s="99"/>
      <c r="Q269" s="92"/>
      <c r="R269" s="92"/>
      <c r="S269" s="92"/>
      <c r="T269" s="98"/>
      <c r="U269" s="92"/>
    </row>
    <row r="270" spans="2:21">
      <c r="B270" s="104" t="s">
        <v>61</v>
      </c>
      <c r="C270" s="94"/>
      <c r="D270" s="94"/>
      <c r="E270" s="94"/>
      <c r="F270" s="94"/>
      <c r="G270" s="94"/>
      <c r="H270" s="94"/>
      <c r="I270" s="94"/>
      <c r="J270" s="94"/>
      <c r="K270" s="100">
        <v>4.2799999999763845</v>
      </c>
      <c r="L270" s="94"/>
      <c r="M270" s="94"/>
      <c r="N270" s="78">
        <v>-1.0899999999881923E-2</v>
      </c>
      <c r="O270" s="100"/>
      <c r="P270" s="102"/>
      <c r="Q270" s="94"/>
      <c r="R270" s="100">
        <v>59.282873530000003</v>
      </c>
      <c r="S270" s="94"/>
      <c r="T270" s="101">
        <f t="shared" si="4"/>
        <v>5.9823128491508627E-4</v>
      </c>
      <c r="U270" s="101">
        <f>R270/'סכום נכסי הקרן'!$C$42</f>
        <v>1.7839285846016883E-5</v>
      </c>
    </row>
    <row r="271" spans="2:21">
      <c r="B271" s="96" t="s">
        <v>633</v>
      </c>
      <c r="C271" s="92" t="s">
        <v>634</v>
      </c>
      <c r="D271" s="103" t="s">
        <v>26</v>
      </c>
      <c r="E271" s="103" t="s">
        <v>613</v>
      </c>
      <c r="F271" s="92"/>
      <c r="G271" s="103" t="s">
        <v>487</v>
      </c>
      <c r="H271" s="92" t="s">
        <v>476</v>
      </c>
      <c r="I271" s="92"/>
      <c r="J271" s="92"/>
      <c r="K271" s="97">
        <v>4.2799999999763845</v>
      </c>
      <c r="L271" s="103" t="s">
        <v>128</v>
      </c>
      <c r="M271" s="71">
        <v>2.5000000000000001E-2</v>
      </c>
      <c r="N271" s="71">
        <v>-1.0899999999881923E-2</v>
      </c>
      <c r="O271" s="97">
        <v>14350.545</v>
      </c>
      <c r="P271" s="99">
        <v>117.39283</v>
      </c>
      <c r="Q271" s="92"/>
      <c r="R271" s="97">
        <v>59.282873530000003</v>
      </c>
      <c r="S271" s="98">
        <v>3.3276626086956521E-5</v>
      </c>
      <c r="T271" s="98">
        <f t="shared" si="4"/>
        <v>5.9823128491508627E-4</v>
      </c>
      <c r="U271" s="98">
        <f>R271/'סכום נכסי הקרן'!$C$42</f>
        <v>1.7839285846016883E-5</v>
      </c>
    </row>
    <row r="272" spans="2:2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</row>
    <row r="273" spans="2:2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</row>
    <row r="274" spans="2:2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</row>
    <row r="275" spans="2:21">
      <c r="B275" s="114" t="s">
        <v>215</v>
      </c>
      <c r="C275" s="116"/>
      <c r="D275" s="116"/>
      <c r="E275" s="116"/>
      <c r="F275" s="116"/>
      <c r="G275" s="116"/>
      <c r="H275" s="116"/>
      <c r="I275" s="116"/>
      <c r="J275" s="116"/>
      <c r="K275" s="116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</row>
    <row r="276" spans="2:21">
      <c r="B276" s="114" t="s">
        <v>109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</row>
    <row r="277" spans="2:21">
      <c r="B277" s="114" t="s">
        <v>198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</row>
    <row r="278" spans="2:21">
      <c r="B278" s="114" t="s">
        <v>206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</row>
    <row r="279" spans="2:21">
      <c r="B279" s="153" t="s">
        <v>211</v>
      </c>
      <c r="C279" s="153"/>
      <c r="D279" s="153"/>
      <c r="E279" s="153"/>
      <c r="F279" s="153"/>
      <c r="G279" s="153"/>
      <c r="H279" s="153"/>
      <c r="I279" s="153"/>
      <c r="J279" s="153"/>
      <c r="K279" s="15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</row>
    <row r="280" spans="2:2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</row>
    <row r="281" spans="2:2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</row>
    <row r="282" spans="2:2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</row>
    <row r="283" spans="2:2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</row>
    <row r="284" spans="2:2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</row>
    <row r="285" spans="2:2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</row>
    <row r="286" spans="2:2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</row>
    <row r="287" spans="2:2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</row>
    <row r="288" spans="2:2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</row>
    <row r="289" spans="2:2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</row>
    <row r="290" spans="2:2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</row>
    <row r="291" spans="2:2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</row>
    <row r="292" spans="2:2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</row>
    <row r="293" spans="2:2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</row>
    <row r="294" spans="2:2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</row>
    <row r="295" spans="2:2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</row>
    <row r="296" spans="2:2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</row>
    <row r="297" spans="2:2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</row>
    <row r="298" spans="2:2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</row>
    <row r="299" spans="2:2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</row>
    <row r="300" spans="2:2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</row>
    <row r="301" spans="2:2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</row>
    <row r="302" spans="2:2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</row>
    <row r="303" spans="2:2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</row>
    <row r="304" spans="2:2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</row>
    <row r="305" spans="2:2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</row>
    <row r="306" spans="2:2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</row>
    <row r="307" spans="2:2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</row>
    <row r="308" spans="2:2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</row>
    <row r="309" spans="2:2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</row>
    <row r="310" spans="2:2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</row>
    <row r="311" spans="2:2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</row>
    <row r="312" spans="2:2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</row>
    <row r="313" spans="2:2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</row>
    <row r="314" spans="2:2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</row>
    <row r="315" spans="2:2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</row>
    <row r="316" spans="2:2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</row>
    <row r="317" spans="2:2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</row>
    <row r="318" spans="2:2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</row>
    <row r="319" spans="2:2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</row>
    <row r="320" spans="2:2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</row>
    <row r="321" spans="2:2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</row>
    <row r="322" spans="2:2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</row>
    <row r="323" spans="2:2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</row>
    <row r="324" spans="2:2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</row>
    <row r="325" spans="2:2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</row>
    <row r="326" spans="2:2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</row>
    <row r="327" spans="2:2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</row>
    <row r="328" spans="2:2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</row>
    <row r="329" spans="2:2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</row>
    <row r="330" spans="2:2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</row>
    <row r="331" spans="2:2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</row>
    <row r="332" spans="2:2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</row>
    <row r="333" spans="2:2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</row>
    <row r="334" spans="2:2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</row>
    <row r="335" spans="2:2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</row>
    <row r="336" spans="2:2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</row>
    <row r="337" spans="2:2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</row>
    <row r="338" spans="2:2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</row>
    <row r="339" spans="2:2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</row>
    <row r="340" spans="2:2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</row>
    <row r="341" spans="2:2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</row>
    <row r="342" spans="2:2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</row>
    <row r="343" spans="2:2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</row>
    <row r="344" spans="2:2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</row>
    <row r="345" spans="2:2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</row>
    <row r="346" spans="2:2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</row>
    <row r="347" spans="2:2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</row>
    <row r="348" spans="2:2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</row>
    <row r="349" spans="2:2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</row>
    <row r="350" spans="2:2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</row>
    <row r="351" spans="2:2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</row>
    <row r="352" spans="2:2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</row>
    <row r="353" spans="2:2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</row>
    <row r="354" spans="2:2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</row>
    <row r="355" spans="2:2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</row>
    <row r="356" spans="2:2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</row>
    <row r="357" spans="2:2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</row>
    <row r="358" spans="2:2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</row>
    <row r="359" spans="2:2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</row>
    <row r="360" spans="2:2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</row>
    <row r="361" spans="2:2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</row>
    <row r="362" spans="2:2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</row>
    <row r="363" spans="2:2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</row>
    <row r="364" spans="2:2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</row>
    <row r="365" spans="2:2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</row>
    <row r="366" spans="2:2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</row>
    <row r="367" spans="2:2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</row>
    <row r="368" spans="2:2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</row>
    <row r="369" spans="2:2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</row>
    <row r="370" spans="2:2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</row>
    <row r="371" spans="2:2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</row>
    <row r="372" spans="2:2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</row>
    <row r="373" spans="2:2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</row>
    <row r="374" spans="2:2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</row>
    <row r="375" spans="2:2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</row>
    <row r="376" spans="2:2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</row>
    <row r="377" spans="2:2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</row>
    <row r="378" spans="2:2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</row>
    <row r="379" spans="2:2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</row>
    <row r="380" spans="2:2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</row>
    <row r="381" spans="2:2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</row>
    <row r="382" spans="2:2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</row>
    <row r="383" spans="2:2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</row>
    <row r="384" spans="2:2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</row>
    <row r="385" spans="2:2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</row>
    <row r="386" spans="2:2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</row>
    <row r="387" spans="2:2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</row>
    <row r="388" spans="2:2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</row>
    <row r="389" spans="2:2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</row>
    <row r="390" spans="2:2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</row>
    <row r="452" spans="2:2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</row>
    <row r="453" spans="2:2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</row>
    <row r="454" spans="2:2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</row>
    <row r="455" spans="2:2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</row>
    <row r="456" spans="2:2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</row>
    <row r="457" spans="2:2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</row>
    <row r="458" spans="2:2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</row>
    <row r="459" spans="2:2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</row>
    <row r="460" spans="2:2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</row>
    <row r="461" spans="2:2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</row>
    <row r="462" spans="2:2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</row>
    <row r="463" spans="2:2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</row>
    <row r="464" spans="2:2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</row>
    <row r="465" spans="2:2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</row>
    <row r="466" spans="2:2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</row>
    <row r="467" spans="2:2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</row>
    <row r="468" spans="2:2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</row>
    <row r="469" spans="2:2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</row>
    <row r="470" spans="2:2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</row>
    <row r="471" spans="2:2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</row>
    <row r="472" spans="2:2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</row>
    <row r="473" spans="2:2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</row>
    <row r="474" spans="2:2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</row>
    <row r="475" spans="2:2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</row>
    <row r="476" spans="2:2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</row>
    <row r="477" spans="2:2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</row>
    <row r="478" spans="2:2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</row>
    <row r="479" spans="2:2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</row>
    <row r="480" spans="2:2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</row>
    <row r="481" spans="2:2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</row>
    <row r="482" spans="2:2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</row>
    <row r="483" spans="2:2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</row>
    <row r="484" spans="2:2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</row>
    <row r="485" spans="2:2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</row>
    <row r="486" spans="2:2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</row>
    <row r="487" spans="2:2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</row>
    <row r="488" spans="2:2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</row>
    <row r="489" spans="2:2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</row>
    <row r="490" spans="2:2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</row>
    <row r="491" spans="2:2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</row>
    <row r="492" spans="2:2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</row>
    <row r="493" spans="2:2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</row>
    <row r="494" spans="2:2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</row>
    <row r="495" spans="2:2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</row>
    <row r="496" spans="2:2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</row>
    <row r="497" spans="2:2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</row>
    <row r="498" spans="2:2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</row>
    <row r="499" spans="2:2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</row>
    <row r="500" spans="2:2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</row>
    <row r="501" spans="2:2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</row>
    <row r="502" spans="2:2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</row>
    <row r="503" spans="2:2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</row>
    <row r="504" spans="2:2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</row>
    <row r="505" spans="2:2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</row>
    <row r="506" spans="2:2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</row>
    <row r="507" spans="2:2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</row>
    <row r="508" spans="2:2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</row>
    <row r="509" spans="2:2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</row>
    <row r="510" spans="2:2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</row>
    <row r="511" spans="2:2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</row>
    <row r="512" spans="2:2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</row>
    <row r="513" spans="2:2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</row>
    <row r="514" spans="2:2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</row>
    <row r="515" spans="2:2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</row>
    <row r="516" spans="2:2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</row>
    <row r="517" spans="2:2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</row>
    <row r="518" spans="2:2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</row>
    <row r="519" spans="2:2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</row>
    <row r="520" spans="2:2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</row>
    <row r="521" spans="2:2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</row>
    <row r="522" spans="2:2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</row>
    <row r="523" spans="2:2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</row>
    <row r="524" spans="2:2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</row>
    <row r="525" spans="2:2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</row>
    <row r="526" spans="2:2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</row>
    <row r="527" spans="2:2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</row>
    <row r="528" spans="2:2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</row>
    <row r="529" spans="2:2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</row>
    <row r="530" spans="2:2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</row>
    <row r="531" spans="2:2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</row>
    <row r="532" spans="2:2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</row>
    <row r="533" spans="2:2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</row>
    <row r="534" spans="2:2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</row>
    <row r="535" spans="2:2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</row>
    <row r="536" spans="2:2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</row>
    <row r="537" spans="2:2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</row>
    <row r="538" spans="2:2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</row>
    <row r="539" spans="2:2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</row>
    <row r="540" spans="2:2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</row>
    <row r="541" spans="2:2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</row>
    <row r="542" spans="2:2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</row>
    <row r="543" spans="2:2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</row>
    <row r="544" spans="2:2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</row>
    <row r="545" spans="2:2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</row>
    <row r="546" spans="2:2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</row>
    <row r="547" spans="2:2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</row>
    <row r="548" spans="2:2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</row>
    <row r="549" spans="2:2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</row>
    <row r="550" spans="2:2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</row>
    <row r="551" spans="2:2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</row>
    <row r="552" spans="2:2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</row>
    <row r="553" spans="2:2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</row>
    <row r="554" spans="2:2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</row>
    <row r="555" spans="2:2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</row>
    <row r="556" spans="2:2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</row>
    <row r="557" spans="2:2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</row>
    <row r="558" spans="2:2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</row>
    <row r="559" spans="2:2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</row>
    <row r="560" spans="2:2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</row>
    <row r="561" spans="2:2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</row>
    <row r="562" spans="2:2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</row>
    <row r="563" spans="2:2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</row>
    <row r="564" spans="2:2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</row>
    <row r="565" spans="2:21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</row>
    <row r="566" spans="2:21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</row>
    <row r="567" spans="2:21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</row>
    <row r="568" spans="2:21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</row>
    <row r="569" spans="2:21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</row>
    <row r="570" spans="2:21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</row>
    <row r="571" spans="2:21">
      <c r="B571" s="112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</row>
    <row r="572" spans="2:21">
      <c r="B572" s="112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</row>
    <row r="573" spans="2:21">
      <c r="B573" s="112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</row>
    <row r="574" spans="2:21">
      <c r="B574" s="112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</row>
    <row r="575" spans="2:21">
      <c r="B575" s="112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</row>
    <row r="576" spans="2:21">
      <c r="B576" s="112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</row>
    <row r="577" spans="2:21">
      <c r="B577" s="112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</row>
    <row r="578" spans="2:21">
      <c r="B578" s="112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</row>
    <row r="579" spans="2:21">
      <c r="B579" s="11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</row>
    <row r="580" spans="2:21">
      <c r="B580" s="112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</row>
    <row r="581" spans="2:21">
      <c r="B581" s="112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</row>
    <row r="582" spans="2:21">
      <c r="B582" s="112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</row>
    <row r="583" spans="2:21">
      <c r="B583" s="112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</row>
    <row r="584" spans="2:21">
      <c r="B584" s="112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</row>
    <row r="585" spans="2:21">
      <c r="B585" s="112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</row>
    <row r="586" spans="2:21">
      <c r="B586" s="112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</row>
    <row r="587" spans="2:21">
      <c r="B587" s="112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</row>
    <row r="588" spans="2:21">
      <c r="B588" s="112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</row>
    <row r="589" spans="2:21">
      <c r="B589" s="112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</row>
    <row r="590" spans="2:21">
      <c r="B590" s="112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</row>
    <row r="591" spans="2:21">
      <c r="B591" s="112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</row>
    <row r="592" spans="2:21">
      <c r="B592" s="112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</row>
    <row r="593" spans="2:21">
      <c r="B593" s="112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</row>
    <row r="594" spans="2:21">
      <c r="B594" s="112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</row>
    <row r="595" spans="2:21">
      <c r="B595" s="112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</row>
    <row r="596" spans="2:21">
      <c r="B596" s="112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</row>
    <row r="597" spans="2:21">
      <c r="B597" s="112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</row>
    <row r="598" spans="2:21">
      <c r="B598" s="112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</row>
    <row r="599" spans="2:21">
      <c r="B599" s="112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</row>
    <row r="600" spans="2:21">
      <c r="B600" s="112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</row>
    <row r="601" spans="2:21">
      <c r="B601" s="112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</row>
    <row r="602" spans="2:21">
      <c r="B602" s="112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</row>
    <row r="603" spans="2:21">
      <c r="B603" s="112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</row>
    <row r="604" spans="2:21">
      <c r="B604" s="112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</row>
    <row r="605" spans="2:21">
      <c r="B605" s="112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</row>
    <row r="606" spans="2:21">
      <c r="B606" s="112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</row>
    <row r="607" spans="2:21">
      <c r="B607" s="112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</row>
    <row r="608" spans="2:21">
      <c r="B608" s="112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</row>
    <row r="609" spans="2:21">
      <c r="B609" s="112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</row>
    <row r="610" spans="2:21">
      <c r="B610" s="112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</row>
    <row r="611" spans="2:21">
      <c r="B611" s="112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</row>
    <row r="612" spans="2:21">
      <c r="B612" s="112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</row>
    <row r="613" spans="2:21">
      <c r="B613" s="112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</row>
    <row r="614" spans="2:21">
      <c r="B614" s="112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</row>
    <row r="615" spans="2:21">
      <c r="B615" s="112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</row>
    <row r="616" spans="2:21">
      <c r="B616" s="112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</row>
    <row r="617" spans="2:21">
      <c r="B617" s="112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</row>
    <row r="618" spans="2:21">
      <c r="B618" s="112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</row>
    <row r="619" spans="2:21">
      <c r="B619" s="112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</row>
    <row r="620" spans="2:21">
      <c r="B620" s="112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</row>
    <row r="621" spans="2:21">
      <c r="B621" s="112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</row>
    <row r="622" spans="2:21">
      <c r="B622" s="112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</row>
    <row r="623" spans="2:21">
      <c r="B623" s="112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</row>
    <row r="624" spans="2:21">
      <c r="B624" s="112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</row>
    <row r="625" spans="2:21">
      <c r="B625" s="112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</row>
    <row r="626" spans="2:21">
      <c r="B626" s="112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</row>
    <row r="627" spans="2:21">
      <c r="B627" s="112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</row>
    <row r="628" spans="2:21">
      <c r="B628" s="112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</row>
    <row r="629" spans="2:21">
      <c r="B629" s="112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</row>
    <row r="630" spans="2:21">
      <c r="B630" s="112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</row>
    <row r="631" spans="2:21">
      <c r="B631" s="112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</row>
    <row r="632" spans="2:21">
      <c r="B632" s="112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</row>
    <row r="633" spans="2:21">
      <c r="B633" s="112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</row>
    <row r="634" spans="2:21">
      <c r="B634" s="112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</row>
    <row r="635" spans="2:21">
      <c r="B635" s="112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</row>
    <row r="636" spans="2:21">
      <c r="B636" s="112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</row>
    <row r="637" spans="2:21">
      <c r="B637" s="112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</row>
    <row r="638" spans="2:21">
      <c r="B638" s="112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</row>
    <row r="639" spans="2:21">
      <c r="B639" s="112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</row>
    <row r="640" spans="2:21">
      <c r="B640" s="112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</row>
    <row r="641" spans="2:21">
      <c r="B641" s="112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</row>
    <row r="642" spans="2:21">
      <c r="B642" s="112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</row>
    <row r="643" spans="2:21">
      <c r="B643" s="112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</row>
    <row r="644" spans="2:21">
      <c r="B644" s="112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</row>
    <row r="645" spans="2:21">
      <c r="B645" s="112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</row>
    <row r="646" spans="2:21">
      <c r="B646" s="112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</row>
    <row r="647" spans="2:21">
      <c r="B647" s="112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</row>
    <row r="648" spans="2:21">
      <c r="B648" s="112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</row>
    <row r="649" spans="2:21">
      <c r="B649" s="112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</row>
    <row r="650" spans="2:21">
      <c r="B650" s="112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</row>
    <row r="651" spans="2:21">
      <c r="B651" s="112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</row>
    <row r="652" spans="2:21">
      <c r="B652" s="112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</row>
    <row r="653" spans="2:21">
      <c r="B653" s="112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</row>
    <row r="654" spans="2:21">
      <c r="B654" s="112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</row>
    <row r="655" spans="2:21">
      <c r="B655" s="112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</row>
    <row r="656" spans="2:21">
      <c r="B656" s="112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</row>
    <row r="657" spans="2:21">
      <c r="B657" s="112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</row>
    <row r="658" spans="2:21">
      <c r="B658" s="112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</row>
    <row r="659" spans="2:21">
      <c r="B659" s="112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</row>
    <row r="660" spans="2:21">
      <c r="B660" s="112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</row>
    <row r="661" spans="2:21">
      <c r="B661" s="112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</row>
    <row r="662" spans="2:21">
      <c r="B662" s="112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</row>
    <row r="663" spans="2:21">
      <c r="B663" s="112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</row>
    <row r="664" spans="2:21">
      <c r="B664" s="112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</row>
    <row r="665" spans="2:21">
      <c r="B665" s="112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</row>
    <row r="666" spans="2:21">
      <c r="B666" s="112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</row>
    <row r="667" spans="2:21">
      <c r="B667" s="112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</row>
    <row r="668" spans="2:21">
      <c r="B668" s="112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</row>
    <row r="669" spans="2:21">
      <c r="B669" s="112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</row>
    <row r="670" spans="2:21">
      <c r="B670" s="112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</row>
    <row r="671" spans="2:21">
      <c r="B671" s="112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</row>
    <row r="672" spans="2:21">
      <c r="B672" s="112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</row>
    <row r="673" spans="2:21">
      <c r="B673" s="112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</row>
    <row r="674" spans="2:21">
      <c r="B674" s="112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</row>
    <row r="675" spans="2:21">
      <c r="B675" s="112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</row>
    <row r="676" spans="2:21">
      <c r="B676" s="112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</row>
    <row r="677" spans="2:21">
      <c r="B677" s="112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</row>
    <row r="678" spans="2:21">
      <c r="B678" s="112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</row>
    <row r="679" spans="2:21">
      <c r="B679" s="112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</row>
    <row r="680" spans="2:21">
      <c r="B680" s="112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</row>
    <row r="681" spans="2:21">
      <c r="B681" s="112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</row>
    <row r="682" spans="2:21">
      <c r="B682" s="112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</row>
    <row r="683" spans="2:21">
      <c r="B683" s="112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</row>
    <row r="684" spans="2:21">
      <c r="B684" s="112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</row>
    <row r="685" spans="2:21">
      <c r="B685" s="112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</row>
    <row r="686" spans="2:21">
      <c r="B686" s="112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</row>
    <row r="687" spans="2:21">
      <c r="B687" s="112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</row>
    <row r="688" spans="2:21">
      <c r="B688" s="112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</row>
    <row r="689" spans="2:21">
      <c r="B689" s="112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</row>
    <row r="690" spans="2:21">
      <c r="B690" s="112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</row>
    <row r="691" spans="2:21">
      <c r="B691" s="112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</row>
    <row r="692" spans="2:21">
      <c r="B692" s="112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</row>
    <row r="693" spans="2:21">
      <c r="B693" s="112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</row>
    <row r="694" spans="2:21">
      <c r="B694" s="112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</row>
    <row r="695" spans="2:21">
      <c r="B695" s="112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</row>
    <row r="696" spans="2:21">
      <c r="B696" s="112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</row>
    <row r="697" spans="2:21">
      <c r="B697" s="112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</row>
    <row r="698" spans="2:21">
      <c r="B698" s="112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</row>
    <row r="699" spans="2:21">
      <c r="B699" s="112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</row>
    <row r="700" spans="2:21">
      <c r="B700" s="112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</row>
    <row r="701" spans="2:21">
      <c r="B701" s="112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</row>
    <row r="702" spans="2:21">
      <c r="B702" s="112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</row>
    <row r="703" spans="2:21">
      <c r="B703" s="112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</row>
    <row r="704" spans="2:21">
      <c r="B704" s="112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</row>
    <row r="705" spans="2:21">
      <c r="B705" s="112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</row>
    <row r="706" spans="2:21">
      <c r="B706" s="112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</row>
    <row r="707" spans="2:21">
      <c r="B707" s="112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</row>
    <row r="708" spans="2:21">
      <c r="B708" s="112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</row>
    <row r="709" spans="2:21">
      <c r="B709" s="112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</row>
    <row r="710" spans="2:21">
      <c r="B710" s="112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</row>
    <row r="711" spans="2:21">
      <c r="B711" s="112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</row>
    <row r="712" spans="2:21">
      <c r="B712" s="112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</row>
    <row r="713" spans="2:21">
      <c r="B713" s="112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</row>
    <row r="714" spans="2:21">
      <c r="B714" s="112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</row>
    <row r="715" spans="2:21">
      <c r="B715" s="112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</row>
    <row r="716" spans="2:21">
      <c r="B716" s="112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</row>
    <row r="717" spans="2:21">
      <c r="B717" s="112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</row>
    <row r="718" spans="2:21">
      <c r="B718" s="112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</row>
    <row r="719" spans="2:21">
      <c r="B719" s="112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</row>
    <row r="720" spans="2:21">
      <c r="B720" s="112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</row>
    <row r="721" spans="2:21">
      <c r="B721" s="112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</row>
    <row r="722" spans="2:21">
      <c r="B722" s="112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</row>
    <row r="723" spans="2:21">
      <c r="B723" s="112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</row>
    <row r="724" spans="2:21">
      <c r="B724" s="112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</row>
    <row r="725" spans="2:21">
      <c r="B725" s="112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</row>
    <row r="726" spans="2:21">
      <c r="B726" s="112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</row>
    <row r="727" spans="2:21">
      <c r="B727" s="112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</row>
    <row r="728" spans="2:21">
      <c r="B728" s="112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</row>
    <row r="729" spans="2:21">
      <c r="B729" s="112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</row>
    <row r="730" spans="2:21">
      <c r="B730" s="112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</row>
    <row r="731" spans="2:21">
      <c r="B731" s="112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</row>
    <row r="732" spans="2:21">
      <c r="B732" s="112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</row>
    <row r="733" spans="2:21">
      <c r="B733" s="112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9:K279"/>
  </mergeCells>
  <phoneticPr fontId="7" type="noConversion"/>
  <conditionalFormatting sqref="B12:B271">
    <cfRule type="cellIs" dxfId="8" priority="2" operator="equal">
      <formula>"NR3"</formula>
    </cfRule>
  </conditionalFormatting>
  <conditionalFormatting sqref="B12:B271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277 B279"/>
    <dataValidation type="list" allowBlank="1" showInputMessage="1" showErrorMessage="1" sqref="G555:G827">
      <formula1>#REF!</formula1>
    </dataValidation>
    <dataValidation type="list" allowBlank="1" showInputMessage="1" showErrorMessage="1" sqref="I12:I35 I37:I278 I280:I827">
      <formula1>#REF!</formula1>
    </dataValidation>
    <dataValidation type="list" allowBlank="1" showInputMessage="1" showErrorMessage="1" sqref="E12:E35 E37:E278 E280:E821">
      <formula1>#REF!</formula1>
    </dataValidation>
    <dataValidation type="list" allowBlank="1" showInputMessage="1" showErrorMessage="1" sqref="G12:G35 G37:G278 G280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4" style="2" customWidth="1"/>
    <col min="4" max="4" width="13.42578125" style="2" customWidth="1"/>
    <col min="5" max="5" width="8" style="2" bestFit="1" customWidth="1"/>
    <col min="6" max="6" width="14.42578125" style="2" customWidth="1"/>
    <col min="7" max="7" width="44.7109375" style="2" bestFit="1" customWidth="1"/>
    <col min="8" max="8" width="12.28515625" style="1" bestFit="1" customWidth="1"/>
    <col min="9" max="9" width="12.42578125" style="1" bestFit="1" customWidth="1"/>
    <col min="10" max="10" width="17.28515625" style="1" customWidth="1"/>
    <col min="11" max="11" width="8.28515625" style="1" bestFit="1" customWidth="1"/>
    <col min="12" max="12" width="19.5703125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67" t="s" vm="1">
        <v>223</v>
      </c>
    </row>
    <row r="2" spans="2:15">
      <c r="B2" s="46" t="s">
        <v>141</v>
      </c>
      <c r="C2" s="67" t="s">
        <v>224</v>
      </c>
    </row>
    <row r="3" spans="2:15">
      <c r="B3" s="46" t="s">
        <v>143</v>
      </c>
      <c r="C3" s="67" t="s">
        <v>225</v>
      </c>
    </row>
    <row r="4" spans="2:15">
      <c r="B4" s="46" t="s">
        <v>144</v>
      </c>
      <c r="C4" s="67">
        <v>2207</v>
      </c>
    </row>
    <row r="6" spans="2:15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ht="26.25" customHeight="1">
      <c r="B7" s="144" t="s">
        <v>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185</v>
      </c>
      <c r="F8" s="29" t="s">
        <v>114</v>
      </c>
      <c r="G8" s="29" t="s">
        <v>63</v>
      </c>
      <c r="H8" s="29" t="s">
        <v>100</v>
      </c>
      <c r="I8" s="12" t="s">
        <v>200</v>
      </c>
      <c r="J8" s="12" t="s">
        <v>199</v>
      </c>
      <c r="K8" s="29" t="s">
        <v>214</v>
      </c>
      <c r="L8" s="12" t="s">
        <v>60</v>
      </c>
      <c r="M8" s="12" t="s">
        <v>57</v>
      </c>
      <c r="N8" s="12" t="s">
        <v>145</v>
      </c>
      <c r="O8" s="13" t="s">
        <v>147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207</v>
      </c>
      <c r="J9" s="15"/>
      <c r="K9" s="15" t="s">
        <v>203</v>
      </c>
      <c r="L9" s="15" t="s">
        <v>203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2" t="s">
        <v>28</v>
      </c>
      <c r="C11" s="73"/>
      <c r="D11" s="73"/>
      <c r="E11" s="73"/>
      <c r="F11" s="73"/>
      <c r="G11" s="73"/>
      <c r="H11" s="73"/>
      <c r="I11" s="74"/>
      <c r="J11" s="76"/>
      <c r="K11" s="74">
        <v>7.1883781830000011</v>
      </c>
      <c r="L11" s="74">
        <f>L12+L180</f>
        <v>22613.352548281997</v>
      </c>
      <c r="M11" s="73"/>
      <c r="N11" s="77">
        <f>IFERROR(L11/$L$11,0)</f>
        <v>1</v>
      </c>
      <c r="O11" s="77">
        <f>L11/'סכום נכסי הקרן'!$C$42</f>
        <v>6.8047656266428088E-3</v>
      </c>
    </row>
    <row r="12" spans="2:15">
      <c r="B12" s="93" t="s">
        <v>193</v>
      </c>
      <c r="C12" s="94"/>
      <c r="D12" s="94"/>
      <c r="E12" s="94"/>
      <c r="F12" s="94"/>
      <c r="G12" s="94"/>
      <c r="H12" s="94"/>
      <c r="I12" s="100"/>
      <c r="J12" s="102"/>
      <c r="K12" s="100">
        <v>6.7634309520000002</v>
      </c>
      <c r="L12" s="100">
        <f>L13+L46+L110</f>
        <v>17931.462484431999</v>
      </c>
      <c r="M12" s="94"/>
      <c r="N12" s="101">
        <f t="shared" ref="N12:N75" si="0">IFERROR(L12/$L$11,0)</f>
        <v>0.79295904692355335</v>
      </c>
      <c r="O12" s="101">
        <f>L12/'סכום נכסי הקרן'!$C$42</f>
        <v>5.3959004658408376E-3</v>
      </c>
    </row>
    <row r="13" spans="2:15">
      <c r="B13" s="104" t="s">
        <v>636</v>
      </c>
      <c r="C13" s="94"/>
      <c r="D13" s="94"/>
      <c r="E13" s="94"/>
      <c r="F13" s="94"/>
      <c r="G13" s="94"/>
      <c r="H13" s="94"/>
      <c r="I13" s="100"/>
      <c r="J13" s="102"/>
      <c r="K13" s="100">
        <v>5.4523048599999999</v>
      </c>
      <c r="L13" s="100">
        <v>10963.152875007998</v>
      </c>
      <c r="M13" s="94"/>
      <c r="N13" s="101">
        <f t="shared" si="0"/>
        <v>0.48480882485692733</v>
      </c>
      <c r="O13" s="101">
        <f>L13/'סכום נכסי הקרן'!$C$42</f>
        <v>3.2990104268795129E-3</v>
      </c>
    </row>
    <row r="14" spans="2:15">
      <c r="B14" s="96" t="s">
        <v>637</v>
      </c>
      <c r="C14" s="92" t="s">
        <v>638</v>
      </c>
      <c r="D14" s="103" t="s">
        <v>117</v>
      </c>
      <c r="E14" s="103" t="s">
        <v>250</v>
      </c>
      <c r="F14" s="92" t="s">
        <v>459</v>
      </c>
      <c r="G14" s="103" t="s">
        <v>285</v>
      </c>
      <c r="H14" s="103" t="s">
        <v>129</v>
      </c>
      <c r="I14" s="97">
        <v>11279.027410999999</v>
      </c>
      <c r="J14" s="99">
        <v>3920</v>
      </c>
      <c r="K14" s="92"/>
      <c r="L14" s="97">
        <v>442.13787452299999</v>
      </c>
      <c r="M14" s="98">
        <v>5.0259513675262273E-5</v>
      </c>
      <c r="N14" s="98">
        <f t="shared" si="0"/>
        <v>1.9552070997831347E-2</v>
      </c>
      <c r="O14" s="98">
        <f>L14/'סכום נכסי הקרן'!$C$42</f>
        <v>1.330472606557225E-4</v>
      </c>
    </row>
    <row r="15" spans="2:15">
      <c r="B15" s="96" t="s">
        <v>639</v>
      </c>
      <c r="C15" s="92" t="s">
        <v>640</v>
      </c>
      <c r="D15" s="103" t="s">
        <v>117</v>
      </c>
      <c r="E15" s="103" t="s">
        <v>250</v>
      </c>
      <c r="F15" s="92" t="s">
        <v>635</v>
      </c>
      <c r="G15" s="103" t="s">
        <v>487</v>
      </c>
      <c r="H15" s="103" t="s">
        <v>129</v>
      </c>
      <c r="I15" s="97">
        <v>1249.99378</v>
      </c>
      <c r="J15" s="99">
        <v>30960</v>
      </c>
      <c r="K15" s="92"/>
      <c r="L15" s="97">
        <v>386.99807461699999</v>
      </c>
      <c r="M15" s="98">
        <v>2.2302307968500847E-5</v>
      </c>
      <c r="N15" s="98">
        <f t="shared" si="0"/>
        <v>1.7113697484294577E-2</v>
      </c>
      <c r="O15" s="98">
        <f>L15/'סכום נכסי הקרן'!$C$42</f>
        <v>1.1645470038589124E-4</v>
      </c>
    </row>
    <row r="16" spans="2:15">
      <c r="B16" s="96" t="s">
        <v>641</v>
      </c>
      <c r="C16" s="92" t="s">
        <v>642</v>
      </c>
      <c r="D16" s="103" t="s">
        <v>117</v>
      </c>
      <c r="E16" s="103" t="s">
        <v>250</v>
      </c>
      <c r="F16" s="92" t="s">
        <v>502</v>
      </c>
      <c r="G16" s="103" t="s">
        <v>367</v>
      </c>
      <c r="H16" s="103" t="s">
        <v>129</v>
      </c>
      <c r="I16" s="97">
        <v>38565.694061000002</v>
      </c>
      <c r="J16" s="99">
        <v>2545</v>
      </c>
      <c r="K16" s="92"/>
      <c r="L16" s="97">
        <v>981.49691384599998</v>
      </c>
      <c r="M16" s="98">
        <v>2.9915688341390889E-5</v>
      </c>
      <c r="N16" s="98">
        <f t="shared" si="0"/>
        <v>4.340342334248741E-2</v>
      </c>
      <c r="O16" s="98">
        <f>L16/'סכום נכסי הקרן'!$C$42</f>
        <v>2.9535012323958444E-4</v>
      </c>
    </row>
    <row r="17" spans="2:15">
      <c r="B17" s="96" t="s">
        <v>643</v>
      </c>
      <c r="C17" s="92" t="s">
        <v>644</v>
      </c>
      <c r="D17" s="103" t="s">
        <v>117</v>
      </c>
      <c r="E17" s="103" t="s">
        <v>250</v>
      </c>
      <c r="F17" s="92" t="s">
        <v>602</v>
      </c>
      <c r="G17" s="103" t="s">
        <v>500</v>
      </c>
      <c r="H17" s="103" t="s">
        <v>129</v>
      </c>
      <c r="I17" s="97">
        <v>882.08034599999996</v>
      </c>
      <c r="J17" s="99">
        <v>57240</v>
      </c>
      <c r="K17" s="97">
        <v>1.5520203770000001</v>
      </c>
      <c r="L17" s="97">
        <v>506.45481027800002</v>
      </c>
      <c r="M17" s="98">
        <v>1.989167076303046E-5</v>
      </c>
      <c r="N17" s="98">
        <f t="shared" si="0"/>
        <v>2.2396272697587111E-2</v>
      </c>
      <c r="O17" s="98">
        <f>L17/'סכום נכסי הקרן'!$C$42</f>
        <v>1.524013866174596E-4</v>
      </c>
    </row>
    <row r="18" spans="2:15">
      <c r="B18" s="96" t="s">
        <v>645</v>
      </c>
      <c r="C18" s="92" t="s">
        <v>646</v>
      </c>
      <c r="D18" s="103" t="s">
        <v>117</v>
      </c>
      <c r="E18" s="103" t="s">
        <v>250</v>
      </c>
      <c r="F18" s="92" t="s">
        <v>544</v>
      </c>
      <c r="G18" s="103" t="s">
        <v>423</v>
      </c>
      <c r="H18" s="103" t="s">
        <v>129</v>
      </c>
      <c r="I18" s="97">
        <v>233.61875499999999</v>
      </c>
      <c r="J18" s="99">
        <v>190000</v>
      </c>
      <c r="K18" s="92"/>
      <c r="L18" s="97">
        <v>443.87563472799991</v>
      </c>
      <c r="M18" s="98">
        <v>6.0876360292412378E-5</v>
      </c>
      <c r="N18" s="98">
        <f t="shared" si="0"/>
        <v>1.962891763971205E-2</v>
      </c>
      <c r="O18" s="98">
        <f>L18/'סכום נכסי הקרן'!$C$42</f>
        <v>1.3357018404291525E-4</v>
      </c>
    </row>
    <row r="19" spans="2:15">
      <c r="B19" s="96" t="s">
        <v>647</v>
      </c>
      <c r="C19" s="92" t="s">
        <v>648</v>
      </c>
      <c r="D19" s="103" t="s">
        <v>117</v>
      </c>
      <c r="E19" s="103" t="s">
        <v>250</v>
      </c>
      <c r="F19" s="92" t="s">
        <v>303</v>
      </c>
      <c r="G19" s="103" t="s">
        <v>274</v>
      </c>
      <c r="H19" s="103" t="s">
        <v>129</v>
      </c>
      <c r="I19" s="97">
        <v>10362.83179</v>
      </c>
      <c r="J19" s="99">
        <v>2065</v>
      </c>
      <c r="K19" s="92"/>
      <c r="L19" s="97">
        <v>213.992476471</v>
      </c>
      <c r="M19" s="98">
        <v>2.2056092505745313E-5</v>
      </c>
      <c r="N19" s="98">
        <f t="shared" si="0"/>
        <v>9.4631026520327986E-3</v>
      </c>
      <c r="O19" s="98">
        <f>L19/'סכום נכסי הקרן'!$C$42</f>
        <v>6.4394195647945185E-5</v>
      </c>
    </row>
    <row r="20" spans="2:15">
      <c r="B20" s="96" t="s">
        <v>649</v>
      </c>
      <c r="C20" s="92" t="s">
        <v>650</v>
      </c>
      <c r="D20" s="103" t="s">
        <v>117</v>
      </c>
      <c r="E20" s="103" t="s">
        <v>250</v>
      </c>
      <c r="F20" s="92" t="s">
        <v>651</v>
      </c>
      <c r="G20" s="103" t="s">
        <v>123</v>
      </c>
      <c r="H20" s="103" t="s">
        <v>129</v>
      </c>
      <c r="I20" s="97">
        <v>761.36628100000007</v>
      </c>
      <c r="J20" s="99">
        <v>5612</v>
      </c>
      <c r="K20" s="92"/>
      <c r="L20" s="97">
        <v>42.727875664999999</v>
      </c>
      <c r="M20" s="98">
        <v>4.2993327393057043E-6</v>
      </c>
      <c r="N20" s="98">
        <f t="shared" si="0"/>
        <v>1.8894976131368084E-3</v>
      </c>
      <c r="O20" s="98">
        <f>L20/'סכום נכסי הקרן'!$C$42</f>
        <v>1.2857588409496985E-5</v>
      </c>
    </row>
    <row r="21" spans="2:15">
      <c r="B21" s="96" t="s">
        <v>652</v>
      </c>
      <c r="C21" s="92" t="s">
        <v>653</v>
      </c>
      <c r="D21" s="103" t="s">
        <v>117</v>
      </c>
      <c r="E21" s="103" t="s">
        <v>250</v>
      </c>
      <c r="F21" s="92" t="s">
        <v>572</v>
      </c>
      <c r="G21" s="103" t="s">
        <v>487</v>
      </c>
      <c r="H21" s="103" t="s">
        <v>129</v>
      </c>
      <c r="I21" s="97">
        <v>25859.181131000001</v>
      </c>
      <c r="J21" s="99">
        <v>1108</v>
      </c>
      <c r="K21" s="92"/>
      <c r="L21" s="97">
        <v>286.51972693499999</v>
      </c>
      <c r="M21" s="98">
        <v>4.7204743618355474E-5</v>
      </c>
      <c r="N21" s="98">
        <f t="shared" si="0"/>
        <v>1.267037810175421E-2</v>
      </c>
      <c r="O21" s="98">
        <f>L21/'סכום נכסי הקרן'!$C$42</f>
        <v>8.6218953383384805E-5</v>
      </c>
    </row>
    <row r="22" spans="2:15">
      <c r="B22" s="96" t="s">
        <v>654</v>
      </c>
      <c r="C22" s="92" t="s">
        <v>655</v>
      </c>
      <c r="D22" s="103" t="s">
        <v>117</v>
      </c>
      <c r="E22" s="103" t="s">
        <v>250</v>
      </c>
      <c r="F22" s="92" t="s">
        <v>308</v>
      </c>
      <c r="G22" s="103" t="s">
        <v>274</v>
      </c>
      <c r="H22" s="103" t="s">
        <v>129</v>
      </c>
      <c r="I22" s="97">
        <v>2740.3772200000003</v>
      </c>
      <c r="J22" s="99">
        <v>5626</v>
      </c>
      <c r="K22" s="92"/>
      <c r="L22" s="97">
        <v>154.173622424</v>
      </c>
      <c r="M22" s="98">
        <v>2.205822941232248E-5</v>
      </c>
      <c r="N22" s="98">
        <f t="shared" si="0"/>
        <v>6.8178135946371657E-3</v>
      </c>
      <c r="O22" s="98">
        <f>L22/'סכום נכסי הקרן'!$C$42</f>
        <v>4.6393623597645033E-5</v>
      </c>
    </row>
    <row r="23" spans="2:15">
      <c r="B23" s="96" t="s">
        <v>656</v>
      </c>
      <c r="C23" s="92" t="s">
        <v>657</v>
      </c>
      <c r="D23" s="103" t="s">
        <v>117</v>
      </c>
      <c r="E23" s="103" t="s">
        <v>250</v>
      </c>
      <c r="F23" s="92" t="s">
        <v>450</v>
      </c>
      <c r="G23" s="103" t="s">
        <v>451</v>
      </c>
      <c r="H23" s="103" t="s">
        <v>129</v>
      </c>
      <c r="I23" s="97">
        <v>608.71764900000005</v>
      </c>
      <c r="J23" s="99">
        <v>6569</v>
      </c>
      <c r="K23" s="92"/>
      <c r="L23" s="97">
        <v>39.986662361</v>
      </c>
      <c r="M23" s="98">
        <v>6.0135302879460964E-6</v>
      </c>
      <c r="N23" s="98">
        <f t="shared" si="0"/>
        <v>1.7682766089470402E-3</v>
      </c>
      <c r="O23" s="98">
        <f>L23/'סכום נכסי הקרן'!$C$42</f>
        <v>1.2032707886959326E-5</v>
      </c>
    </row>
    <row r="24" spans="2:15">
      <c r="B24" s="96" t="s">
        <v>658</v>
      </c>
      <c r="C24" s="92" t="s">
        <v>659</v>
      </c>
      <c r="D24" s="103" t="s">
        <v>117</v>
      </c>
      <c r="E24" s="103" t="s">
        <v>250</v>
      </c>
      <c r="F24" s="92" t="s">
        <v>370</v>
      </c>
      <c r="G24" s="103" t="s">
        <v>152</v>
      </c>
      <c r="H24" s="103" t="s">
        <v>129</v>
      </c>
      <c r="I24" s="97">
        <v>62605.717762</v>
      </c>
      <c r="J24" s="99">
        <v>606.5</v>
      </c>
      <c r="K24" s="92"/>
      <c r="L24" s="97">
        <v>379.70367822599997</v>
      </c>
      <c r="M24" s="98">
        <v>2.2637573760771279E-5</v>
      </c>
      <c r="N24" s="98">
        <f t="shared" si="0"/>
        <v>1.6791127163267403E-2</v>
      </c>
      <c r="O24" s="98">
        <f>L24/'סכום נכסי הקרן'!$C$42</f>
        <v>1.1425968495319039E-4</v>
      </c>
    </row>
    <row r="25" spans="2:15">
      <c r="B25" s="96" t="s">
        <v>660</v>
      </c>
      <c r="C25" s="92" t="s">
        <v>661</v>
      </c>
      <c r="D25" s="103" t="s">
        <v>117</v>
      </c>
      <c r="E25" s="103" t="s">
        <v>250</v>
      </c>
      <c r="F25" s="92" t="s">
        <v>312</v>
      </c>
      <c r="G25" s="103" t="s">
        <v>274</v>
      </c>
      <c r="H25" s="103" t="s">
        <v>129</v>
      </c>
      <c r="I25" s="97">
        <v>122.354776</v>
      </c>
      <c r="J25" s="99">
        <v>36000</v>
      </c>
      <c r="K25" s="92"/>
      <c r="L25" s="97">
        <v>44.047719374000003</v>
      </c>
      <c r="M25" s="98">
        <v>5.1057385342983745E-6</v>
      </c>
      <c r="N25" s="98">
        <f t="shared" si="0"/>
        <v>1.9478632935984734E-3</v>
      </c>
      <c r="O25" s="98">
        <f>L25/'סכום נכסי הקרן'!$C$42</f>
        <v>1.3254753185678142E-5</v>
      </c>
    </row>
    <row r="26" spans="2:15">
      <c r="B26" s="96" t="s">
        <v>662</v>
      </c>
      <c r="C26" s="92" t="s">
        <v>663</v>
      </c>
      <c r="D26" s="103" t="s">
        <v>117</v>
      </c>
      <c r="E26" s="103" t="s">
        <v>250</v>
      </c>
      <c r="F26" s="92" t="s">
        <v>664</v>
      </c>
      <c r="G26" s="103" t="s">
        <v>257</v>
      </c>
      <c r="H26" s="103" t="s">
        <v>129</v>
      </c>
      <c r="I26" s="97">
        <v>1562.2414960000001</v>
      </c>
      <c r="J26" s="99">
        <v>13900</v>
      </c>
      <c r="K26" s="92"/>
      <c r="L26" s="97">
        <v>217.15156793300005</v>
      </c>
      <c r="M26" s="98">
        <v>1.5571024351231196E-5</v>
      </c>
      <c r="N26" s="98">
        <f t="shared" si="0"/>
        <v>9.6028029222715895E-3</v>
      </c>
      <c r="O26" s="98">
        <f>L26/'סכום נכסי הקרן'!$C$42</f>
        <v>6.5344823244898822E-5</v>
      </c>
    </row>
    <row r="27" spans="2:15">
      <c r="B27" s="96" t="s">
        <v>665</v>
      </c>
      <c r="C27" s="92" t="s">
        <v>666</v>
      </c>
      <c r="D27" s="103" t="s">
        <v>117</v>
      </c>
      <c r="E27" s="103" t="s">
        <v>250</v>
      </c>
      <c r="F27" s="92" t="s">
        <v>667</v>
      </c>
      <c r="G27" s="103" t="s">
        <v>257</v>
      </c>
      <c r="H27" s="103" t="s">
        <v>129</v>
      </c>
      <c r="I27" s="97">
        <v>27555.244473999999</v>
      </c>
      <c r="J27" s="99">
        <v>1848</v>
      </c>
      <c r="K27" s="92"/>
      <c r="L27" s="97">
        <v>509.22091788700004</v>
      </c>
      <c r="M27" s="98">
        <v>2.2275661208535142E-5</v>
      </c>
      <c r="N27" s="98">
        <f t="shared" si="0"/>
        <v>2.2518594569281902E-2</v>
      </c>
      <c r="O27" s="98">
        <f>L27/'סכום נכסי הקרן'!$C$42</f>
        <v>1.5323375828535491E-4</v>
      </c>
    </row>
    <row r="28" spans="2:15">
      <c r="B28" s="96" t="s">
        <v>668</v>
      </c>
      <c r="C28" s="92" t="s">
        <v>669</v>
      </c>
      <c r="D28" s="103" t="s">
        <v>117</v>
      </c>
      <c r="E28" s="103" t="s">
        <v>250</v>
      </c>
      <c r="F28" s="92" t="s">
        <v>388</v>
      </c>
      <c r="G28" s="103" t="s">
        <v>389</v>
      </c>
      <c r="H28" s="103" t="s">
        <v>129</v>
      </c>
      <c r="I28" s="97">
        <v>5619.1947920000002</v>
      </c>
      <c r="J28" s="99">
        <v>3750</v>
      </c>
      <c r="K28" s="92"/>
      <c r="L28" s="97">
        <v>210.71980470700001</v>
      </c>
      <c r="M28" s="98">
        <v>2.225927850454239E-5</v>
      </c>
      <c r="N28" s="98">
        <f t="shared" si="0"/>
        <v>9.3183796722352431E-3</v>
      </c>
      <c r="O28" s="98">
        <f>L28/'סכום נכסי הקרן'!$C$42</f>
        <v>6.340938968963347E-5</v>
      </c>
    </row>
    <row r="29" spans="2:15">
      <c r="B29" s="96" t="s">
        <v>670</v>
      </c>
      <c r="C29" s="92" t="s">
        <v>671</v>
      </c>
      <c r="D29" s="103" t="s">
        <v>117</v>
      </c>
      <c r="E29" s="103" t="s">
        <v>250</v>
      </c>
      <c r="F29" s="92" t="s">
        <v>672</v>
      </c>
      <c r="G29" s="103" t="s">
        <v>389</v>
      </c>
      <c r="H29" s="103" t="s">
        <v>129</v>
      </c>
      <c r="I29" s="97">
        <v>4786.7515549999998</v>
      </c>
      <c r="J29" s="99">
        <v>3101</v>
      </c>
      <c r="K29" s="92"/>
      <c r="L29" s="97">
        <v>148.437165728</v>
      </c>
      <c r="M29" s="98">
        <v>2.2676189481993004E-5</v>
      </c>
      <c r="N29" s="98">
        <f t="shared" si="0"/>
        <v>6.5641379539398371E-3</v>
      </c>
      <c r="O29" s="98">
        <f>L29/'סכום נכסי הקרן'!$C$42</f>
        <v>4.4667420317511263E-5</v>
      </c>
    </row>
    <row r="30" spans="2:15">
      <c r="B30" s="96" t="s">
        <v>673</v>
      </c>
      <c r="C30" s="92" t="s">
        <v>674</v>
      </c>
      <c r="D30" s="103" t="s">
        <v>117</v>
      </c>
      <c r="E30" s="103" t="s">
        <v>250</v>
      </c>
      <c r="F30" s="92" t="s">
        <v>675</v>
      </c>
      <c r="G30" s="103" t="s">
        <v>423</v>
      </c>
      <c r="H30" s="103" t="s">
        <v>129</v>
      </c>
      <c r="I30" s="97">
        <v>111.628106</v>
      </c>
      <c r="J30" s="99">
        <v>124000</v>
      </c>
      <c r="K30" s="92"/>
      <c r="L30" s="97">
        <v>138.41885149000001</v>
      </c>
      <c r="M30" s="98">
        <v>1.4492658252828018E-5</v>
      </c>
      <c r="N30" s="98">
        <f t="shared" si="0"/>
        <v>6.121111462551186E-3</v>
      </c>
      <c r="O30" s="98">
        <f>L30/'סכום נכסי הקרן'!$C$42</f>
        <v>4.1652728877217602E-5</v>
      </c>
    </row>
    <row r="31" spans="2:15">
      <c r="B31" s="96" t="s">
        <v>676</v>
      </c>
      <c r="C31" s="92" t="s">
        <v>677</v>
      </c>
      <c r="D31" s="103" t="s">
        <v>117</v>
      </c>
      <c r="E31" s="103" t="s">
        <v>250</v>
      </c>
      <c r="F31" s="92" t="s">
        <v>678</v>
      </c>
      <c r="G31" s="103" t="s">
        <v>615</v>
      </c>
      <c r="H31" s="103" t="s">
        <v>129</v>
      </c>
      <c r="I31" s="97">
        <v>1285.2661149999999</v>
      </c>
      <c r="J31" s="99">
        <v>15340</v>
      </c>
      <c r="K31" s="92"/>
      <c r="L31" s="97">
        <v>197.159821873</v>
      </c>
      <c r="M31" s="98">
        <v>1.1728035330558867E-5</v>
      </c>
      <c r="N31" s="98">
        <f t="shared" si="0"/>
        <v>8.7187347144587288E-3</v>
      </c>
      <c r="O31" s="98">
        <f>L31/'סכום נכסי הקרן'!$C$42</f>
        <v>5.9328946292766157E-5</v>
      </c>
    </row>
    <row r="32" spans="2:15">
      <c r="B32" s="96" t="s">
        <v>679</v>
      </c>
      <c r="C32" s="92" t="s">
        <v>680</v>
      </c>
      <c r="D32" s="103" t="s">
        <v>117</v>
      </c>
      <c r="E32" s="103" t="s">
        <v>250</v>
      </c>
      <c r="F32" s="92" t="s">
        <v>681</v>
      </c>
      <c r="G32" s="103" t="s">
        <v>682</v>
      </c>
      <c r="H32" s="103" t="s">
        <v>129</v>
      </c>
      <c r="I32" s="97">
        <v>4920.930601</v>
      </c>
      <c r="J32" s="99">
        <v>3299</v>
      </c>
      <c r="K32" s="92"/>
      <c r="L32" s="97">
        <v>162.34150051200001</v>
      </c>
      <c r="M32" s="98">
        <v>4.4310656699253425E-6</v>
      </c>
      <c r="N32" s="98">
        <f t="shared" si="0"/>
        <v>7.179010726754604E-3</v>
      </c>
      <c r="O32" s="98">
        <f>L32/'סכום נכסי הקרן'!$C$42</f>
        <v>4.8851485426719732E-5</v>
      </c>
    </row>
    <row r="33" spans="2:15">
      <c r="B33" s="96" t="s">
        <v>683</v>
      </c>
      <c r="C33" s="92" t="s">
        <v>684</v>
      </c>
      <c r="D33" s="103" t="s">
        <v>117</v>
      </c>
      <c r="E33" s="103" t="s">
        <v>250</v>
      </c>
      <c r="F33" s="92" t="s">
        <v>262</v>
      </c>
      <c r="G33" s="103" t="s">
        <v>257</v>
      </c>
      <c r="H33" s="103" t="s">
        <v>129</v>
      </c>
      <c r="I33" s="97">
        <v>38341.773954999997</v>
      </c>
      <c r="J33" s="99">
        <v>2931</v>
      </c>
      <c r="K33" s="92"/>
      <c r="L33" s="97">
        <v>1123.797394615</v>
      </c>
      <c r="M33" s="98">
        <v>2.483589024903964E-5</v>
      </c>
      <c r="N33" s="98">
        <f t="shared" si="0"/>
        <v>4.969618689734611E-2</v>
      </c>
      <c r="O33" s="98">
        <f>L33/'סכום נכסי הקרן'!$C$42</f>
        <v>3.381709043742775E-4</v>
      </c>
    </row>
    <row r="34" spans="2:15">
      <c r="B34" s="96" t="s">
        <v>685</v>
      </c>
      <c r="C34" s="92" t="s">
        <v>686</v>
      </c>
      <c r="D34" s="103" t="s">
        <v>117</v>
      </c>
      <c r="E34" s="103" t="s">
        <v>250</v>
      </c>
      <c r="F34" s="92" t="s">
        <v>329</v>
      </c>
      <c r="G34" s="103" t="s">
        <v>274</v>
      </c>
      <c r="H34" s="103" t="s">
        <v>129</v>
      </c>
      <c r="I34" s="97">
        <v>29475.766049000002</v>
      </c>
      <c r="J34" s="99">
        <v>1120</v>
      </c>
      <c r="K34" s="92"/>
      <c r="L34" s="97">
        <v>330.12857974499997</v>
      </c>
      <c r="M34" s="98">
        <v>3.7464912589074187E-5</v>
      </c>
      <c r="N34" s="98">
        <f t="shared" si="0"/>
        <v>1.4598833987138312E-2</v>
      </c>
      <c r="O34" s="98">
        <f>L34/'סכום נכסי הקרן'!$C$42</f>
        <v>9.9341643704743571E-5</v>
      </c>
    </row>
    <row r="35" spans="2:15">
      <c r="B35" s="96" t="s">
        <v>687</v>
      </c>
      <c r="C35" s="92" t="s">
        <v>688</v>
      </c>
      <c r="D35" s="103" t="s">
        <v>117</v>
      </c>
      <c r="E35" s="103" t="s">
        <v>250</v>
      </c>
      <c r="F35" s="92" t="s">
        <v>689</v>
      </c>
      <c r="G35" s="103" t="s">
        <v>257</v>
      </c>
      <c r="H35" s="103" t="s">
        <v>129</v>
      </c>
      <c r="I35" s="97">
        <v>6347.7017919999998</v>
      </c>
      <c r="J35" s="99">
        <v>11390</v>
      </c>
      <c r="K35" s="92"/>
      <c r="L35" s="97">
        <v>723.00323411099998</v>
      </c>
      <c r="M35" s="98">
        <v>2.4684741412775208E-5</v>
      </c>
      <c r="N35" s="98">
        <f t="shared" si="0"/>
        <v>3.1972403586213435E-2</v>
      </c>
      <c r="O35" s="98">
        <f>L35/'סכום נכסי הקרן'!$C$42</f>
        <v>2.1756471292461643E-4</v>
      </c>
    </row>
    <row r="36" spans="2:15">
      <c r="B36" s="96" t="s">
        <v>690</v>
      </c>
      <c r="C36" s="92" t="s">
        <v>691</v>
      </c>
      <c r="D36" s="103" t="s">
        <v>117</v>
      </c>
      <c r="E36" s="103" t="s">
        <v>250</v>
      </c>
      <c r="F36" s="92" t="s">
        <v>336</v>
      </c>
      <c r="G36" s="103" t="s">
        <v>274</v>
      </c>
      <c r="H36" s="103" t="s">
        <v>129</v>
      </c>
      <c r="I36" s="97">
        <v>1611.747983</v>
      </c>
      <c r="J36" s="99">
        <v>25160</v>
      </c>
      <c r="K36" s="92"/>
      <c r="L36" s="97">
        <v>405.51579249200006</v>
      </c>
      <c r="M36" s="98">
        <v>3.3937822483414929E-5</v>
      </c>
      <c r="N36" s="98">
        <f t="shared" si="0"/>
        <v>1.7932581718087984E-2</v>
      </c>
      <c r="O36" s="98">
        <f>L36/'סכום נכסי הקרן'!$C$42</f>
        <v>1.2202701567220835E-4</v>
      </c>
    </row>
    <row r="37" spans="2:15">
      <c r="B37" s="96" t="s">
        <v>692</v>
      </c>
      <c r="C37" s="92" t="s">
        <v>693</v>
      </c>
      <c r="D37" s="103" t="s">
        <v>117</v>
      </c>
      <c r="E37" s="103" t="s">
        <v>250</v>
      </c>
      <c r="F37" s="92" t="s">
        <v>622</v>
      </c>
      <c r="G37" s="103" t="s">
        <v>615</v>
      </c>
      <c r="H37" s="103" t="s">
        <v>129</v>
      </c>
      <c r="I37" s="97">
        <v>317.35520000000002</v>
      </c>
      <c r="J37" s="99">
        <v>28560</v>
      </c>
      <c r="K37" s="92"/>
      <c r="L37" s="97">
        <v>90.636645086000001</v>
      </c>
      <c r="M37" s="98">
        <v>1.1025332522888265E-5</v>
      </c>
      <c r="N37" s="98">
        <f t="shared" si="0"/>
        <v>4.0081029512311715E-3</v>
      </c>
      <c r="O37" s="98">
        <f>L37/'סכום נכסי הקרן'!$C$42</f>
        <v>2.7274201190583474E-5</v>
      </c>
    </row>
    <row r="38" spans="2:15">
      <c r="B38" s="96" t="s">
        <v>694</v>
      </c>
      <c r="C38" s="92" t="s">
        <v>695</v>
      </c>
      <c r="D38" s="103" t="s">
        <v>117</v>
      </c>
      <c r="E38" s="103" t="s">
        <v>250</v>
      </c>
      <c r="F38" s="92" t="s">
        <v>696</v>
      </c>
      <c r="G38" s="103" t="s">
        <v>123</v>
      </c>
      <c r="H38" s="103" t="s">
        <v>129</v>
      </c>
      <c r="I38" s="97">
        <v>26410.608540000001</v>
      </c>
      <c r="J38" s="99">
        <v>785</v>
      </c>
      <c r="K38" s="97">
        <v>3.9002844830000001</v>
      </c>
      <c r="L38" s="97">
        <v>211.22356154200003</v>
      </c>
      <c r="M38" s="98">
        <v>2.2499810866654081E-5</v>
      </c>
      <c r="N38" s="98">
        <f t="shared" si="0"/>
        <v>9.3406566359859507E-3</v>
      </c>
      <c r="O38" s="98">
        <f>L38/'סכום נכסי הקרן'!$C$42</f>
        <v>6.3560979206830239E-5</v>
      </c>
    </row>
    <row r="39" spans="2:15">
      <c r="B39" s="96" t="s">
        <v>697</v>
      </c>
      <c r="C39" s="92" t="s">
        <v>698</v>
      </c>
      <c r="D39" s="103" t="s">
        <v>117</v>
      </c>
      <c r="E39" s="103" t="s">
        <v>250</v>
      </c>
      <c r="F39" s="92" t="s">
        <v>699</v>
      </c>
      <c r="G39" s="103" t="s">
        <v>153</v>
      </c>
      <c r="H39" s="103" t="s">
        <v>129</v>
      </c>
      <c r="I39" s="97">
        <v>233.83676700000001</v>
      </c>
      <c r="J39" s="99">
        <v>68000</v>
      </c>
      <c r="K39" s="92"/>
      <c r="L39" s="97">
        <v>159.00900185900002</v>
      </c>
      <c r="M39" s="98">
        <v>3.6806350618768892E-6</v>
      </c>
      <c r="N39" s="98">
        <f t="shared" si="0"/>
        <v>7.0316421025806899E-3</v>
      </c>
      <c r="O39" s="98">
        <f>L39/'סכום נכסי הקרן'!$C$42</f>
        <v>4.7848676478495447E-5</v>
      </c>
    </row>
    <row r="40" spans="2:15">
      <c r="B40" s="96" t="s">
        <v>700</v>
      </c>
      <c r="C40" s="92" t="s">
        <v>701</v>
      </c>
      <c r="D40" s="103" t="s">
        <v>117</v>
      </c>
      <c r="E40" s="103" t="s">
        <v>250</v>
      </c>
      <c r="F40" s="92" t="s">
        <v>294</v>
      </c>
      <c r="G40" s="103" t="s">
        <v>274</v>
      </c>
      <c r="H40" s="103" t="s">
        <v>129</v>
      </c>
      <c r="I40" s="97">
        <v>2573.3403090000002</v>
      </c>
      <c r="J40" s="99">
        <v>23360</v>
      </c>
      <c r="K40" s="92"/>
      <c r="L40" s="97">
        <v>601.13229623400002</v>
      </c>
      <c r="M40" s="98">
        <v>2.1219442098951158E-5</v>
      </c>
      <c r="N40" s="98">
        <f t="shared" si="0"/>
        <v>2.6583068342056596E-2</v>
      </c>
      <c r="O40" s="98">
        <f>L40/'סכום נכסי הקרן'!$C$42</f>
        <v>1.8089154970472336E-4</v>
      </c>
    </row>
    <row r="41" spans="2:15">
      <c r="B41" s="96" t="s">
        <v>702</v>
      </c>
      <c r="C41" s="92" t="s">
        <v>703</v>
      </c>
      <c r="D41" s="103" t="s">
        <v>117</v>
      </c>
      <c r="E41" s="103" t="s">
        <v>250</v>
      </c>
      <c r="F41" s="92" t="s">
        <v>277</v>
      </c>
      <c r="G41" s="103" t="s">
        <v>257</v>
      </c>
      <c r="H41" s="103" t="s">
        <v>129</v>
      </c>
      <c r="I41" s="97">
        <v>32715.894370999999</v>
      </c>
      <c r="J41" s="99">
        <v>3172</v>
      </c>
      <c r="K41" s="92"/>
      <c r="L41" s="97">
        <v>1037.7481694630001</v>
      </c>
      <c r="M41" s="98">
        <v>2.4472612759943299E-5</v>
      </c>
      <c r="N41" s="98">
        <f t="shared" si="0"/>
        <v>4.5890947273178245E-2</v>
      </c>
      <c r="O41" s="98">
        <f>L41/'סכום נכסי הקרן'!$C$42</f>
        <v>3.1227714057860086E-4</v>
      </c>
    </row>
    <row r="42" spans="2:15">
      <c r="B42" s="96" t="s">
        <v>704</v>
      </c>
      <c r="C42" s="92" t="s">
        <v>705</v>
      </c>
      <c r="D42" s="103" t="s">
        <v>117</v>
      </c>
      <c r="E42" s="103" t="s">
        <v>250</v>
      </c>
      <c r="F42" s="92" t="s">
        <v>496</v>
      </c>
      <c r="G42" s="103" t="s">
        <v>497</v>
      </c>
      <c r="H42" s="103" t="s">
        <v>129</v>
      </c>
      <c r="I42" s="97">
        <v>2858.8545199999999</v>
      </c>
      <c r="J42" s="99">
        <v>9329</v>
      </c>
      <c r="K42" s="92"/>
      <c r="L42" s="97">
        <v>266.70253815500001</v>
      </c>
      <c r="M42" s="98">
        <v>2.4566366063822851E-5</v>
      </c>
      <c r="N42" s="98">
        <f t="shared" si="0"/>
        <v>1.1794029106721825E-2</v>
      </c>
      <c r="O42" s="98">
        <f>L42/'סכום נכסי הקרן'!$C$42</f>
        <v>8.0255603865045461E-5</v>
      </c>
    </row>
    <row r="43" spans="2:15">
      <c r="B43" s="96" t="s">
        <v>706</v>
      </c>
      <c r="C43" s="92" t="s">
        <v>707</v>
      </c>
      <c r="D43" s="103" t="s">
        <v>117</v>
      </c>
      <c r="E43" s="103" t="s">
        <v>250</v>
      </c>
      <c r="F43" s="92" t="s">
        <v>708</v>
      </c>
      <c r="G43" s="103" t="s">
        <v>451</v>
      </c>
      <c r="H43" s="103" t="s">
        <v>129</v>
      </c>
      <c r="I43" s="97">
        <v>13134.587083</v>
      </c>
      <c r="J43" s="99">
        <v>985</v>
      </c>
      <c r="K43" s="92"/>
      <c r="L43" s="97">
        <v>129.37568277100002</v>
      </c>
      <c r="M43" s="98">
        <v>2.7349129138456234E-5</v>
      </c>
      <c r="N43" s="98">
        <f t="shared" si="0"/>
        <v>5.7212075252782045E-3</v>
      </c>
      <c r="O43" s="98">
        <f>L43/'סכום נכסי הקרן'!$C$42</f>
        <v>3.8931476310903293E-5</v>
      </c>
    </row>
    <row r="44" spans="2:15">
      <c r="B44" s="96" t="s">
        <v>709</v>
      </c>
      <c r="C44" s="92" t="s">
        <v>710</v>
      </c>
      <c r="D44" s="103" t="s">
        <v>117</v>
      </c>
      <c r="E44" s="103" t="s">
        <v>250</v>
      </c>
      <c r="F44" s="92" t="s">
        <v>559</v>
      </c>
      <c r="G44" s="103" t="s">
        <v>560</v>
      </c>
      <c r="H44" s="103" t="s">
        <v>129</v>
      </c>
      <c r="I44" s="97">
        <v>13654.257716</v>
      </c>
      <c r="J44" s="99">
        <v>2778</v>
      </c>
      <c r="K44" s="92"/>
      <c r="L44" s="97">
        <v>379.31527935700001</v>
      </c>
      <c r="M44" s="98">
        <v>3.8223528115550521E-5</v>
      </c>
      <c r="N44" s="98">
        <f t="shared" si="0"/>
        <v>1.6773951520329421E-2</v>
      </c>
      <c r="O44" s="98">
        <f>L44/'סכום נכסי הקרן'!$C$42</f>
        <v>1.1414280872851053E-4</v>
      </c>
    </row>
    <row r="45" spans="2:15">
      <c r="B45" s="95"/>
      <c r="C45" s="92"/>
      <c r="D45" s="92"/>
      <c r="E45" s="92"/>
      <c r="F45" s="92"/>
      <c r="G45" s="92"/>
      <c r="H45" s="92"/>
      <c r="I45" s="97"/>
      <c r="J45" s="99"/>
      <c r="K45" s="92"/>
      <c r="L45" s="92"/>
      <c r="M45" s="92"/>
      <c r="N45" s="98"/>
      <c r="O45" s="92"/>
    </row>
    <row r="46" spans="2:15">
      <c r="B46" s="104" t="s">
        <v>711</v>
      </c>
      <c r="C46" s="94"/>
      <c r="D46" s="94"/>
      <c r="E46" s="94"/>
      <c r="F46" s="94"/>
      <c r="G46" s="94"/>
      <c r="H46" s="94"/>
      <c r="I46" s="100"/>
      <c r="J46" s="102"/>
      <c r="K46" s="100">
        <v>1.3111260920000001</v>
      </c>
      <c r="L46" s="100">
        <v>5847.0601640169998</v>
      </c>
      <c r="M46" s="94"/>
      <c r="N46" s="101">
        <f t="shared" si="0"/>
        <v>0.2585667097142223</v>
      </c>
      <c r="O46" s="101">
        <f>L46/'סכום נכסי הקרן'!$C$42</f>
        <v>1.759485858457469E-3</v>
      </c>
    </row>
    <row r="47" spans="2:15">
      <c r="B47" s="96" t="s">
        <v>712</v>
      </c>
      <c r="C47" s="92" t="s">
        <v>713</v>
      </c>
      <c r="D47" s="103" t="s">
        <v>117</v>
      </c>
      <c r="E47" s="103" t="s">
        <v>250</v>
      </c>
      <c r="F47" s="92" t="s">
        <v>563</v>
      </c>
      <c r="G47" s="103" t="s">
        <v>451</v>
      </c>
      <c r="H47" s="103" t="s">
        <v>129</v>
      </c>
      <c r="I47" s="97">
        <v>7019.1585340000001</v>
      </c>
      <c r="J47" s="99">
        <v>1129</v>
      </c>
      <c r="K47" s="92"/>
      <c r="L47" s="97">
        <v>79.246299841999999</v>
      </c>
      <c r="M47" s="98">
        <v>3.330714455045901E-5</v>
      </c>
      <c r="N47" s="98">
        <f t="shared" si="0"/>
        <v>3.5044029704485624E-3</v>
      </c>
      <c r="O47" s="98">
        <f>L47/'סכום נכסי הקרן'!$C$42</f>
        <v>2.3846640875213333E-5</v>
      </c>
    </row>
    <row r="48" spans="2:15">
      <c r="B48" s="96" t="s">
        <v>714</v>
      </c>
      <c r="C48" s="92" t="s">
        <v>715</v>
      </c>
      <c r="D48" s="103" t="s">
        <v>117</v>
      </c>
      <c r="E48" s="103" t="s">
        <v>250</v>
      </c>
      <c r="F48" s="92" t="s">
        <v>716</v>
      </c>
      <c r="G48" s="103" t="s">
        <v>389</v>
      </c>
      <c r="H48" s="103" t="s">
        <v>129</v>
      </c>
      <c r="I48" s="97">
        <v>295.47859099999999</v>
      </c>
      <c r="J48" s="99">
        <v>7600</v>
      </c>
      <c r="K48" s="92"/>
      <c r="L48" s="97">
        <v>22.456372936999998</v>
      </c>
      <c r="M48" s="98">
        <v>2.0134946694402891E-5</v>
      </c>
      <c r="N48" s="98">
        <f t="shared" si="0"/>
        <v>9.930581009186131E-4</v>
      </c>
      <c r="O48" s="98">
        <f>L48/'סכום נכסי הקרן'!$C$42</f>
        <v>6.7575276303901626E-6</v>
      </c>
    </row>
    <row r="49" spans="2:15">
      <c r="B49" s="96" t="s">
        <v>717</v>
      </c>
      <c r="C49" s="92" t="s">
        <v>718</v>
      </c>
      <c r="D49" s="103" t="s">
        <v>117</v>
      </c>
      <c r="E49" s="103" t="s">
        <v>250</v>
      </c>
      <c r="F49" s="92" t="s">
        <v>719</v>
      </c>
      <c r="G49" s="103" t="s">
        <v>124</v>
      </c>
      <c r="H49" s="103" t="s">
        <v>129</v>
      </c>
      <c r="I49" s="97">
        <v>221.33900199999999</v>
      </c>
      <c r="J49" s="99">
        <v>9582</v>
      </c>
      <c r="K49" s="92"/>
      <c r="L49" s="97">
        <v>21.208703418000002</v>
      </c>
      <c r="M49" s="98">
        <v>1.9674870018070491E-5</v>
      </c>
      <c r="N49" s="98">
        <f t="shared" si="0"/>
        <v>9.378840829866817E-4</v>
      </c>
      <c r="O49" s="98">
        <f>L49/'סכום נכסי הקרן'!$C$42</f>
        <v>6.3820813696831828E-6</v>
      </c>
    </row>
    <row r="50" spans="2:15">
      <c r="B50" s="96" t="s">
        <v>720</v>
      </c>
      <c r="C50" s="92" t="s">
        <v>721</v>
      </c>
      <c r="D50" s="103" t="s">
        <v>117</v>
      </c>
      <c r="E50" s="103" t="s">
        <v>250</v>
      </c>
      <c r="F50" s="92" t="s">
        <v>722</v>
      </c>
      <c r="G50" s="103" t="s">
        <v>560</v>
      </c>
      <c r="H50" s="103" t="s">
        <v>129</v>
      </c>
      <c r="I50" s="97">
        <v>8441.9350959999992</v>
      </c>
      <c r="J50" s="99">
        <v>1336</v>
      </c>
      <c r="K50" s="92"/>
      <c r="L50" s="97">
        <v>112.78425288</v>
      </c>
      <c r="M50" s="98">
        <v>6.7481485322556177E-5</v>
      </c>
      <c r="N50" s="98">
        <f t="shared" si="0"/>
        <v>4.9875069448102934E-3</v>
      </c>
      <c r="O50" s="98">
        <f>L50/'סכום נכסי הקרן'!$C$42</f>
        <v>3.3938815820687372E-5</v>
      </c>
    </row>
    <row r="51" spans="2:15">
      <c r="B51" s="96" t="s">
        <v>723</v>
      </c>
      <c r="C51" s="92" t="s">
        <v>724</v>
      </c>
      <c r="D51" s="103" t="s">
        <v>117</v>
      </c>
      <c r="E51" s="103" t="s">
        <v>250</v>
      </c>
      <c r="F51" s="92" t="s">
        <v>725</v>
      </c>
      <c r="G51" s="103" t="s">
        <v>126</v>
      </c>
      <c r="H51" s="103" t="s">
        <v>129</v>
      </c>
      <c r="I51" s="97">
        <v>1231.630451</v>
      </c>
      <c r="J51" s="99">
        <v>688.3</v>
      </c>
      <c r="K51" s="92"/>
      <c r="L51" s="97">
        <v>8.4773123959999985</v>
      </c>
      <c r="M51" s="98">
        <v>6.2444981151319687E-6</v>
      </c>
      <c r="N51" s="98">
        <f t="shared" si="0"/>
        <v>3.7488083104440193E-4</v>
      </c>
      <c r="O51" s="98">
        <f>L51/'סכום נכסי הקרן'!$C$42</f>
        <v>2.5509761931782362E-6</v>
      </c>
    </row>
    <row r="52" spans="2:15">
      <c r="B52" s="96" t="s">
        <v>726</v>
      </c>
      <c r="C52" s="92" t="s">
        <v>727</v>
      </c>
      <c r="D52" s="103" t="s">
        <v>117</v>
      </c>
      <c r="E52" s="103" t="s">
        <v>250</v>
      </c>
      <c r="F52" s="92" t="s">
        <v>728</v>
      </c>
      <c r="G52" s="103" t="s">
        <v>361</v>
      </c>
      <c r="H52" s="103" t="s">
        <v>129</v>
      </c>
      <c r="I52" s="97">
        <v>464.73442699999998</v>
      </c>
      <c r="J52" s="99">
        <v>10150</v>
      </c>
      <c r="K52" s="92"/>
      <c r="L52" s="97">
        <v>47.170544371000005</v>
      </c>
      <c r="M52" s="98">
        <v>2.1466913838920921E-5</v>
      </c>
      <c r="N52" s="98">
        <f t="shared" si="0"/>
        <v>2.0859598005331451E-3</v>
      </c>
      <c r="O52" s="98">
        <f>L52/'סכום נכסי הקרן'!$C$42</f>
        <v>1.4194467549226637E-5</v>
      </c>
    </row>
    <row r="53" spans="2:15">
      <c r="B53" s="96" t="s">
        <v>729</v>
      </c>
      <c r="C53" s="92" t="s">
        <v>730</v>
      </c>
      <c r="D53" s="103" t="s">
        <v>117</v>
      </c>
      <c r="E53" s="103" t="s">
        <v>250</v>
      </c>
      <c r="F53" s="92" t="s">
        <v>569</v>
      </c>
      <c r="G53" s="103" t="s">
        <v>487</v>
      </c>
      <c r="H53" s="103" t="s">
        <v>129</v>
      </c>
      <c r="I53" s="97">
        <v>50873.670038000004</v>
      </c>
      <c r="J53" s="99">
        <v>720</v>
      </c>
      <c r="K53" s="92"/>
      <c r="L53" s="97">
        <v>366.29042427600007</v>
      </c>
      <c r="M53" s="98">
        <v>5.008093777222286E-5</v>
      </c>
      <c r="N53" s="98">
        <f t="shared" si="0"/>
        <v>1.6197970800390152E-2</v>
      </c>
      <c r="O53" s="98">
        <f>L53/'סכום נכסי הקרן'!$C$42</f>
        <v>1.1022339492385882E-4</v>
      </c>
    </row>
    <row r="54" spans="2:15">
      <c r="B54" s="96" t="s">
        <v>731</v>
      </c>
      <c r="C54" s="92" t="s">
        <v>732</v>
      </c>
      <c r="D54" s="103" t="s">
        <v>117</v>
      </c>
      <c r="E54" s="103" t="s">
        <v>250</v>
      </c>
      <c r="F54" s="92" t="s">
        <v>574</v>
      </c>
      <c r="G54" s="103" t="s">
        <v>451</v>
      </c>
      <c r="H54" s="103" t="s">
        <v>129</v>
      </c>
      <c r="I54" s="97">
        <v>658.47084400000006</v>
      </c>
      <c r="J54" s="99">
        <v>15550</v>
      </c>
      <c r="K54" s="92"/>
      <c r="L54" s="97">
        <v>102.39221617</v>
      </c>
      <c r="M54" s="98">
        <v>5.2079643226388569E-5</v>
      </c>
      <c r="N54" s="98">
        <f t="shared" si="0"/>
        <v>4.5279538251297036E-3</v>
      </c>
      <c r="O54" s="98">
        <f>L54/'סכום נכסי הקרן'!$C$42</f>
        <v>3.0811664548268431E-5</v>
      </c>
    </row>
    <row r="55" spans="2:15">
      <c r="B55" s="96" t="s">
        <v>733</v>
      </c>
      <c r="C55" s="92" t="s">
        <v>734</v>
      </c>
      <c r="D55" s="103" t="s">
        <v>117</v>
      </c>
      <c r="E55" s="103" t="s">
        <v>250</v>
      </c>
      <c r="F55" s="92" t="s">
        <v>735</v>
      </c>
      <c r="G55" s="103" t="s">
        <v>423</v>
      </c>
      <c r="H55" s="103" t="s">
        <v>129</v>
      </c>
      <c r="I55" s="97">
        <v>552.603522</v>
      </c>
      <c r="J55" s="99">
        <v>10470</v>
      </c>
      <c r="K55" s="92"/>
      <c r="L55" s="97">
        <v>57.857588724000003</v>
      </c>
      <c r="M55" s="98">
        <v>1.5210232562313044E-5</v>
      </c>
      <c r="N55" s="98">
        <f t="shared" si="0"/>
        <v>2.5585586480583841E-3</v>
      </c>
      <c r="O55" s="98">
        <f>L55/'סכום נכסי הקרן'!$C$42</f>
        <v>1.7410391942057386E-5</v>
      </c>
    </row>
    <row r="56" spans="2:15">
      <c r="B56" s="96" t="s">
        <v>736</v>
      </c>
      <c r="C56" s="92" t="s">
        <v>737</v>
      </c>
      <c r="D56" s="103" t="s">
        <v>117</v>
      </c>
      <c r="E56" s="103" t="s">
        <v>250</v>
      </c>
      <c r="F56" s="92" t="s">
        <v>588</v>
      </c>
      <c r="G56" s="103" t="s">
        <v>451</v>
      </c>
      <c r="H56" s="103" t="s">
        <v>129</v>
      </c>
      <c r="I56" s="97">
        <v>141.36765399999999</v>
      </c>
      <c r="J56" s="99">
        <v>4084</v>
      </c>
      <c r="K56" s="92"/>
      <c r="L56" s="97">
        <v>5.7734549749999999</v>
      </c>
      <c r="M56" s="98">
        <v>2.4710736772186193E-6</v>
      </c>
      <c r="N56" s="98">
        <f t="shared" si="0"/>
        <v>2.5531176603173006E-4</v>
      </c>
      <c r="O56" s="98">
        <f>L56/'סכום נכסי הקרן'!$C$42</f>
        <v>1.7373367295701877E-6</v>
      </c>
    </row>
    <row r="57" spans="2:15">
      <c r="B57" s="96" t="s">
        <v>738</v>
      </c>
      <c r="C57" s="92" t="s">
        <v>739</v>
      </c>
      <c r="D57" s="103" t="s">
        <v>117</v>
      </c>
      <c r="E57" s="103" t="s">
        <v>250</v>
      </c>
      <c r="F57" s="92" t="s">
        <v>740</v>
      </c>
      <c r="G57" s="103" t="s">
        <v>440</v>
      </c>
      <c r="H57" s="103" t="s">
        <v>129</v>
      </c>
      <c r="I57" s="97">
        <v>207.223029</v>
      </c>
      <c r="J57" s="99">
        <v>7250</v>
      </c>
      <c r="K57" s="92"/>
      <c r="L57" s="97">
        <v>15.023669633999999</v>
      </c>
      <c r="M57" s="98">
        <v>1.1447815914386041E-5</v>
      </c>
      <c r="N57" s="98">
        <f t="shared" si="0"/>
        <v>6.6437161857901481E-4</v>
      </c>
      <c r="O57" s="98">
        <f>L57/'סכום נכסי הקרן'!$C$42</f>
        <v>4.5208931534235269E-6</v>
      </c>
    </row>
    <row r="58" spans="2:15">
      <c r="B58" s="96" t="s">
        <v>741</v>
      </c>
      <c r="C58" s="92" t="s">
        <v>742</v>
      </c>
      <c r="D58" s="103" t="s">
        <v>117</v>
      </c>
      <c r="E58" s="103" t="s">
        <v>250</v>
      </c>
      <c r="F58" s="92" t="s">
        <v>576</v>
      </c>
      <c r="G58" s="103" t="s">
        <v>285</v>
      </c>
      <c r="H58" s="103" t="s">
        <v>129</v>
      </c>
      <c r="I58" s="97">
        <v>22534.705151999999</v>
      </c>
      <c r="J58" s="99">
        <v>123.1</v>
      </c>
      <c r="K58" s="92"/>
      <c r="L58" s="97">
        <v>27.740222043000003</v>
      </c>
      <c r="M58" s="98">
        <v>7.027787636491354E-6</v>
      </c>
      <c r="N58" s="98">
        <f t="shared" si="0"/>
        <v>1.2267186824143645E-3</v>
      </c>
      <c r="O58" s="98">
        <f>L58/'סכום נכסי הקרן'!$C$42</f>
        <v>8.3475331236538231E-6</v>
      </c>
    </row>
    <row r="59" spans="2:15">
      <c r="B59" s="96" t="s">
        <v>743</v>
      </c>
      <c r="C59" s="92" t="s">
        <v>744</v>
      </c>
      <c r="D59" s="103" t="s">
        <v>117</v>
      </c>
      <c r="E59" s="103" t="s">
        <v>250</v>
      </c>
      <c r="F59" s="92" t="s">
        <v>453</v>
      </c>
      <c r="G59" s="103" t="s">
        <v>440</v>
      </c>
      <c r="H59" s="103" t="s">
        <v>129</v>
      </c>
      <c r="I59" s="97">
        <v>2128.287292</v>
      </c>
      <c r="J59" s="99">
        <v>1070</v>
      </c>
      <c r="K59" s="97">
        <v>0.681051933</v>
      </c>
      <c r="L59" s="97">
        <v>23.453725958</v>
      </c>
      <c r="M59" s="98">
        <v>1.2776845386742736E-5</v>
      </c>
      <c r="N59" s="98">
        <f t="shared" si="0"/>
        <v>1.0371627076491074E-3</v>
      </c>
      <c r="O59" s="98">
        <f>L59/'סכום נכסי הקרן'!$C$42</f>
        <v>7.0576491422464304E-6</v>
      </c>
    </row>
    <row r="60" spans="2:15">
      <c r="B60" s="96" t="s">
        <v>745</v>
      </c>
      <c r="C60" s="92" t="s">
        <v>746</v>
      </c>
      <c r="D60" s="103" t="s">
        <v>117</v>
      </c>
      <c r="E60" s="103" t="s">
        <v>250</v>
      </c>
      <c r="F60" s="92" t="s">
        <v>422</v>
      </c>
      <c r="G60" s="103" t="s">
        <v>423</v>
      </c>
      <c r="H60" s="103" t="s">
        <v>129</v>
      </c>
      <c r="I60" s="97">
        <v>91031.569532999987</v>
      </c>
      <c r="J60" s="99">
        <v>114</v>
      </c>
      <c r="K60" s="92"/>
      <c r="L60" s="97">
        <v>103.77598926800002</v>
      </c>
      <c r="M60" s="98">
        <v>7.1964240336465238E-5</v>
      </c>
      <c r="N60" s="98">
        <f t="shared" si="0"/>
        <v>4.5891465693300828E-3</v>
      </c>
      <c r="O60" s="98">
        <f>L60/'סכום נכסי הקרן'!$C$42</f>
        <v>3.1228066830603117E-5</v>
      </c>
    </row>
    <row r="61" spans="2:15">
      <c r="B61" s="96" t="s">
        <v>747</v>
      </c>
      <c r="C61" s="92" t="s">
        <v>748</v>
      </c>
      <c r="D61" s="103" t="s">
        <v>117</v>
      </c>
      <c r="E61" s="103" t="s">
        <v>250</v>
      </c>
      <c r="F61" s="92" t="s">
        <v>749</v>
      </c>
      <c r="G61" s="103" t="s">
        <v>487</v>
      </c>
      <c r="H61" s="103" t="s">
        <v>129</v>
      </c>
      <c r="I61" s="97">
        <v>5215.9047479999999</v>
      </c>
      <c r="J61" s="99">
        <v>832.4</v>
      </c>
      <c r="K61" s="92"/>
      <c r="L61" s="97">
        <v>43.417191123999999</v>
      </c>
      <c r="M61" s="98">
        <v>2.93485291794218E-5</v>
      </c>
      <c r="N61" s="98">
        <f t="shared" si="0"/>
        <v>1.919980287367807E-3</v>
      </c>
      <c r="O61" s="98">
        <f>L61/'סכום נכסי הקרן'!$C$42</f>
        <v>1.3065015863312235E-5</v>
      </c>
    </row>
    <row r="62" spans="2:15">
      <c r="B62" s="96" t="s">
        <v>750</v>
      </c>
      <c r="C62" s="92" t="s">
        <v>751</v>
      </c>
      <c r="D62" s="103" t="s">
        <v>117</v>
      </c>
      <c r="E62" s="103" t="s">
        <v>250</v>
      </c>
      <c r="F62" s="92" t="s">
        <v>752</v>
      </c>
      <c r="G62" s="103" t="s">
        <v>124</v>
      </c>
      <c r="H62" s="103" t="s">
        <v>129</v>
      </c>
      <c r="I62" s="97">
        <v>437.02309000000002</v>
      </c>
      <c r="J62" s="99">
        <v>4269</v>
      </c>
      <c r="K62" s="92"/>
      <c r="L62" s="97">
        <v>18.656515714000001</v>
      </c>
      <c r="M62" s="98">
        <v>1.5968151979544306E-5</v>
      </c>
      <c r="N62" s="98">
        <f t="shared" si="0"/>
        <v>8.2502210471296932E-4</v>
      </c>
      <c r="O62" s="98">
        <f>L62/'סכום נכסי הקרן'!$C$42</f>
        <v>5.6140820593713176E-6</v>
      </c>
    </row>
    <row r="63" spans="2:15">
      <c r="B63" s="96" t="s">
        <v>753</v>
      </c>
      <c r="C63" s="92" t="s">
        <v>754</v>
      </c>
      <c r="D63" s="103" t="s">
        <v>117</v>
      </c>
      <c r="E63" s="103" t="s">
        <v>250</v>
      </c>
      <c r="F63" s="92" t="s">
        <v>755</v>
      </c>
      <c r="G63" s="103" t="s">
        <v>150</v>
      </c>
      <c r="H63" s="103" t="s">
        <v>129</v>
      </c>
      <c r="I63" s="97">
        <v>414.30226399999998</v>
      </c>
      <c r="J63" s="99">
        <v>14730</v>
      </c>
      <c r="K63" s="92"/>
      <c r="L63" s="97">
        <v>61.026723416000003</v>
      </c>
      <c r="M63" s="98">
        <v>1.6128912558685971E-5</v>
      </c>
      <c r="N63" s="98">
        <f t="shared" si="0"/>
        <v>2.6987030466049311E-3</v>
      </c>
      <c r="O63" s="98">
        <f>L63/'סכום נכסי הקרן'!$C$42</f>
        <v>1.8364041728053459E-5</v>
      </c>
    </row>
    <row r="64" spans="2:15">
      <c r="B64" s="96" t="s">
        <v>756</v>
      </c>
      <c r="C64" s="92" t="s">
        <v>757</v>
      </c>
      <c r="D64" s="103" t="s">
        <v>117</v>
      </c>
      <c r="E64" s="103" t="s">
        <v>250</v>
      </c>
      <c r="F64" s="92" t="s">
        <v>547</v>
      </c>
      <c r="G64" s="103" t="s">
        <v>451</v>
      </c>
      <c r="H64" s="103" t="s">
        <v>129</v>
      </c>
      <c r="I64" s="97">
        <v>565.50830299999996</v>
      </c>
      <c r="J64" s="99">
        <v>21860</v>
      </c>
      <c r="K64" s="92"/>
      <c r="L64" s="97">
        <v>123.620115023</v>
      </c>
      <c r="M64" s="98">
        <v>3.0228362329417384E-5</v>
      </c>
      <c r="N64" s="98">
        <f t="shared" si="0"/>
        <v>5.466686762126821E-3</v>
      </c>
      <c r="O64" s="98">
        <f>L64/'סכום נכסי הקרן'!$C$42</f>
        <v>3.7199522170543859E-5</v>
      </c>
    </row>
    <row r="65" spans="2:15">
      <c r="B65" s="96" t="s">
        <v>758</v>
      </c>
      <c r="C65" s="92" t="s">
        <v>759</v>
      </c>
      <c r="D65" s="103" t="s">
        <v>117</v>
      </c>
      <c r="E65" s="103" t="s">
        <v>250</v>
      </c>
      <c r="F65" s="92" t="s">
        <v>760</v>
      </c>
      <c r="G65" s="103" t="s">
        <v>125</v>
      </c>
      <c r="H65" s="103" t="s">
        <v>129</v>
      </c>
      <c r="I65" s="97">
        <v>442.09767500000004</v>
      </c>
      <c r="J65" s="99">
        <v>27500</v>
      </c>
      <c r="K65" s="92"/>
      <c r="L65" s="97">
        <v>121.576860537</v>
      </c>
      <c r="M65" s="98">
        <v>7.6095372048255155E-5</v>
      </c>
      <c r="N65" s="98">
        <f t="shared" si="0"/>
        <v>5.3763306558556505E-3</v>
      </c>
      <c r="O65" s="98">
        <f>L65/'סכום נכסי הקרן'!$C$42</f>
        <v>3.6584670044432516E-5</v>
      </c>
    </row>
    <row r="66" spans="2:15">
      <c r="B66" s="96" t="s">
        <v>761</v>
      </c>
      <c r="C66" s="92" t="s">
        <v>762</v>
      </c>
      <c r="D66" s="103" t="s">
        <v>117</v>
      </c>
      <c r="E66" s="103" t="s">
        <v>250</v>
      </c>
      <c r="F66" s="92" t="s">
        <v>763</v>
      </c>
      <c r="G66" s="103" t="s">
        <v>764</v>
      </c>
      <c r="H66" s="103" t="s">
        <v>129</v>
      </c>
      <c r="I66" s="97">
        <v>5187.7776800000001</v>
      </c>
      <c r="J66" s="99">
        <v>4892</v>
      </c>
      <c r="K66" s="92"/>
      <c r="L66" s="97">
        <v>253.78608411600001</v>
      </c>
      <c r="M66" s="98">
        <v>7.2538982704835626E-5</v>
      </c>
      <c r="N66" s="98">
        <f t="shared" si="0"/>
        <v>1.1222842060863766E-2</v>
      </c>
      <c r="O66" s="98">
        <f>L66/'סכום נכסי הקרן'!$C$42</f>
        <v>7.636880988900689E-5</v>
      </c>
    </row>
    <row r="67" spans="2:15">
      <c r="B67" s="96" t="s">
        <v>765</v>
      </c>
      <c r="C67" s="92" t="s">
        <v>766</v>
      </c>
      <c r="D67" s="103" t="s">
        <v>117</v>
      </c>
      <c r="E67" s="103" t="s">
        <v>250</v>
      </c>
      <c r="F67" s="92" t="s">
        <v>767</v>
      </c>
      <c r="G67" s="103" t="s">
        <v>151</v>
      </c>
      <c r="H67" s="103" t="s">
        <v>129</v>
      </c>
      <c r="I67" s="97">
        <v>2388.545877</v>
      </c>
      <c r="J67" s="99">
        <v>3055</v>
      </c>
      <c r="K67" s="92"/>
      <c r="L67" s="97">
        <v>72.970076543000005</v>
      </c>
      <c r="M67" s="98">
        <v>2.253345166981132E-5</v>
      </c>
      <c r="N67" s="98">
        <f t="shared" si="0"/>
        <v>3.2268579542640064E-3</v>
      </c>
      <c r="O67" s="98">
        <f>L67/'סכום נכסי הקרן'!$C$42</f>
        <v>2.1958012089234645E-5</v>
      </c>
    </row>
    <row r="68" spans="2:15">
      <c r="B68" s="96" t="s">
        <v>768</v>
      </c>
      <c r="C68" s="92" t="s">
        <v>769</v>
      </c>
      <c r="D68" s="103" t="s">
        <v>117</v>
      </c>
      <c r="E68" s="103" t="s">
        <v>250</v>
      </c>
      <c r="F68" s="92" t="s">
        <v>770</v>
      </c>
      <c r="G68" s="103" t="s">
        <v>764</v>
      </c>
      <c r="H68" s="103" t="s">
        <v>129</v>
      </c>
      <c r="I68" s="97">
        <v>1326.0042739999999</v>
      </c>
      <c r="J68" s="99">
        <v>17440</v>
      </c>
      <c r="K68" s="92"/>
      <c r="L68" s="97">
        <v>231.25514533</v>
      </c>
      <c r="M68" s="98">
        <v>5.7872079897080553E-5</v>
      </c>
      <c r="N68" s="98">
        <f t="shared" si="0"/>
        <v>1.0226486534283E-2</v>
      </c>
      <c r="O68" s="98">
        <f>L68/'סכום נכסי הקרן'!$C$42</f>
        <v>6.9588844049814496E-5</v>
      </c>
    </row>
    <row r="69" spans="2:15">
      <c r="B69" s="96" t="s">
        <v>771</v>
      </c>
      <c r="C69" s="92" t="s">
        <v>772</v>
      </c>
      <c r="D69" s="103" t="s">
        <v>117</v>
      </c>
      <c r="E69" s="103" t="s">
        <v>250</v>
      </c>
      <c r="F69" s="92" t="s">
        <v>773</v>
      </c>
      <c r="G69" s="103" t="s">
        <v>361</v>
      </c>
      <c r="H69" s="103" t="s">
        <v>129</v>
      </c>
      <c r="I69" s="97">
        <v>453.63609300000002</v>
      </c>
      <c r="J69" s="99">
        <v>18950</v>
      </c>
      <c r="K69" s="92"/>
      <c r="L69" s="97">
        <v>85.964039563</v>
      </c>
      <c r="M69" s="98">
        <v>3.1311463045611984E-5</v>
      </c>
      <c r="N69" s="98">
        <f t="shared" si="0"/>
        <v>3.8014725759684376E-3</v>
      </c>
      <c r="O69" s="98">
        <f>L69/'סכום נכסי הקרן'!$C$42</f>
        <v>2.5868129915575317E-5</v>
      </c>
    </row>
    <row r="70" spans="2:15">
      <c r="B70" s="96" t="s">
        <v>774</v>
      </c>
      <c r="C70" s="92" t="s">
        <v>775</v>
      </c>
      <c r="D70" s="103" t="s">
        <v>117</v>
      </c>
      <c r="E70" s="103" t="s">
        <v>250</v>
      </c>
      <c r="F70" s="92" t="s">
        <v>776</v>
      </c>
      <c r="G70" s="103" t="s">
        <v>126</v>
      </c>
      <c r="H70" s="103" t="s">
        <v>129</v>
      </c>
      <c r="I70" s="97">
        <v>3796.4696479999998</v>
      </c>
      <c r="J70" s="99">
        <v>1022</v>
      </c>
      <c r="K70" s="92"/>
      <c r="L70" s="97">
        <v>38.799919805999998</v>
      </c>
      <c r="M70" s="98">
        <v>1.8959308319750589E-5</v>
      </c>
      <c r="N70" s="98">
        <f t="shared" si="0"/>
        <v>1.7157968825346839E-3</v>
      </c>
      <c r="O70" s="98">
        <f>L70/'סכום נכסי הקרן'!$C$42</f>
        <v>1.1675595648572904E-5</v>
      </c>
    </row>
    <row r="71" spans="2:15">
      <c r="B71" s="96" t="s">
        <v>777</v>
      </c>
      <c r="C71" s="92" t="s">
        <v>778</v>
      </c>
      <c r="D71" s="103" t="s">
        <v>117</v>
      </c>
      <c r="E71" s="103" t="s">
        <v>250</v>
      </c>
      <c r="F71" s="92" t="s">
        <v>779</v>
      </c>
      <c r="G71" s="103" t="s">
        <v>451</v>
      </c>
      <c r="H71" s="103" t="s">
        <v>129</v>
      </c>
      <c r="I71" s="97">
        <v>8719.2502459999996</v>
      </c>
      <c r="J71" s="99">
        <v>765</v>
      </c>
      <c r="K71" s="92"/>
      <c r="L71" s="97">
        <v>66.702264379999988</v>
      </c>
      <c r="M71" s="98">
        <v>2.8815945110475176E-5</v>
      </c>
      <c r="N71" s="98">
        <f t="shared" si="0"/>
        <v>2.9496848924803745E-3</v>
      </c>
      <c r="O71" s="98">
        <f>L71/'סכום נכסי הקרן'!$C$42</f>
        <v>2.0071914365778041E-5</v>
      </c>
    </row>
    <row r="72" spans="2:15">
      <c r="B72" s="96" t="s">
        <v>780</v>
      </c>
      <c r="C72" s="92" t="s">
        <v>781</v>
      </c>
      <c r="D72" s="103" t="s">
        <v>117</v>
      </c>
      <c r="E72" s="103" t="s">
        <v>250</v>
      </c>
      <c r="F72" s="92" t="s">
        <v>510</v>
      </c>
      <c r="G72" s="103" t="s">
        <v>123</v>
      </c>
      <c r="H72" s="103" t="s">
        <v>129</v>
      </c>
      <c r="I72" s="97">
        <v>237830.82818300001</v>
      </c>
      <c r="J72" s="99">
        <v>118.6</v>
      </c>
      <c r="K72" s="92"/>
      <c r="L72" s="97">
        <v>282.06736222299998</v>
      </c>
      <c r="M72" s="98">
        <v>9.1810373814542827E-5</v>
      </c>
      <c r="N72" s="98">
        <f t="shared" si="0"/>
        <v>1.2473487140871974E-2</v>
      </c>
      <c r="O72" s="98">
        <f>L72/'סכום נכסי הקרן'!$C$42</f>
        <v>8.4879156540576696E-5</v>
      </c>
    </row>
    <row r="73" spans="2:15">
      <c r="B73" s="96" t="s">
        <v>782</v>
      </c>
      <c r="C73" s="92" t="s">
        <v>783</v>
      </c>
      <c r="D73" s="103" t="s">
        <v>117</v>
      </c>
      <c r="E73" s="103" t="s">
        <v>250</v>
      </c>
      <c r="F73" s="92" t="s">
        <v>321</v>
      </c>
      <c r="G73" s="103" t="s">
        <v>274</v>
      </c>
      <c r="H73" s="103" t="s">
        <v>129</v>
      </c>
      <c r="I73" s="97">
        <v>126.74981200000001</v>
      </c>
      <c r="J73" s="99">
        <v>67500</v>
      </c>
      <c r="K73" s="92"/>
      <c r="L73" s="97">
        <v>85.556122856999991</v>
      </c>
      <c r="M73" s="98">
        <v>2.3455264868161788E-5</v>
      </c>
      <c r="N73" s="98">
        <f t="shared" si="0"/>
        <v>3.7834338218682194E-3</v>
      </c>
      <c r="O73" s="98">
        <f>L73/'סכום נכסי הקרן'!$C$42</f>
        <v>2.5745380421726687E-5</v>
      </c>
    </row>
    <row r="74" spans="2:15">
      <c r="B74" s="96" t="s">
        <v>784</v>
      </c>
      <c r="C74" s="92" t="s">
        <v>785</v>
      </c>
      <c r="D74" s="103" t="s">
        <v>117</v>
      </c>
      <c r="E74" s="103" t="s">
        <v>250</v>
      </c>
      <c r="F74" s="92" t="s">
        <v>786</v>
      </c>
      <c r="G74" s="103" t="s">
        <v>389</v>
      </c>
      <c r="H74" s="103" t="s">
        <v>129</v>
      </c>
      <c r="I74" s="97">
        <v>1550.8126519999998</v>
      </c>
      <c r="J74" s="99">
        <v>5918</v>
      </c>
      <c r="K74" s="92"/>
      <c r="L74" s="97">
        <v>91.777092764999992</v>
      </c>
      <c r="M74" s="98">
        <v>2.093978172710553E-5</v>
      </c>
      <c r="N74" s="98">
        <f t="shared" si="0"/>
        <v>4.0585354413524401E-3</v>
      </c>
      <c r="O74" s="98">
        <f>L74/'סכום נכסי הקרן'!$C$42</f>
        <v>2.7617382465826682E-5</v>
      </c>
    </row>
    <row r="75" spans="2:15">
      <c r="B75" s="96" t="s">
        <v>787</v>
      </c>
      <c r="C75" s="92" t="s">
        <v>788</v>
      </c>
      <c r="D75" s="103" t="s">
        <v>117</v>
      </c>
      <c r="E75" s="103" t="s">
        <v>250</v>
      </c>
      <c r="F75" s="92" t="s">
        <v>399</v>
      </c>
      <c r="G75" s="103" t="s">
        <v>274</v>
      </c>
      <c r="H75" s="103" t="s">
        <v>129</v>
      </c>
      <c r="I75" s="97">
        <v>1057.2959719999999</v>
      </c>
      <c r="J75" s="99">
        <v>9700</v>
      </c>
      <c r="K75" s="92"/>
      <c r="L75" s="97">
        <v>102.557709265</v>
      </c>
      <c r="M75" s="98">
        <v>2.9003686304940975E-5</v>
      </c>
      <c r="N75" s="98">
        <f t="shared" si="0"/>
        <v>4.535272204598058E-3</v>
      </c>
      <c r="O75" s="98">
        <f>L75/'סכום נכסי הקרן'!$C$42</f>
        <v>3.0861464405317412E-5</v>
      </c>
    </row>
    <row r="76" spans="2:15">
      <c r="B76" s="96" t="s">
        <v>789</v>
      </c>
      <c r="C76" s="92" t="s">
        <v>790</v>
      </c>
      <c r="D76" s="103" t="s">
        <v>117</v>
      </c>
      <c r="E76" s="103" t="s">
        <v>250</v>
      </c>
      <c r="F76" s="92" t="s">
        <v>791</v>
      </c>
      <c r="G76" s="103" t="s">
        <v>764</v>
      </c>
      <c r="H76" s="103" t="s">
        <v>129</v>
      </c>
      <c r="I76" s="97">
        <v>3416.4032280000001</v>
      </c>
      <c r="J76" s="99">
        <v>7364</v>
      </c>
      <c r="K76" s="92"/>
      <c r="L76" s="97">
        <v>251.583933694</v>
      </c>
      <c r="M76" s="98">
        <v>5.4319770379144293E-5</v>
      </c>
      <c r="N76" s="98">
        <f t="shared" ref="N76:N139" si="1">IFERROR(L76/$L$11,0)</f>
        <v>1.1125459312450049E-2</v>
      </c>
      <c r="O76" s="98">
        <f>L76/'סכום נכסי הקרן'!$C$42</f>
        <v>7.5706143109973223E-5</v>
      </c>
    </row>
    <row r="77" spans="2:15">
      <c r="B77" s="96" t="s">
        <v>792</v>
      </c>
      <c r="C77" s="92" t="s">
        <v>793</v>
      </c>
      <c r="D77" s="103" t="s">
        <v>117</v>
      </c>
      <c r="E77" s="103" t="s">
        <v>250</v>
      </c>
      <c r="F77" s="92" t="s">
        <v>794</v>
      </c>
      <c r="G77" s="103" t="s">
        <v>795</v>
      </c>
      <c r="H77" s="103" t="s">
        <v>129</v>
      </c>
      <c r="I77" s="97">
        <v>4989.3549439999997</v>
      </c>
      <c r="J77" s="99">
        <v>3500</v>
      </c>
      <c r="K77" s="92"/>
      <c r="L77" s="97">
        <v>174.62742304699998</v>
      </c>
      <c r="M77" s="98">
        <v>4.5609488497408733E-5</v>
      </c>
      <c r="N77" s="98">
        <f t="shared" si="1"/>
        <v>7.7223146224847114E-3</v>
      </c>
      <c r="O77" s="98">
        <f>L77/'סכום נכסי הקרן'!$C$42</f>
        <v>5.2548541101205101E-5</v>
      </c>
    </row>
    <row r="78" spans="2:15">
      <c r="B78" s="96" t="s">
        <v>796</v>
      </c>
      <c r="C78" s="92" t="s">
        <v>797</v>
      </c>
      <c r="D78" s="103" t="s">
        <v>117</v>
      </c>
      <c r="E78" s="103" t="s">
        <v>250</v>
      </c>
      <c r="F78" s="92" t="s">
        <v>798</v>
      </c>
      <c r="G78" s="103" t="s">
        <v>389</v>
      </c>
      <c r="H78" s="103" t="s">
        <v>129</v>
      </c>
      <c r="I78" s="97">
        <v>1420.7225089999999</v>
      </c>
      <c r="J78" s="99">
        <v>6853</v>
      </c>
      <c r="K78" s="92"/>
      <c r="L78" s="97">
        <v>97.362113558000004</v>
      </c>
      <c r="M78" s="98">
        <v>2.2958199819304199E-5</v>
      </c>
      <c r="N78" s="98">
        <f t="shared" si="1"/>
        <v>4.3055143349541459E-3</v>
      </c>
      <c r="O78" s="98">
        <f>L78/'סכום נכסי הקרן'!$C$42</f>
        <v>2.9298015951513845E-5</v>
      </c>
    </row>
    <row r="79" spans="2:15">
      <c r="B79" s="96" t="s">
        <v>799</v>
      </c>
      <c r="C79" s="92" t="s">
        <v>800</v>
      </c>
      <c r="D79" s="103" t="s">
        <v>117</v>
      </c>
      <c r="E79" s="103" t="s">
        <v>250</v>
      </c>
      <c r="F79" s="92" t="s">
        <v>480</v>
      </c>
      <c r="G79" s="103" t="s">
        <v>274</v>
      </c>
      <c r="H79" s="103" t="s">
        <v>129</v>
      </c>
      <c r="I79" s="97">
        <v>31757.471973</v>
      </c>
      <c r="J79" s="99">
        <v>166</v>
      </c>
      <c r="K79" s="92"/>
      <c r="L79" s="97">
        <v>52.717403476000001</v>
      </c>
      <c r="M79" s="98">
        <v>4.6026392714146985E-5</v>
      </c>
      <c r="N79" s="98">
        <f t="shared" si="1"/>
        <v>2.3312511209225852E-3</v>
      </c>
      <c r="O79" s="98">
        <f>L79/'סכום נכסי הקרן'!$C$42</f>
        <v>1.5863617494726525E-5</v>
      </c>
    </row>
    <row r="80" spans="2:15">
      <c r="B80" s="96" t="s">
        <v>801</v>
      </c>
      <c r="C80" s="92" t="s">
        <v>802</v>
      </c>
      <c r="D80" s="103" t="s">
        <v>117</v>
      </c>
      <c r="E80" s="103" t="s">
        <v>250</v>
      </c>
      <c r="F80" s="92" t="s">
        <v>803</v>
      </c>
      <c r="G80" s="103" t="s">
        <v>423</v>
      </c>
      <c r="H80" s="103" t="s">
        <v>129</v>
      </c>
      <c r="I80" s="97">
        <v>752.49619399999995</v>
      </c>
      <c r="J80" s="99">
        <v>8082</v>
      </c>
      <c r="K80" s="92"/>
      <c r="L80" s="97">
        <v>60.816742415000007</v>
      </c>
      <c r="M80" s="98">
        <v>3.0099847759999998E-5</v>
      </c>
      <c r="N80" s="98">
        <f t="shared" si="1"/>
        <v>2.6894173380594306E-3</v>
      </c>
      <c r="O80" s="98">
        <f>L80/'סכום נכסי הקרן'!$C$42</f>
        <v>1.8300854657724015E-5</v>
      </c>
    </row>
    <row r="81" spans="2:15">
      <c r="B81" s="96" t="s">
        <v>804</v>
      </c>
      <c r="C81" s="92" t="s">
        <v>805</v>
      </c>
      <c r="D81" s="103" t="s">
        <v>117</v>
      </c>
      <c r="E81" s="103" t="s">
        <v>250</v>
      </c>
      <c r="F81" s="92" t="s">
        <v>806</v>
      </c>
      <c r="G81" s="103" t="s">
        <v>123</v>
      </c>
      <c r="H81" s="103" t="s">
        <v>129</v>
      </c>
      <c r="I81" s="97">
        <v>705.06111999999996</v>
      </c>
      <c r="J81" s="99">
        <v>1781</v>
      </c>
      <c r="K81" s="92"/>
      <c r="L81" s="97">
        <v>12.557138547000001</v>
      </c>
      <c r="M81" s="98">
        <v>7.5273780101964174E-6</v>
      </c>
      <c r="N81" s="98">
        <f t="shared" si="1"/>
        <v>5.5529751814504852E-4</v>
      </c>
      <c r="O81" s="98">
        <f>L81/'סכום נכסי הקרן'!$C$42</f>
        <v>3.7786694640334871E-6</v>
      </c>
    </row>
    <row r="82" spans="2:15">
      <c r="B82" s="96" t="s">
        <v>807</v>
      </c>
      <c r="C82" s="92" t="s">
        <v>808</v>
      </c>
      <c r="D82" s="103" t="s">
        <v>117</v>
      </c>
      <c r="E82" s="103" t="s">
        <v>250</v>
      </c>
      <c r="F82" s="92" t="s">
        <v>809</v>
      </c>
      <c r="G82" s="103" t="s">
        <v>153</v>
      </c>
      <c r="H82" s="103" t="s">
        <v>129</v>
      </c>
      <c r="I82" s="97">
        <v>514.61987899999997</v>
      </c>
      <c r="J82" s="99">
        <v>6670</v>
      </c>
      <c r="K82" s="92"/>
      <c r="L82" s="97">
        <v>34.325145916000004</v>
      </c>
      <c r="M82" s="98">
        <v>1.5621542914736776E-5</v>
      </c>
      <c r="N82" s="98">
        <f t="shared" si="1"/>
        <v>1.5179149505900127E-3</v>
      </c>
      <c r="O82" s="98">
        <f>L82/'סכום נכסי הקרן'!$C$42</f>
        <v>1.0329055479942135E-5</v>
      </c>
    </row>
    <row r="83" spans="2:15">
      <c r="B83" s="96" t="s">
        <v>810</v>
      </c>
      <c r="C83" s="92" t="s">
        <v>811</v>
      </c>
      <c r="D83" s="103" t="s">
        <v>117</v>
      </c>
      <c r="E83" s="103" t="s">
        <v>250</v>
      </c>
      <c r="F83" s="92" t="s">
        <v>812</v>
      </c>
      <c r="G83" s="103" t="s">
        <v>125</v>
      </c>
      <c r="H83" s="103" t="s">
        <v>129</v>
      </c>
      <c r="I83" s="97">
        <v>36876.396028000003</v>
      </c>
      <c r="J83" s="99">
        <v>277</v>
      </c>
      <c r="K83" s="92"/>
      <c r="L83" s="97">
        <v>102.14761699900002</v>
      </c>
      <c r="M83" s="98">
        <v>7.2490979275068119E-5</v>
      </c>
      <c r="N83" s="98">
        <f t="shared" si="1"/>
        <v>4.5171372436220419E-3</v>
      </c>
      <c r="O83" s="98">
        <f>L83/'סכום נכסי הקרן'!$C$42</f>
        <v>3.0738060246227315E-5</v>
      </c>
    </row>
    <row r="84" spans="2:15">
      <c r="B84" s="96" t="s">
        <v>813</v>
      </c>
      <c r="C84" s="92" t="s">
        <v>814</v>
      </c>
      <c r="D84" s="103" t="s">
        <v>117</v>
      </c>
      <c r="E84" s="103" t="s">
        <v>250</v>
      </c>
      <c r="F84" s="92" t="s">
        <v>486</v>
      </c>
      <c r="G84" s="103" t="s">
        <v>487</v>
      </c>
      <c r="H84" s="103" t="s">
        <v>129</v>
      </c>
      <c r="I84" s="97">
        <v>1212.6593210000001</v>
      </c>
      <c r="J84" s="99">
        <v>9351</v>
      </c>
      <c r="K84" s="92"/>
      <c r="L84" s="97">
        <v>113.39577307100001</v>
      </c>
      <c r="M84" s="98">
        <v>3.6039719290295367E-5</v>
      </c>
      <c r="N84" s="98">
        <f t="shared" si="1"/>
        <v>5.0145493831083889E-3</v>
      </c>
      <c r="O84" s="98">
        <f>L84/'סכום נכסי הקרן'!$C$42</f>
        <v>3.4122833275278865E-5</v>
      </c>
    </row>
    <row r="85" spans="2:15">
      <c r="B85" s="96" t="s">
        <v>815</v>
      </c>
      <c r="C85" s="92" t="s">
        <v>816</v>
      </c>
      <c r="D85" s="103" t="s">
        <v>117</v>
      </c>
      <c r="E85" s="103" t="s">
        <v>250</v>
      </c>
      <c r="F85" s="92" t="s">
        <v>817</v>
      </c>
      <c r="G85" s="103" t="s">
        <v>123</v>
      </c>
      <c r="H85" s="103" t="s">
        <v>129</v>
      </c>
      <c r="I85" s="97">
        <v>3735.368054</v>
      </c>
      <c r="J85" s="99">
        <v>1623</v>
      </c>
      <c r="K85" s="92"/>
      <c r="L85" s="97">
        <v>60.625023523000003</v>
      </c>
      <c r="M85" s="98">
        <v>3.9667508526134184E-5</v>
      </c>
      <c r="N85" s="98">
        <f t="shared" si="1"/>
        <v>2.6809392102988224E-3</v>
      </c>
      <c r="O85" s="98">
        <f>L85/'סכום נכסי הקרן'!$C$42</f>
        <v>1.8243162985360344E-5</v>
      </c>
    </row>
    <row r="86" spans="2:15">
      <c r="B86" s="96" t="s">
        <v>818</v>
      </c>
      <c r="C86" s="92" t="s">
        <v>819</v>
      </c>
      <c r="D86" s="103" t="s">
        <v>117</v>
      </c>
      <c r="E86" s="103" t="s">
        <v>250</v>
      </c>
      <c r="F86" s="92" t="s">
        <v>820</v>
      </c>
      <c r="G86" s="103" t="s">
        <v>153</v>
      </c>
      <c r="H86" s="103" t="s">
        <v>129</v>
      </c>
      <c r="I86" s="97">
        <v>41.241436999999998</v>
      </c>
      <c r="J86" s="99">
        <v>6433</v>
      </c>
      <c r="K86" s="92"/>
      <c r="L86" s="97">
        <v>2.6530616399999998</v>
      </c>
      <c r="M86" s="98">
        <v>7.4793761213459283E-7</v>
      </c>
      <c r="N86" s="98">
        <f t="shared" si="1"/>
        <v>1.173227912285638E-4</v>
      </c>
      <c r="O86" s="98">
        <f>L86/'סכום נכסי הקרן'!$C$42</f>
        <v>7.9835409697392132E-7</v>
      </c>
    </row>
    <row r="87" spans="2:15">
      <c r="B87" s="96" t="s">
        <v>821</v>
      </c>
      <c r="C87" s="92" t="s">
        <v>822</v>
      </c>
      <c r="D87" s="103" t="s">
        <v>117</v>
      </c>
      <c r="E87" s="103" t="s">
        <v>250</v>
      </c>
      <c r="F87" s="92" t="s">
        <v>457</v>
      </c>
      <c r="G87" s="103" t="s">
        <v>152</v>
      </c>
      <c r="H87" s="103" t="s">
        <v>129</v>
      </c>
      <c r="I87" s="97">
        <v>7631.1449580000008</v>
      </c>
      <c r="J87" s="99">
        <v>1846</v>
      </c>
      <c r="K87" s="92"/>
      <c r="L87" s="97">
        <v>140.87093593199998</v>
      </c>
      <c r="M87" s="98">
        <v>4.6284414990057569E-5</v>
      </c>
      <c r="N87" s="98">
        <f t="shared" si="1"/>
        <v>6.2295467083540584E-3</v>
      </c>
      <c r="O87" s="98">
        <f>L87/'סכום נכסי הקרן'!$C$42</f>
        <v>4.2390605310573548E-5</v>
      </c>
    </row>
    <row r="88" spans="2:15">
      <c r="B88" s="96" t="s">
        <v>823</v>
      </c>
      <c r="C88" s="92" t="s">
        <v>824</v>
      </c>
      <c r="D88" s="103" t="s">
        <v>117</v>
      </c>
      <c r="E88" s="103" t="s">
        <v>250</v>
      </c>
      <c r="F88" s="92" t="s">
        <v>825</v>
      </c>
      <c r="G88" s="103" t="s">
        <v>124</v>
      </c>
      <c r="H88" s="103" t="s">
        <v>129</v>
      </c>
      <c r="I88" s="97">
        <v>512.36316099999999</v>
      </c>
      <c r="J88" s="99">
        <v>13110</v>
      </c>
      <c r="K88" s="92"/>
      <c r="L88" s="97">
        <v>67.170810457000002</v>
      </c>
      <c r="M88" s="98">
        <v>4.1819173510790839E-5</v>
      </c>
      <c r="N88" s="98">
        <f t="shared" si="1"/>
        <v>2.9704047780435444E-3</v>
      </c>
      <c r="O88" s="98">
        <f>L88/'סכום נכסי הקרן'!$C$42</f>
        <v>2.0212908330846271E-5</v>
      </c>
    </row>
    <row r="89" spans="2:15">
      <c r="B89" s="96" t="s">
        <v>826</v>
      </c>
      <c r="C89" s="92" t="s">
        <v>827</v>
      </c>
      <c r="D89" s="103" t="s">
        <v>117</v>
      </c>
      <c r="E89" s="103" t="s">
        <v>250</v>
      </c>
      <c r="F89" s="92" t="s">
        <v>828</v>
      </c>
      <c r="G89" s="103" t="s">
        <v>423</v>
      </c>
      <c r="H89" s="103" t="s">
        <v>129</v>
      </c>
      <c r="I89" s="97">
        <v>210.02472</v>
      </c>
      <c r="J89" s="99">
        <v>43690</v>
      </c>
      <c r="K89" s="97">
        <v>0.63007415899999997</v>
      </c>
      <c r="L89" s="97">
        <v>92.389874187000004</v>
      </c>
      <c r="M89" s="98">
        <v>3.087980319236059E-5</v>
      </c>
      <c r="N89" s="98">
        <f t="shared" si="1"/>
        <v>4.0856336533796767E-3</v>
      </c>
      <c r="O89" s="98">
        <f>L89/'סכום נכסי הקרן'!$C$42</f>
        <v>2.7801779447573105E-5</v>
      </c>
    </row>
    <row r="90" spans="2:15">
      <c r="B90" s="96" t="s">
        <v>829</v>
      </c>
      <c r="C90" s="92" t="s">
        <v>830</v>
      </c>
      <c r="D90" s="103" t="s">
        <v>117</v>
      </c>
      <c r="E90" s="103" t="s">
        <v>250</v>
      </c>
      <c r="F90" s="92" t="s">
        <v>831</v>
      </c>
      <c r="G90" s="103" t="s">
        <v>367</v>
      </c>
      <c r="H90" s="103" t="s">
        <v>129</v>
      </c>
      <c r="I90" s="97">
        <v>7474.1094089999997</v>
      </c>
      <c r="J90" s="99">
        <v>881.2</v>
      </c>
      <c r="K90" s="92"/>
      <c r="L90" s="97">
        <v>65.861852108000008</v>
      </c>
      <c r="M90" s="98">
        <v>7.0030267914886232E-5</v>
      </c>
      <c r="N90" s="98">
        <f t="shared" si="1"/>
        <v>2.9125204662766259E-3</v>
      </c>
      <c r="O90" s="98">
        <f>L90/'סכום נכסי הקרן'!$C$42</f>
        <v>1.9819019155812869E-5</v>
      </c>
    </row>
    <row r="91" spans="2:15">
      <c r="B91" s="96" t="s">
        <v>832</v>
      </c>
      <c r="C91" s="92" t="s">
        <v>833</v>
      </c>
      <c r="D91" s="103" t="s">
        <v>117</v>
      </c>
      <c r="E91" s="103" t="s">
        <v>250</v>
      </c>
      <c r="F91" s="92" t="s">
        <v>834</v>
      </c>
      <c r="G91" s="103" t="s">
        <v>361</v>
      </c>
      <c r="H91" s="103" t="s">
        <v>129</v>
      </c>
      <c r="I91" s="97">
        <v>260.13508300000001</v>
      </c>
      <c r="J91" s="99">
        <v>32200</v>
      </c>
      <c r="K91" s="92"/>
      <c r="L91" s="97">
        <v>83.763496841999995</v>
      </c>
      <c r="M91" s="98">
        <v>1.9056041012504819E-5</v>
      </c>
      <c r="N91" s="98">
        <f t="shared" si="1"/>
        <v>3.7041609227625896E-3</v>
      </c>
      <c r="O91" s="98">
        <f>L91/'סכום נכסי הקרן'!$C$42</f>
        <v>2.5205946922768377E-5</v>
      </c>
    </row>
    <row r="92" spans="2:15">
      <c r="B92" s="96" t="s">
        <v>835</v>
      </c>
      <c r="C92" s="92" t="s">
        <v>836</v>
      </c>
      <c r="D92" s="103" t="s">
        <v>117</v>
      </c>
      <c r="E92" s="103" t="s">
        <v>250</v>
      </c>
      <c r="F92" s="92" t="s">
        <v>436</v>
      </c>
      <c r="G92" s="103" t="s">
        <v>285</v>
      </c>
      <c r="H92" s="103" t="s">
        <v>129</v>
      </c>
      <c r="I92" s="97">
        <v>480.89517000000001</v>
      </c>
      <c r="J92" s="99">
        <v>43790</v>
      </c>
      <c r="K92" s="92"/>
      <c r="L92" s="97">
        <v>210.58399509200001</v>
      </c>
      <c r="M92" s="98">
        <v>4.5229986776044892E-5</v>
      </c>
      <c r="N92" s="98">
        <f t="shared" si="1"/>
        <v>9.3123739455430142E-3</v>
      </c>
      <c r="O92" s="98">
        <f>L92/'סכום נכסי הקרן'!$C$42</f>
        <v>6.3368522127075171E-5</v>
      </c>
    </row>
    <row r="93" spans="2:15">
      <c r="B93" s="96" t="s">
        <v>837</v>
      </c>
      <c r="C93" s="92" t="s">
        <v>838</v>
      </c>
      <c r="D93" s="103" t="s">
        <v>117</v>
      </c>
      <c r="E93" s="103" t="s">
        <v>250</v>
      </c>
      <c r="F93" s="92" t="s">
        <v>839</v>
      </c>
      <c r="G93" s="103" t="s">
        <v>257</v>
      </c>
      <c r="H93" s="103" t="s">
        <v>129</v>
      </c>
      <c r="I93" s="97">
        <v>15.713122</v>
      </c>
      <c r="J93" s="99">
        <v>14660</v>
      </c>
      <c r="K93" s="92"/>
      <c r="L93" s="97">
        <v>2.3035436850000002</v>
      </c>
      <c r="M93" s="98">
        <v>4.4321444044787637E-7</v>
      </c>
      <c r="N93" s="98">
        <f t="shared" si="1"/>
        <v>1.0186652687086892E-4</v>
      </c>
      <c r="O93" s="98">
        <f>L93/'סכום נכסי הקרן'!$C$42</f>
        <v>6.9317784055637483E-7</v>
      </c>
    </row>
    <row r="94" spans="2:15">
      <c r="B94" s="96" t="s">
        <v>840</v>
      </c>
      <c r="C94" s="92" t="s">
        <v>841</v>
      </c>
      <c r="D94" s="103" t="s">
        <v>117</v>
      </c>
      <c r="E94" s="103" t="s">
        <v>250</v>
      </c>
      <c r="F94" s="92" t="s">
        <v>842</v>
      </c>
      <c r="G94" s="103" t="s">
        <v>367</v>
      </c>
      <c r="H94" s="103" t="s">
        <v>129</v>
      </c>
      <c r="I94" s="97">
        <v>305.22826500000002</v>
      </c>
      <c r="J94" s="99">
        <v>15650</v>
      </c>
      <c r="K94" s="92"/>
      <c r="L94" s="97">
        <v>47.768223407000001</v>
      </c>
      <c r="M94" s="98">
        <v>3.1967920355720157E-5</v>
      </c>
      <c r="N94" s="98">
        <f t="shared" si="1"/>
        <v>2.112390159973387E-3</v>
      </c>
      <c r="O94" s="98">
        <f>L94/'סכום נכסי הקרן'!$C$42</f>
        <v>1.4374319950645406E-5</v>
      </c>
    </row>
    <row r="95" spans="2:15">
      <c r="B95" s="96" t="s">
        <v>843</v>
      </c>
      <c r="C95" s="92" t="s">
        <v>844</v>
      </c>
      <c r="D95" s="103" t="s">
        <v>117</v>
      </c>
      <c r="E95" s="103" t="s">
        <v>250</v>
      </c>
      <c r="F95" s="92" t="s">
        <v>556</v>
      </c>
      <c r="G95" s="103" t="s">
        <v>152</v>
      </c>
      <c r="H95" s="103" t="s">
        <v>129</v>
      </c>
      <c r="I95" s="97">
        <v>8024.6473390000001</v>
      </c>
      <c r="J95" s="99">
        <v>2549</v>
      </c>
      <c r="K95" s="92"/>
      <c r="L95" s="97">
        <v>204.54826067299999</v>
      </c>
      <c r="M95" s="98">
        <v>4.3087585215619138E-5</v>
      </c>
      <c r="N95" s="98">
        <f t="shared" si="1"/>
        <v>9.0454637469728084E-3</v>
      </c>
      <c r="O95" s="98">
        <f>L95/'סכום נכסי הקרן'!$C$42</f>
        <v>6.1552260782444233E-5</v>
      </c>
    </row>
    <row r="96" spans="2:15">
      <c r="B96" s="96" t="s">
        <v>845</v>
      </c>
      <c r="C96" s="92" t="s">
        <v>846</v>
      </c>
      <c r="D96" s="103" t="s">
        <v>117</v>
      </c>
      <c r="E96" s="103" t="s">
        <v>250</v>
      </c>
      <c r="F96" s="92" t="s">
        <v>847</v>
      </c>
      <c r="G96" s="103" t="s">
        <v>153</v>
      </c>
      <c r="H96" s="103" t="s">
        <v>129</v>
      </c>
      <c r="I96" s="97">
        <v>14.4955</v>
      </c>
      <c r="J96" s="99">
        <v>8798</v>
      </c>
      <c r="K96" s="92"/>
      <c r="L96" s="97">
        <v>1.2753140900000002</v>
      </c>
      <c r="M96" s="98">
        <v>3.2455299432854527E-7</v>
      </c>
      <c r="N96" s="98">
        <f t="shared" si="1"/>
        <v>5.6396506766392298E-5</v>
      </c>
      <c r="O96" s="98">
        <f>L96/'סכום נכסי הקרן'!$C$42</f>
        <v>3.8376501070667488E-7</v>
      </c>
    </row>
    <row r="97" spans="2:15">
      <c r="B97" s="96" t="s">
        <v>848</v>
      </c>
      <c r="C97" s="92" t="s">
        <v>849</v>
      </c>
      <c r="D97" s="103" t="s">
        <v>117</v>
      </c>
      <c r="E97" s="103" t="s">
        <v>250</v>
      </c>
      <c r="F97" s="92" t="s">
        <v>471</v>
      </c>
      <c r="G97" s="103" t="s">
        <v>472</v>
      </c>
      <c r="H97" s="103" t="s">
        <v>129</v>
      </c>
      <c r="I97" s="97">
        <v>961.52710200000001</v>
      </c>
      <c r="J97" s="99">
        <v>29690</v>
      </c>
      <c r="K97" s="92"/>
      <c r="L97" s="97">
        <v>285.47739670300001</v>
      </c>
      <c r="M97" s="98">
        <v>5.9505465777276361E-5</v>
      </c>
      <c r="N97" s="98">
        <f t="shared" si="1"/>
        <v>1.2624284528066961E-2</v>
      </c>
      <c r="O97" s="98">
        <f>L97/'סכום נכסי הקרן'!$C$42</f>
        <v>8.590529741754869E-5</v>
      </c>
    </row>
    <row r="98" spans="2:15">
      <c r="B98" s="96" t="s">
        <v>850</v>
      </c>
      <c r="C98" s="92" t="s">
        <v>851</v>
      </c>
      <c r="D98" s="103" t="s">
        <v>117</v>
      </c>
      <c r="E98" s="103" t="s">
        <v>250</v>
      </c>
      <c r="F98" s="92" t="s">
        <v>614</v>
      </c>
      <c r="G98" s="103" t="s">
        <v>615</v>
      </c>
      <c r="H98" s="103" t="s">
        <v>129</v>
      </c>
      <c r="I98" s="97">
        <v>667.71839299999988</v>
      </c>
      <c r="J98" s="99">
        <v>7615</v>
      </c>
      <c r="K98" s="92"/>
      <c r="L98" s="97">
        <v>50.846755605999995</v>
      </c>
      <c r="M98" s="98">
        <v>1.5085084763889906E-5</v>
      </c>
      <c r="N98" s="98">
        <f t="shared" si="1"/>
        <v>2.2485279658306556E-3</v>
      </c>
      <c r="O98" s="98">
        <f>L98/'סכום נכסי הקרן'!$C$42</f>
        <v>1.5300705812429521E-5</v>
      </c>
    </row>
    <row r="99" spans="2:15">
      <c r="B99" s="96" t="s">
        <v>852</v>
      </c>
      <c r="C99" s="92" t="s">
        <v>853</v>
      </c>
      <c r="D99" s="103" t="s">
        <v>117</v>
      </c>
      <c r="E99" s="103" t="s">
        <v>250</v>
      </c>
      <c r="F99" s="92" t="s">
        <v>586</v>
      </c>
      <c r="G99" s="103" t="s">
        <v>451</v>
      </c>
      <c r="H99" s="103" t="s">
        <v>129</v>
      </c>
      <c r="I99" s="97">
        <v>1506.9429029999999</v>
      </c>
      <c r="J99" s="99">
        <v>3382</v>
      </c>
      <c r="K99" s="92"/>
      <c r="L99" s="97">
        <v>50.964808974999997</v>
      </c>
      <c r="M99" s="98">
        <v>2.7824671248377631E-5</v>
      </c>
      <c r="N99" s="98">
        <f t="shared" si="1"/>
        <v>2.2537484818398565E-3</v>
      </c>
      <c r="O99" s="98">
        <f>L99/'סכום נכסי הקרן'!$C$42</f>
        <v>1.5336230200322268E-5</v>
      </c>
    </row>
    <row r="100" spans="2:15">
      <c r="B100" s="96" t="s">
        <v>854</v>
      </c>
      <c r="C100" s="92" t="s">
        <v>855</v>
      </c>
      <c r="D100" s="103" t="s">
        <v>117</v>
      </c>
      <c r="E100" s="103" t="s">
        <v>250</v>
      </c>
      <c r="F100" s="92" t="s">
        <v>353</v>
      </c>
      <c r="G100" s="103" t="s">
        <v>274</v>
      </c>
      <c r="H100" s="103" t="s">
        <v>129</v>
      </c>
      <c r="I100" s="97">
        <v>633.49857599999996</v>
      </c>
      <c r="J100" s="99">
        <v>20750</v>
      </c>
      <c r="K100" s="92"/>
      <c r="L100" s="97">
        <v>131.45095451200001</v>
      </c>
      <c r="M100" s="98">
        <v>5.1929675503147224E-5</v>
      </c>
      <c r="N100" s="98">
        <f t="shared" si="1"/>
        <v>5.8129794877313191E-3</v>
      </c>
      <c r="O100" s="98">
        <f>L100/'סכום נכסי הקרן'!$C$42</f>
        <v>3.9555963006493806E-5</v>
      </c>
    </row>
    <row r="101" spans="2:15">
      <c r="B101" s="96" t="s">
        <v>856</v>
      </c>
      <c r="C101" s="92" t="s">
        <v>857</v>
      </c>
      <c r="D101" s="103" t="s">
        <v>117</v>
      </c>
      <c r="E101" s="103" t="s">
        <v>250</v>
      </c>
      <c r="F101" s="92" t="s">
        <v>355</v>
      </c>
      <c r="G101" s="103" t="s">
        <v>274</v>
      </c>
      <c r="H101" s="103" t="s">
        <v>129</v>
      </c>
      <c r="I101" s="97">
        <v>7411.2488030000004</v>
      </c>
      <c r="J101" s="99">
        <v>1742</v>
      </c>
      <c r="K101" s="92"/>
      <c r="L101" s="97">
        <v>129.103954152</v>
      </c>
      <c r="M101" s="98">
        <v>3.8285694529137778E-5</v>
      </c>
      <c r="N101" s="98">
        <f t="shared" si="1"/>
        <v>5.7091912345305215E-3</v>
      </c>
      <c r="O101" s="98">
        <f>L101/'סכום נכסי הקרן'!$C$42</f>
        <v>3.884970826866371E-5</v>
      </c>
    </row>
    <row r="102" spans="2:15">
      <c r="B102" s="96" t="s">
        <v>858</v>
      </c>
      <c r="C102" s="92" t="s">
        <v>859</v>
      </c>
      <c r="D102" s="103" t="s">
        <v>117</v>
      </c>
      <c r="E102" s="103" t="s">
        <v>250</v>
      </c>
      <c r="F102" s="92" t="s">
        <v>860</v>
      </c>
      <c r="G102" s="103" t="s">
        <v>361</v>
      </c>
      <c r="H102" s="103" t="s">
        <v>129</v>
      </c>
      <c r="I102" s="97">
        <v>494.30176800000004</v>
      </c>
      <c r="J102" s="99">
        <v>6630</v>
      </c>
      <c r="K102" s="92"/>
      <c r="L102" s="97">
        <v>32.772207244000001</v>
      </c>
      <c r="M102" s="98">
        <v>1.0203797533105043E-5</v>
      </c>
      <c r="N102" s="98">
        <f t="shared" si="1"/>
        <v>1.4492414238016114E-3</v>
      </c>
      <c r="O102" s="98">
        <f>L102/'סכום נכסי הקרן'!$C$42</f>
        <v>9.861748225392088E-6</v>
      </c>
    </row>
    <row r="103" spans="2:15">
      <c r="B103" s="96" t="s">
        <v>861</v>
      </c>
      <c r="C103" s="92" t="s">
        <v>862</v>
      </c>
      <c r="D103" s="103" t="s">
        <v>117</v>
      </c>
      <c r="E103" s="103" t="s">
        <v>250</v>
      </c>
      <c r="F103" s="92" t="s">
        <v>863</v>
      </c>
      <c r="G103" s="103" t="s">
        <v>361</v>
      </c>
      <c r="H103" s="103" t="s">
        <v>129</v>
      </c>
      <c r="I103" s="97">
        <v>232.75134399999999</v>
      </c>
      <c r="J103" s="99">
        <v>24600</v>
      </c>
      <c r="K103" s="92"/>
      <c r="L103" s="97">
        <v>57.256830722000004</v>
      </c>
      <c r="M103" s="98">
        <v>1.6895934204744728E-5</v>
      </c>
      <c r="N103" s="98">
        <f t="shared" si="1"/>
        <v>2.5319921316288847E-3</v>
      </c>
      <c r="O103" s="98">
        <f>L103/'סכום נכסי הקרן'!$C$42</f>
        <v>1.7229613024238289E-5</v>
      </c>
    </row>
    <row r="104" spans="2:15">
      <c r="B104" s="96" t="s">
        <v>864</v>
      </c>
      <c r="C104" s="92" t="s">
        <v>865</v>
      </c>
      <c r="D104" s="103" t="s">
        <v>117</v>
      </c>
      <c r="E104" s="103" t="s">
        <v>250</v>
      </c>
      <c r="F104" s="92" t="s">
        <v>866</v>
      </c>
      <c r="G104" s="103" t="s">
        <v>123</v>
      </c>
      <c r="H104" s="103" t="s">
        <v>129</v>
      </c>
      <c r="I104" s="97">
        <v>22960.368745</v>
      </c>
      <c r="J104" s="99">
        <v>232.4</v>
      </c>
      <c r="K104" s="92"/>
      <c r="L104" s="97">
        <v>53.359896961000004</v>
      </c>
      <c r="M104" s="98">
        <v>2.0429716366256812E-5</v>
      </c>
      <c r="N104" s="98">
        <f t="shared" si="1"/>
        <v>2.3596632497136704E-3</v>
      </c>
      <c r="O104" s="98">
        <f>L104/'סכום נכסי הקרן'!$C$42</f>
        <v>1.605695537210385E-5</v>
      </c>
    </row>
    <row r="105" spans="2:15">
      <c r="B105" s="96" t="s">
        <v>867</v>
      </c>
      <c r="C105" s="92" t="s">
        <v>868</v>
      </c>
      <c r="D105" s="103" t="s">
        <v>117</v>
      </c>
      <c r="E105" s="103" t="s">
        <v>250</v>
      </c>
      <c r="F105" s="92" t="s">
        <v>869</v>
      </c>
      <c r="G105" s="103" t="s">
        <v>487</v>
      </c>
      <c r="H105" s="103" t="s">
        <v>129</v>
      </c>
      <c r="I105" s="97">
        <v>17337.197820000001</v>
      </c>
      <c r="J105" s="99">
        <v>306</v>
      </c>
      <c r="K105" s="92"/>
      <c r="L105" s="97">
        <v>53.051825328999996</v>
      </c>
      <c r="M105" s="98">
        <v>1.8911042063864557E-5</v>
      </c>
      <c r="N105" s="98">
        <f t="shared" si="1"/>
        <v>2.3460398105821997E-3</v>
      </c>
      <c r="O105" s="98">
        <f>L105/'סכום נכסי הקרן'!$C$42</f>
        <v>1.5964251061785356E-5</v>
      </c>
    </row>
    <row r="106" spans="2:15">
      <c r="B106" s="96" t="s">
        <v>870</v>
      </c>
      <c r="C106" s="92" t="s">
        <v>871</v>
      </c>
      <c r="D106" s="103" t="s">
        <v>117</v>
      </c>
      <c r="E106" s="103" t="s">
        <v>250</v>
      </c>
      <c r="F106" s="92" t="s">
        <v>360</v>
      </c>
      <c r="G106" s="103" t="s">
        <v>361</v>
      </c>
      <c r="H106" s="103" t="s">
        <v>129</v>
      </c>
      <c r="I106" s="97">
        <v>16619.042949999999</v>
      </c>
      <c r="J106" s="99">
        <v>2029</v>
      </c>
      <c r="K106" s="92"/>
      <c r="L106" s="97">
        <v>337.2003814470001</v>
      </c>
      <c r="M106" s="98">
        <v>6.2558010462710809E-5</v>
      </c>
      <c r="N106" s="98">
        <f t="shared" si="1"/>
        <v>1.4911560801391133E-2</v>
      </c>
      <c r="O106" s="98">
        <f>L106/'סכום נכסי הקרן'!$C$42</f>
        <v>1.0146967638090067E-4</v>
      </c>
    </row>
    <row r="107" spans="2:15">
      <c r="B107" s="96" t="s">
        <v>872</v>
      </c>
      <c r="C107" s="92" t="s">
        <v>873</v>
      </c>
      <c r="D107" s="103" t="s">
        <v>117</v>
      </c>
      <c r="E107" s="103" t="s">
        <v>250</v>
      </c>
      <c r="F107" s="92" t="s">
        <v>874</v>
      </c>
      <c r="G107" s="103" t="s">
        <v>124</v>
      </c>
      <c r="H107" s="103" t="s">
        <v>129</v>
      </c>
      <c r="I107" s="97">
        <v>204.292619</v>
      </c>
      <c r="J107" s="99">
        <v>35260</v>
      </c>
      <c r="K107" s="92"/>
      <c r="L107" s="97">
        <v>72.033577516000008</v>
      </c>
      <c r="M107" s="98">
        <v>2.3793686839775583E-5</v>
      </c>
      <c r="N107" s="98">
        <f t="shared" si="1"/>
        <v>3.1854444121985183E-3</v>
      </c>
      <c r="O107" s="98">
        <f>L107/'סכום נכסי הקרן'!$C$42</f>
        <v>2.1676202641709884E-5</v>
      </c>
    </row>
    <row r="108" spans="2:15">
      <c r="B108" s="96" t="s">
        <v>875</v>
      </c>
      <c r="C108" s="92" t="s">
        <v>876</v>
      </c>
      <c r="D108" s="103" t="s">
        <v>117</v>
      </c>
      <c r="E108" s="103" t="s">
        <v>250</v>
      </c>
      <c r="F108" s="92" t="s">
        <v>877</v>
      </c>
      <c r="G108" s="103" t="s">
        <v>497</v>
      </c>
      <c r="H108" s="103" t="s">
        <v>129</v>
      </c>
      <c r="I108" s="97">
        <v>2292.6906140000001</v>
      </c>
      <c r="J108" s="99">
        <v>1780</v>
      </c>
      <c r="K108" s="92"/>
      <c r="L108" s="97">
        <v>40.809892936999994</v>
      </c>
      <c r="M108" s="98">
        <v>2.2907486089592686E-5</v>
      </c>
      <c r="N108" s="98">
        <f t="shared" si="1"/>
        <v>1.8046812320228229E-3</v>
      </c>
      <c r="O108" s="98">
        <f>L108/'סכום נכסי הקרן'!$C$42</f>
        <v>1.22804328147163E-5</v>
      </c>
    </row>
    <row r="109" spans="2:15">
      <c r="B109" s="95"/>
      <c r="C109" s="92"/>
      <c r="D109" s="92"/>
      <c r="E109" s="92"/>
      <c r="F109" s="92"/>
      <c r="G109" s="92"/>
      <c r="H109" s="92"/>
      <c r="I109" s="97"/>
      <c r="J109" s="99"/>
      <c r="K109" s="92"/>
      <c r="L109" s="92"/>
      <c r="M109" s="92"/>
      <c r="N109" s="98"/>
      <c r="O109" s="92"/>
    </row>
    <row r="110" spans="2:15">
      <c r="B110" s="104" t="s">
        <v>27</v>
      </c>
      <c r="C110" s="94"/>
      <c r="D110" s="94"/>
      <c r="E110" s="94"/>
      <c r="F110" s="94"/>
      <c r="G110" s="94"/>
      <c r="H110" s="94"/>
      <c r="I110" s="100"/>
      <c r="J110" s="102"/>
      <c r="K110" s="94"/>
      <c r="L110" s="100">
        <f>SUM(L111:L178)</f>
        <v>1121.2494454070002</v>
      </c>
      <c r="M110" s="94"/>
      <c r="N110" s="101">
        <f t="shared" si="1"/>
        <v>4.9583512352403707E-2</v>
      </c>
      <c r="O110" s="101">
        <f>L110/'סכום נכסי הקרן'!$C$42</f>
        <v>3.3740418050385581E-4</v>
      </c>
    </row>
    <row r="111" spans="2:15">
      <c r="B111" s="96" t="s">
        <v>878</v>
      </c>
      <c r="C111" s="92" t="s">
        <v>879</v>
      </c>
      <c r="D111" s="103" t="s">
        <v>117</v>
      </c>
      <c r="E111" s="103" t="s">
        <v>250</v>
      </c>
      <c r="F111" s="92" t="s">
        <v>880</v>
      </c>
      <c r="G111" s="103" t="s">
        <v>881</v>
      </c>
      <c r="H111" s="103" t="s">
        <v>129</v>
      </c>
      <c r="I111" s="97">
        <v>14025.376725999999</v>
      </c>
      <c r="J111" s="99">
        <v>176.1</v>
      </c>
      <c r="K111" s="92"/>
      <c r="L111" s="97">
        <v>24.698688412999999</v>
      </c>
      <c r="M111" s="98">
        <v>4.7246860038654064E-5</v>
      </c>
      <c r="N111" s="98">
        <f t="shared" si="1"/>
        <v>1.0922170147157782E-3</v>
      </c>
      <c r="O111" s="98">
        <f>L111/'סכום נכסי הקרן'!$C$42</f>
        <v>7.4322807985723503E-6</v>
      </c>
    </row>
    <row r="112" spans="2:15">
      <c r="B112" s="96" t="s">
        <v>882</v>
      </c>
      <c r="C112" s="92" t="s">
        <v>883</v>
      </c>
      <c r="D112" s="103" t="s">
        <v>117</v>
      </c>
      <c r="E112" s="103" t="s">
        <v>250</v>
      </c>
      <c r="F112" s="92" t="s">
        <v>439</v>
      </c>
      <c r="G112" s="103" t="s">
        <v>440</v>
      </c>
      <c r="H112" s="103" t="s">
        <v>129</v>
      </c>
      <c r="I112" s="97">
        <v>5681.6811120000002</v>
      </c>
      <c r="J112" s="99">
        <v>521.79999999999995</v>
      </c>
      <c r="K112" s="92"/>
      <c r="L112" s="97">
        <v>29.647012041000004</v>
      </c>
      <c r="M112" s="98">
        <v>3.4464604220622362E-5</v>
      </c>
      <c r="N112" s="98">
        <f t="shared" si="1"/>
        <v>1.3110401024218046E-3</v>
      </c>
      <c r="O112" s="98">
        <f>L112/'סכום נכסי הקרן'!$C$42</f>
        <v>8.9213206241101624E-6</v>
      </c>
    </row>
    <row r="113" spans="2:15">
      <c r="B113" s="96" t="s">
        <v>884</v>
      </c>
      <c r="C113" s="92" t="s">
        <v>885</v>
      </c>
      <c r="D113" s="103" t="s">
        <v>117</v>
      </c>
      <c r="E113" s="103" t="s">
        <v>250</v>
      </c>
      <c r="F113" s="92" t="s">
        <v>886</v>
      </c>
      <c r="G113" s="103" t="s">
        <v>887</v>
      </c>
      <c r="H113" s="103" t="s">
        <v>129</v>
      </c>
      <c r="I113" s="97">
        <v>193.630889</v>
      </c>
      <c r="J113" s="99">
        <v>2109</v>
      </c>
      <c r="K113" s="92"/>
      <c r="L113" s="97">
        <v>4.0836754490000002</v>
      </c>
      <c r="M113" s="98">
        <v>4.332760400770106E-5</v>
      </c>
      <c r="N113" s="98">
        <f t="shared" si="1"/>
        <v>1.8058690945010935E-4</v>
      </c>
      <c r="O113" s="98">
        <f>L113/'סכום נכסי הקרן'!$C$42</f>
        <v>1.2288515940477614E-6</v>
      </c>
    </row>
    <row r="114" spans="2:15">
      <c r="B114" s="96" t="s">
        <v>888</v>
      </c>
      <c r="C114" s="92" t="s">
        <v>889</v>
      </c>
      <c r="D114" s="103" t="s">
        <v>117</v>
      </c>
      <c r="E114" s="103" t="s">
        <v>250</v>
      </c>
      <c r="F114" s="92" t="s">
        <v>890</v>
      </c>
      <c r="G114" s="103" t="s">
        <v>125</v>
      </c>
      <c r="H114" s="103" t="s">
        <v>129</v>
      </c>
      <c r="I114" s="97">
        <v>2530.9630050000001</v>
      </c>
      <c r="J114" s="99">
        <v>491.3</v>
      </c>
      <c r="K114" s="92"/>
      <c r="L114" s="97">
        <v>12.434621241999999</v>
      </c>
      <c r="M114" s="98">
        <v>4.6007873460102059E-5</v>
      </c>
      <c r="N114" s="98">
        <f t="shared" si="1"/>
        <v>5.4987959947339581E-4</v>
      </c>
      <c r="O114" s="98">
        <f>L114/'סכום נכסי הקרן'!$C$42</f>
        <v>3.7418017972886785E-6</v>
      </c>
    </row>
    <row r="115" spans="2:15">
      <c r="B115" s="96" t="s">
        <v>891</v>
      </c>
      <c r="C115" s="92" t="s">
        <v>892</v>
      </c>
      <c r="D115" s="103" t="s">
        <v>117</v>
      </c>
      <c r="E115" s="103" t="s">
        <v>250</v>
      </c>
      <c r="F115" s="92" t="s">
        <v>893</v>
      </c>
      <c r="G115" s="103" t="s">
        <v>125</v>
      </c>
      <c r="H115" s="103" t="s">
        <v>129</v>
      </c>
      <c r="I115" s="97">
        <v>1112.9424570000001</v>
      </c>
      <c r="J115" s="99">
        <v>2967</v>
      </c>
      <c r="K115" s="92"/>
      <c r="L115" s="97">
        <v>33.021002694000003</v>
      </c>
      <c r="M115" s="98">
        <v>6.5864915082241608E-5</v>
      </c>
      <c r="N115" s="98">
        <f t="shared" si="1"/>
        <v>1.4602435717347318E-3</v>
      </c>
      <c r="O115" s="98">
        <f>L115/'סכום נכסי הקרן'!$C$42</f>
        <v>9.9366152634666252E-6</v>
      </c>
    </row>
    <row r="116" spans="2:15">
      <c r="B116" s="96" t="s">
        <v>894</v>
      </c>
      <c r="C116" s="92" t="s">
        <v>895</v>
      </c>
      <c r="D116" s="103" t="s">
        <v>117</v>
      </c>
      <c r="E116" s="103" t="s">
        <v>250</v>
      </c>
      <c r="F116" s="92" t="s">
        <v>896</v>
      </c>
      <c r="G116" s="103" t="s">
        <v>423</v>
      </c>
      <c r="H116" s="103" t="s">
        <v>129</v>
      </c>
      <c r="I116" s="97">
        <v>365.28660000000002</v>
      </c>
      <c r="J116" s="99">
        <v>9900</v>
      </c>
      <c r="K116" s="92"/>
      <c r="L116" s="97">
        <v>36.163373399999998</v>
      </c>
      <c r="M116" s="98">
        <v>9.1321650000000007E-5</v>
      </c>
      <c r="N116" s="98">
        <f t="shared" si="1"/>
        <v>1.5992044223777618E-3</v>
      </c>
      <c r="O116" s="98">
        <f>L116/'סכום נכסי הקרן'!$C$42</f>
        <v>1.088221128337136E-5</v>
      </c>
    </row>
    <row r="117" spans="2:15">
      <c r="B117" s="96" t="s">
        <v>897</v>
      </c>
      <c r="C117" s="92" t="s">
        <v>898</v>
      </c>
      <c r="D117" s="103" t="s">
        <v>117</v>
      </c>
      <c r="E117" s="103" t="s">
        <v>250</v>
      </c>
      <c r="F117" s="92" t="s">
        <v>899</v>
      </c>
      <c r="G117" s="103" t="s">
        <v>124</v>
      </c>
      <c r="H117" s="103" t="s">
        <v>129</v>
      </c>
      <c r="I117" s="97">
        <v>1391.568</v>
      </c>
      <c r="J117" s="99">
        <v>628.1</v>
      </c>
      <c r="K117" s="92"/>
      <c r="L117" s="97">
        <v>8.7404386079999998</v>
      </c>
      <c r="M117" s="98">
        <v>2.4624132707521042E-5</v>
      </c>
      <c r="N117" s="98">
        <f t="shared" si="1"/>
        <v>3.8651670906992679E-4</v>
      </c>
      <c r="O117" s="98">
        <f>L117/'סכום נכסי הקרן'!$C$42</f>
        <v>2.6301556160021364E-6</v>
      </c>
    </row>
    <row r="118" spans="2:15">
      <c r="B118" s="96" t="s">
        <v>900</v>
      </c>
      <c r="C118" s="92" t="s">
        <v>901</v>
      </c>
      <c r="D118" s="103" t="s">
        <v>117</v>
      </c>
      <c r="E118" s="103" t="s">
        <v>250</v>
      </c>
      <c r="F118" s="92" t="s">
        <v>902</v>
      </c>
      <c r="G118" s="103" t="s">
        <v>487</v>
      </c>
      <c r="H118" s="103" t="s">
        <v>129</v>
      </c>
      <c r="I118" s="97">
        <v>112.351142</v>
      </c>
      <c r="J118" s="99">
        <v>5349</v>
      </c>
      <c r="K118" s="92"/>
      <c r="L118" s="97">
        <v>6.009662563</v>
      </c>
      <c r="M118" s="98">
        <v>8.7437592490482935E-6</v>
      </c>
      <c r="N118" s="98">
        <f t="shared" si="1"/>
        <v>2.6575725780459618E-4</v>
      </c>
      <c r="O118" s="98">
        <f>L118/'סכום נכסי הקרן'!$C$42</f>
        <v>1.8084158529395671E-6</v>
      </c>
    </row>
    <row r="119" spans="2:15">
      <c r="B119" s="96" t="s">
        <v>903</v>
      </c>
      <c r="C119" s="92" t="s">
        <v>904</v>
      </c>
      <c r="D119" s="103" t="s">
        <v>117</v>
      </c>
      <c r="E119" s="103" t="s">
        <v>250</v>
      </c>
      <c r="F119" s="92" t="s">
        <v>905</v>
      </c>
      <c r="G119" s="103" t="s">
        <v>906</v>
      </c>
      <c r="H119" s="103" t="s">
        <v>129</v>
      </c>
      <c r="I119" s="97">
        <v>1268.0935919999999</v>
      </c>
      <c r="J119" s="99">
        <v>284.8</v>
      </c>
      <c r="K119" s="92"/>
      <c r="L119" s="97">
        <v>3.611530551</v>
      </c>
      <c r="M119" s="98">
        <v>6.5287116075220033E-5</v>
      </c>
      <c r="N119" s="98">
        <f t="shared" si="1"/>
        <v>1.5970787804634384E-4</v>
      </c>
      <c r="O119" s="98">
        <f>L119/'סכום נכסי הקרן'!$C$42</f>
        <v>1.0867746788338222E-6</v>
      </c>
    </row>
    <row r="120" spans="2:15">
      <c r="B120" s="96" t="s">
        <v>907</v>
      </c>
      <c r="C120" s="92" t="s">
        <v>908</v>
      </c>
      <c r="D120" s="103" t="s">
        <v>117</v>
      </c>
      <c r="E120" s="103" t="s">
        <v>250</v>
      </c>
      <c r="F120" s="92" t="s">
        <v>909</v>
      </c>
      <c r="G120" s="103" t="s">
        <v>151</v>
      </c>
      <c r="H120" s="103" t="s">
        <v>129</v>
      </c>
      <c r="I120" s="97">
        <v>101.311949</v>
      </c>
      <c r="J120" s="99">
        <v>2845</v>
      </c>
      <c r="K120" s="92"/>
      <c r="L120" s="97">
        <v>2.8823249379999996</v>
      </c>
      <c r="M120" s="98">
        <v>1.0002419747206563E-5</v>
      </c>
      <c r="N120" s="98">
        <f t="shared" si="1"/>
        <v>1.2746119496637743E-4</v>
      </c>
      <c r="O120" s="98">
        <f>L120/'סכום נכסי הקרן'!$C$42</f>
        <v>8.6734355823802248E-7</v>
      </c>
    </row>
    <row r="121" spans="2:15">
      <c r="B121" s="96" t="s">
        <v>910</v>
      </c>
      <c r="C121" s="92" t="s">
        <v>911</v>
      </c>
      <c r="D121" s="103" t="s">
        <v>117</v>
      </c>
      <c r="E121" s="103" t="s">
        <v>250</v>
      </c>
      <c r="F121" s="92" t="s">
        <v>912</v>
      </c>
      <c r="G121" s="103" t="s">
        <v>887</v>
      </c>
      <c r="H121" s="103" t="s">
        <v>129</v>
      </c>
      <c r="I121" s="97">
        <v>761.10633600000006</v>
      </c>
      <c r="J121" s="99">
        <v>492.5</v>
      </c>
      <c r="K121" s="92"/>
      <c r="L121" s="97">
        <v>3.7484487009999996</v>
      </c>
      <c r="M121" s="98">
        <v>1.4658968156290612E-5</v>
      </c>
      <c r="N121" s="98">
        <f t="shared" si="1"/>
        <v>1.6576262599703645E-4</v>
      </c>
      <c r="O121" s="98">
        <f>L121/'סכום נכסי הקרן'!$C$42</f>
        <v>1.1279758195666812E-6</v>
      </c>
    </row>
    <row r="122" spans="2:15">
      <c r="B122" s="96" t="s">
        <v>913</v>
      </c>
      <c r="C122" s="92" t="s">
        <v>914</v>
      </c>
      <c r="D122" s="103" t="s">
        <v>117</v>
      </c>
      <c r="E122" s="103" t="s">
        <v>250</v>
      </c>
      <c r="F122" s="92" t="s">
        <v>915</v>
      </c>
      <c r="G122" s="103" t="s">
        <v>423</v>
      </c>
      <c r="H122" s="103" t="s">
        <v>129</v>
      </c>
      <c r="I122" s="97">
        <v>797.86652900000001</v>
      </c>
      <c r="J122" s="99">
        <v>2258</v>
      </c>
      <c r="K122" s="92"/>
      <c r="L122" s="97">
        <v>18.015826232999999</v>
      </c>
      <c r="M122" s="98">
        <v>2.8501570706400646E-5</v>
      </c>
      <c r="N122" s="98">
        <f t="shared" si="1"/>
        <v>7.9668975197438006E-4</v>
      </c>
      <c r="O122" s="98">
        <f>L122/'סכום נכסי הקרן'!$C$42</f>
        <v>5.4212870393338455E-6</v>
      </c>
    </row>
    <row r="123" spans="2:15">
      <c r="B123" s="96" t="s">
        <v>916</v>
      </c>
      <c r="C123" s="92" t="s">
        <v>917</v>
      </c>
      <c r="D123" s="103" t="s">
        <v>117</v>
      </c>
      <c r="E123" s="103" t="s">
        <v>250</v>
      </c>
      <c r="F123" s="92" t="s">
        <v>918</v>
      </c>
      <c r="G123" s="103" t="s">
        <v>125</v>
      </c>
      <c r="H123" s="103" t="s">
        <v>129</v>
      </c>
      <c r="I123" s="97">
        <v>425.93345299999999</v>
      </c>
      <c r="J123" s="99">
        <v>1997</v>
      </c>
      <c r="K123" s="92"/>
      <c r="L123" s="97">
        <v>8.5058910510000008</v>
      </c>
      <c r="M123" s="98">
        <v>6.4482564354494544E-5</v>
      </c>
      <c r="N123" s="98">
        <f t="shared" si="1"/>
        <v>3.7614462662442408E-4</v>
      </c>
      <c r="O123" s="98">
        <f>L123/'סכום נכסי הקרן'!$C$42</f>
        <v>2.5595760259002742E-6</v>
      </c>
    </row>
    <row r="124" spans="2:15">
      <c r="B124" s="96" t="s">
        <v>919</v>
      </c>
      <c r="C124" s="92" t="s">
        <v>920</v>
      </c>
      <c r="D124" s="103" t="s">
        <v>117</v>
      </c>
      <c r="E124" s="103" t="s">
        <v>250</v>
      </c>
      <c r="F124" s="92" t="s">
        <v>921</v>
      </c>
      <c r="G124" s="103" t="s">
        <v>423</v>
      </c>
      <c r="H124" s="103" t="s">
        <v>129</v>
      </c>
      <c r="I124" s="97">
        <v>185.69202799999999</v>
      </c>
      <c r="J124" s="99">
        <v>14640</v>
      </c>
      <c r="K124" s="92"/>
      <c r="L124" s="97">
        <v>27.185312948</v>
      </c>
      <c r="M124" s="98">
        <v>3.6690676611445849E-5</v>
      </c>
      <c r="N124" s="98">
        <f t="shared" si="1"/>
        <v>1.2021796807862241E-3</v>
      </c>
      <c r="O124" s="98">
        <f>L124/'סכום נכסי הקרן'!$C$42</f>
        <v>8.1805509688625219E-6</v>
      </c>
    </row>
    <row r="125" spans="2:15">
      <c r="B125" s="96" t="s">
        <v>922</v>
      </c>
      <c r="C125" s="92" t="s">
        <v>923</v>
      </c>
      <c r="D125" s="103" t="s">
        <v>117</v>
      </c>
      <c r="E125" s="103" t="s">
        <v>250</v>
      </c>
      <c r="F125" s="92" t="s">
        <v>924</v>
      </c>
      <c r="G125" s="103" t="s">
        <v>925</v>
      </c>
      <c r="H125" s="103" t="s">
        <v>129</v>
      </c>
      <c r="I125" s="97">
        <v>571.89849900000002</v>
      </c>
      <c r="J125" s="99">
        <v>503</v>
      </c>
      <c r="K125" s="92"/>
      <c r="L125" s="97">
        <v>2.876649451</v>
      </c>
      <c r="M125" s="98">
        <v>1.9441069947650728E-5</v>
      </c>
      <c r="N125" s="98">
        <f t="shared" si="1"/>
        <v>1.272102155068797E-4</v>
      </c>
      <c r="O125" s="98">
        <f>L125/'סכום נכסי הקרן'!$C$42</f>
        <v>8.656357018390389E-7</v>
      </c>
    </row>
    <row r="126" spans="2:15">
      <c r="B126" s="96" t="s">
        <v>926</v>
      </c>
      <c r="C126" s="92" t="s">
        <v>927</v>
      </c>
      <c r="D126" s="103" t="s">
        <v>117</v>
      </c>
      <c r="E126" s="103" t="s">
        <v>250</v>
      </c>
      <c r="F126" s="92" t="s">
        <v>928</v>
      </c>
      <c r="G126" s="103" t="s">
        <v>487</v>
      </c>
      <c r="H126" s="103" t="s">
        <v>129</v>
      </c>
      <c r="I126" s="97">
        <v>1159.6400000000001</v>
      </c>
      <c r="J126" s="99">
        <v>1292</v>
      </c>
      <c r="K126" s="92"/>
      <c r="L126" s="97">
        <v>14.9825488</v>
      </c>
      <c r="M126" s="98">
        <v>2.5452670311362165E-5</v>
      </c>
      <c r="N126" s="98">
        <f t="shared" si="1"/>
        <v>6.6255318701685694E-4</v>
      </c>
      <c r="O126" s="98">
        <f>L126/'סכום נכסי הקרן'!$C$42</f>
        <v>4.5085191528349527E-6</v>
      </c>
    </row>
    <row r="127" spans="2:15">
      <c r="B127" s="96" t="s">
        <v>929</v>
      </c>
      <c r="C127" s="92" t="s">
        <v>930</v>
      </c>
      <c r="D127" s="103" t="s">
        <v>117</v>
      </c>
      <c r="E127" s="103" t="s">
        <v>250</v>
      </c>
      <c r="F127" s="92" t="s">
        <v>931</v>
      </c>
      <c r="G127" s="103" t="s">
        <v>795</v>
      </c>
      <c r="H127" s="103" t="s">
        <v>129</v>
      </c>
      <c r="I127" s="97">
        <v>1175.015087</v>
      </c>
      <c r="J127" s="99">
        <v>111.5</v>
      </c>
      <c r="K127" s="92"/>
      <c r="L127" s="97">
        <v>1.3101418249999999</v>
      </c>
      <c r="M127" s="98">
        <v>1.1983745588776146E-5</v>
      </c>
      <c r="N127" s="98">
        <f t="shared" si="1"/>
        <v>5.7936647040844686E-5</v>
      </c>
      <c r="O127" s="98">
        <f>L127/'סכום נכסי הקרן'!$C$42</f>
        <v>3.9424530430647673E-7</v>
      </c>
    </row>
    <row r="128" spans="2:15">
      <c r="B128" s="96" t="s">
        <v>932</v>
      </c>
      <c r="C128" s="92" t="s">
        <v>933</v>
      </c>
      <c r="D128" s="103" t="s">
        <v>117</v>
      </c>
      <c r="E128" s="103" t="s">
        <v>250</v>
      </c>
      <c r="F128" s="92" t="s">
        <v>934</v>
      </c>
      <c r="G128" s="103" t="s">
        <v>925</v>
      </c>
      <c r="H128" s="103" t="s">
        <v>129</v>
      </c>
      <c r="I128" s="97">
        <v>1275.9275399999999</v>
      </c>
      <c r="J128" s="99">
        <v>4395</v>
      </c>
      <c r="K128" s="92"/>
      <c r="L128" s="97">
        <v>56.077015363999998</v>
      </c>
      <c r="M128" s="98">
        <v>5.1592801473535268E-5</v>
      </c>
      <c r="N128" s="98">
        <f t="shared" si="1"/>
        <v>2.4798187373707369E-3</v>
      </c>
      <c r="O128" s="98">
        <f>L128/'סכום נכסי הקרן'!$C$42</f>
        <v>1.687458530436516E-5</v>
      </c>
    </row>
    <row r="129" spans="2:15">
      <c r="B129" s="96" t="s">
        <v>935</v>
      </c>
      <c r="C129" s="92" t="s">
        <v>936</v>
      </c>
      <c r="D129" s="103" t="s">
        <v>117</v>
      </c>
      <c r="E129" s="103" t="s">
        <v>250</v>
      </c>
      <c r="F129" s="92" t="s">
        <v>937</v>
      </c>
      <c r="G129" s="103" t="s">
        <v>560</v>
      </c>
      <c r="H129" s="103" t="s">
        <v>129</v>
      </c>
      <c r="I129" s="97">
        <v>352.60593699999998</v>
      </c>
      <c r="J129" s="99">
        <v>7824</v>
      </c>
      <c r="K129" s="92"/>
      <c r="L129" s="97">
        <v>27.58788848</v>
      </c>
      <c r="M129" s="98">
        <v>3.9845085571135107E-5</v>
      </c>
      <c r="N129" s="98">
        <f t="shared" si="1"/>
        <v>1.2199822393029437E-3</v>
      </c>
      <c r="O129" s="98">
        <f>L129/'סכום נכסי הקרן'!$C$42</f>
        <v>8.3016932071233925E-6</v>
      </c>
    </row>
    <row r="130" spans="2:15">
      <c r="B130" s="96" t="s">
        <v>938</v>
      </c>
      <c r="C130" s="92" t="s">
        <v>939</v>
      </c>
      <c r="D130" s="103" t="s">
        <v>117</v>
      </c>
      <c r="E130" s="103" t="s">
        <v>250</v>
      </c>
      <c r="F130" s="92" t="s">
        <v>940</v>
      </c>
      <c r="G130" s="103" t="s">
        <v>124</v>
      </c>
      <c r="H130" s="103" t="s">
        <v>129</v>
      </c>
      <c r="I130" s="97">
        <v>4800.9096</v>
      </c>
      <c r="J130" s="99">
        <v>232.9</v>
      </c>
      <c r="K130" s="92"/>
      <c r="L130" s="97">
        <v>11.181318458</v>
      </c>
      <c r="M130" s="98">
        <v>3.2060945927238246E-5</v>
      </c>
      <c r="N130" s="98">
        <f t="shared" si="1"/>
        <v>4.9445646920891781E-4</v>
      </c>
      <c r="O130" s="98">
        <f>L130/'סכום נכסי הקרן'!$C$42</f>
        <v>3.3646603855440119E-6</v>
      </c>
    </row>
    <row r="131" spans="2:15">
      <c r="B131" s="96" t="s">
        <v>941</v>
      </c>
      <c r="C131" s="92" t="s">
        <v>942</v>
      </c>
      <c r="D131" s="103" t="s">
        <v>117</v>
      </c>
      <c r="E131" s="103" t="s">
        <v>250</v>
      </c>
      <c r="F131" s="92" t="s">
        <v>943</v>
      </c>
      <c r="G131" s="103" t="s">
        <v>151</v>
      </c>
      <c r="H131" s="103" t="s">
        <v>129</v>
      </c>
      <c r="I131" s="97">
        <v>560.52658199999996</v>
      </c>
      <c r="J131" s="99">
        <v>479.4</v>
      </c>
      <c r="K131" s="92"/>
      <c r="L131" s="97">
        <v>2.6871644369999999</v>
      </c>
      <c r="M131" s="98">
        <v>3.6818655275692308E-5</v>
      </c>
      <c r="N131" s="98">
        <f t="shared" si="1"/>
        <v>1.1883087354086963E-4</v>
      </c>
      <c r="O131" s="98">
        <f>L131/'סכום נכסי הקרן'!$C$42</f>
        <v>8.0861624365484798E-7</v>
      </c>
    </row>
    <row r="132" spans="2:15">
      <c r="B132" s="96" t="s">
        <v>944</v>
      </c>
      <c r="C132" s="92" t="s">
        <v>945</v>
      </c>
      <c r="D132" s="103" t="s">
        <v>117</v>
      </c>
      <c r="E132" s="103" t="s">
        <v>250</v>
      </c>
      <c r="F132" s="92" t="s">
        <v>946</v>
      </c>
      <c r="G132" s="103" t="s">
        <v>125</v>
      </c>
      <c r="H132" s="103" t="s">
        <v>129</v>
      </c>
      <c r="I132" s="97">
        <v>4522.5959999999995</v>
      </c>
      <c r="J132" s="99">
        <v>429.8</v>
      </c>
      <c r="K132" s="92"/>
      <c r="L132" s="97">
        <v>19.438117607999999</v>
      </c>
      <c r="M132" s="98">
        <v>5.6721349820323494E-5</v>
      </c>
      <c r="N132" s="98">
        <f t="shared" si="1"/>
        <v>8.5958583834473364E-4</v>
      </c>
      <c r="O132" s="98">
        <f>L132/'סכום נכסי הקרן'!$C$42</f>
        <v>5.8492801659171851E-6</v>
      </c>
    </row>
    <row r="133" spans="2:15">
      <c r="B133" s="96" t="s">
        <v>947</v>
      </c>
      <c r="C133" s="92" t="s">
        <v>948</v>
      </c>
      <c r="D133" s="103" t="s">
        <v>117</v>
      </c>
      <c r="E133" s="103" t="s">
        <v>250</v>
      </c>
      <c r="F133" s="92" t="s">
        <v>949</v>
      </c>
      <c r="G133" s="103" t="s">
        <v>151</v>
      </c>
      <c r="H133" s="103" t="s">
        <v>129</v>
      </c>
      <c r="I133" s="97">
        <v>4679.5063090000003</v>
      </c>
      <c r="J133" s="99">
        <v>174.8</v>
      </c>
      <c r="K133" s="92"/>
      <c r="L133" s="97">
        <v>8.179777026</v>
      </c>
      <c r="M133" s="98">
        <v>4.326485752220688E-5</v>
      </c>
      <c r="N133" s="98">
        <f t="shared" si="1"/>
        <v>3.6172332291442745E-4</v>
      </c>
      <c r="O133" s="98">
        <f>L133/'סכום נכסי הקרן'!$C$42</f>
        <v>2.4614424341231131E-6</v>
      </c>
    </row>
    <row r="134" spans="2:15">
      <c r="B134" s="96" t="s">
        <v>950</v>
      </c>
      <c r="C134" s="92" t="s">
        <v>951</v>
      </c>
      <c r="D134" s="103" t="s">
        <v>117</v>
      </c>
      <c r="E134" s="103" t="s">
        <v>250</v>
      </c>
      <c r="F134" s="92" t="s">
        <v>952</v>
      </c>
      <c r="G134" s="103" t="s">
        <v>367</v>
      </c>
      <c r="H134" s="103" t="s">
        <v>129</v>
      </c>
      <c r="I134" s="97">
        <v>1569.389946</v>
      </c>
      <c r="J134" s="99">
        <v>934</v>
      </c>
      <c r="K134" s="92"/>
      <c r="L134" s="97">
        <v>14.658102105999999</v>
      </c>
      <c r="M134" s="98">
        <v>4.5845915314275558E-5</v>
      </c>
      <c r="N134" s="98">
        <f t="shared" si="1"/>
        <v>6.4820561545234556E-4</v>
      </c>
      <c r="O134" s="98">
        <f>L134/'סכום נכסי הקרן'!$C$42</f>
        <v>4.410887291026968E-6</v>
      </c>
    </row>
    <row r="135" spans="2:15">
      <c r="B135" s="96" t="s">
        <v>953</v>
      </c>
      <c r="C135" s="92" t="s">
        <v>954</v>
      </c>
      <c r="D135" s="103" t="s">
        <v>117</v>
      </c>
      <c r="E135" s="103" t="s">
        <v>250</v>
      </c>
      <c r="F135" s="92" t="s">
        <v>955</v>
      </c>
      <c r="G135" s="103" t="s">
        <v>153</v>
      </c>
      <c r="H135" s="103" t="s">
        <v>129</v>
      </c>
      <c r="I135" s="97">
        <v>389.34333200000003</v>
      </c>
      <c r="J135" s="99">
        <v>2186</v>
      </c>
      <c r="K135" s="92"/>
      <c r="L135" s="97">
        <v>8.5110452330000008</v>
      </c>
      <c r="M135" s="98">
        <v>3.3152712344481447E-5</v>
      </c>
      <c r="N135" s="98">
        <f t="shared" si="1"/>
        <v>3.7637255311117544E-4</v>
      </c>
      <c r="O135" s="98">
        <f>L135/'סכום נכסי הקרן'!$C$42</f>
        <v>2.5611270122227215E-6</v>
      </c>
    </row>
    <row r="136" spans="2:15">
      <c r="B136" s="96" t="s">
        <v>956</v>
      </c>
      <c r="C136" s="92" t="s">
        <v>957</v>
      </c>
      <c r="D136" s="103" t="s">
        <v>117</v>
      </c>
      <c r="E136" s="103" t="s">
        <v>250</v>
      </c>
      <c r="F136" s="92" t="s">
        <v>519</v>
      </c>
      <c r="G136" s="103" t="s">
        <v>126</v>
      </c>
      <c r="H136" s="103" t="s">
        <v>129</v>
      </c>
      <c r="I136" s="97">
        <v>1848.5931410000003</v>
      </c>
      <c r="J136" s="99">
        <v>1011</v>
      </c>
      <c r="K136" s="92"/>
      <c r="L136" s="97">
        <v>18.689276651</v>
      </c>
      <c r="M136" s="98">
        <v>2.7147004600498909E-5</v>
      </c>
      <c r="N136" s="98">
        <f t="shared" si="1"/>
        <v>8.2647084774786653E-4</v>
      </c>
      <c r="O136" s="98">
        <f>L136/'סכום נכסי הקרן'!$C$42</f>
        <v>5.6239404161770245E-6</v>
      </c>
    </row>
    <row r="137" spans="2:15">
      <c r="B137" s="96" t="s">
        <v>958</v>
      </c>
      <c r="C137" s="92" t="s">
        <v>959</v>
      </c>
      <c r="D137" s="103" t="s">
        <v>117</v>
      </c>
      <c r="E137" s="103" t="s">
        <v>250</v>
      </c>
      <c r="F137" s="92" t="s">
        <v>960</v>
      </c>
      <c r="G137" s="103" t="s">
        <v>367</v>
      </c>
      <c r="H137" s="103" t="s">
        <v>129</v>
      </c>
      <c r="I137" s="97">
        <v>979.80824700000016</v>
      </c>
      <c r="J137" s="99">
        <v>785.9</v>
      </c>
      <c r="K137" s="92"/>
      <c r="L137" s="97">
        <v>7.7003130140000007</v>
      </c>
      <c r="M137" s="98">
        <v>6.4546988567084083E-5</v>
      </c>
      <c r="N137" s="98">
        <f t="shared" si="1"/>
        <v>3.4052062813592037E-4</v>
      </c>
      <c r="O137" s="98">
        <f>L137/'סכום נכסי הקרן'!$C$42</f>
        <v>2.3171630655021289E-6</v>
      </c>
    </row>
    <row r="138" spans="2:15">
      <c r="B138" s="96" t="s">
        <v>961</v>
      </c>
      <c r="C138" s="92" t="s">
        <v>962</v>
      </c>
      <c r="D138" s="103" t="s">
        <v>117</v>
      </c>
      <c r="E138" s="103" t="s">
        <v>250</v>
      </c>
      <c r="F138" s="92" t="s">
        <v>963</v>
      </c>
      <c r="G138" s="103" t="s">
        <v>151</v>
      </c>
      <c r="H138" s="103" t="s">
        <v>129</v>
      </c>
      <c r="I138" s="97">
        <v>1178.542132</v>
      </c>
      <c r="J138" s="99">
        <v>617.79999999999995</v>
      </c>
      <c r="K138" s="92"/>
      <c r="L138" s="97">
        <v>7.281033291</v>
      </c>
      <c r="M138" s="98">
        <v>6.0022211855299948E-5</v>
      </c>
      <c r="N138" s="98">
        <f t="shared" si="1"/>
        <v>3.2197938255524883E-4</v>
      </c>
      <c r="O138" s="98">
        <f>L138/'סכום נכסי הקרן'!$C$42</f>
        <v>2.1909942348996323E-6</v>
      </c>
    </row>
    <row r="139" spans="2:15">
      <c r="B139" s="96" t="s">
        <v>964</v>
      </c>
      <c r="C139" s="92" t="s">
        <v>965</v>
      </c>
      <c r="D139" s="103" t="s">
        <v>117</v>
      </c>
      <c r="E139" s="103" t="s">
        <v>250</v>
      </c>
      <c r="F139" s="92" t="s">
        <v>966</v>
      </c>
      <c r="G139" s="103" t="s">
        <v>795</v>
      </c>
      <c r="H139" s="103" t="s">
        <v>129</v>
      </c>
      <c r="I139" s="97">
        <v>4878.7759470000001</v>
      </c>
      <c r="J139" s="99">
        <v>41.8</v>
      </c>
      <c r="K139" s="92"/>
      <c r="L139" s="97">
        <v>2.0393283449999999</v>
      </c>
      <c r="M139" s="98">
        <v>5.3639127271220844E-5</v>
      </c>
      <c r="N139" s="98">
        <f t="shared" si="1"/>
        <v>9.0182485796646452E-5</v>
      </c>
      <c r="O139" s="98">
        <f>L139/'סכום נכסי הקרן'!$C$42</f>
        <v>6.1367067947422303E-7</v>
      </c>
    </row>
    <row r="140" spans="2:15">
      <c r="B140" s="96" t="s">
        <v>967</v>
      </c>
      <c r="C140" s="92" t="s">
        <v>968</v>
      </c>
      <c r="D140" s="103" t="s">
        <v>117</v>
      </c>
      <c r="E140" s="103" t="s">
        <v>250</v>
      </c>
      <c r="F140" s="92" t="s">
        <v>969</v>
      </c>
      <c r="G140" s="103" t="s">
        <v>361</v>
      </c>
      <c r="H140" s="103" t="s">
        <v>129</v>
      </c>
      <c r="I140" s="97">
        <v>2931.1020050000002</v>
      </c>
      <c r="J140" s="99">
        <v>87.1</v>
      </c>
      <c r="K140" s="92"/>
      <c r="L140" s="97">
        <v>2.5529898449999999</v>
      </c>
      <c r="M140" s="98">
        <v>1.676351988449439E-5</v>
      </c>
      <c r="N140" s="98">
        <f t="shared" ref="N140:N178" si="2">IFERROR(L140/$L$11,0)</f>
        <v>1.1289745028071736E-4</v>
      </c>
      <c r="O140" s="98">
        <f>L140/'סכום נכסי הקרן'!$C$42</f>
        <v>7.6824068900584094E-7</v>
      </c>
    </row>
    <row r="141" spans="2:15">
      <c r="B141" s="96" t="s">
        <v>970</v>
      </c>
      <c r="C141" s="92" t="s">
        <v>971</v>
      </c>
      <c r="D141" s="103" t="s">
        <v>117</v>
      </c>
      <c r="E141" s="103" t="s">
        <v>250</v>
      </c>
      <c r="F141" s="92" t="s">
        <v>972</v>
      </c>
      <c r="G141" s="103" t="s">
        <v>497</v>
      </c>
      <c r="H141" s="103" t="s">
        <v>129</v>
      </c>
      <c r="I141" s="97">
        <v>679.69109600000002</v>
      </c>
      <c r="J141" s="99">
        <v>1998</v>
      </c>
      <c r="K141" s="92"/>
      <c r="L141" s="97">
        <v>13.580228096000001</v>
      </c>
      <c r="M141" s="98">
        <v>4.7750209669512514E-5</v>
      </c>
      <c r="N141" s="98">
        <f t="shared" si="2"/>
        <v>6.0054023688016706E-4</v>
      </c>
      <c r="O141" s="98">
        <f>L141/'סכום נכסי הקרן'!$C$42</f>
        <v>4.086535561338091E-6</v>
      </c>
    </row>
    <row r="142" spans="2:15">
      <c r="B142" s="96" t="s">
        <v>973</v>
      </c>
      <c r="C142" s="92" t="s">
        <v>974</v>
      </c>
      <c r="D142" s="103" t="s">
        <v>117</v>
      </c>
      <c r="E142" s="103" t="s">
        <v>250</v>
      </c>
      <c r="F142" s="92" t="s">
        <v>975</v>
      </c>
      <c r="G142" s="103" t="s">
        <v>976</v>
      </c>
      <c r="H142" s="103" t="s">
        <v>129</v>
      </c>
      <c r="I142" s="97">
        <v>4163.2821260000001</v>
      </c>
      <c r="J142" s="99">
        <v>567.5</v>
      </c>
      <c r="K142" s="92"/>
      <c r="L142" s="97">
        <v>23.626626066999997</v>
      </c>
      <c r="M142" s="98">
        <v>4.4243483200146056E-5</v>
      </c>
      <c r="N142" s="98">
        <f t="shared" si="2"/>
        <v>1.0448086375761643E-3</v>
      </c>
      <c r="O142" s="98">
        <f>L142/'סכום נכסי הקרן'!$C$42</f>
        <v>7.1096779033977869E-6</v>
      </c>
    </row>
    <row r="143" spans="2:15">
      <c r="B143" s="96" t="s">
        <v>977</v>
      </c>
      <c r="C143" s="92" t="s">
        <v>978</v>
      </c>
      <c r="D143" s="103" t="s">
        <v>117</v>
      </c>
      <c r="E143" s="103" t="s">
        <v>250</v>
      </c>
      <c r="F143" s="92" t="s">
        <v>979</v>
      </c>
      <c r="G143" s="103" t="s">
        <v>560</v>
      </c>
      <c r="H143" s="103" t="s">
        <v>129</v>
      </c>
      <c r="I143" s="97">
        <v>587.55729199999996</v>
      </c>
      <c r="J143" s="99">
        <v>194.8</v>
      </c>
      <c r="K143" s="92"/>
      <c r="L143" s="97">
        <v>1.1445616070000002</v>
      </c>
      <c r="M143" s="98">
        <v>7.9881968938909657E-6</v>
      </c>
      <c r="N143" s="98">
        <f t="shared" si="2"/>
        <v>5.0614414848759606E-5</v>
      </c>
      <c r="O143" s="98">
        <f>L143/'סכום נכסי הקרן'!$C$42</f>
        <v>3.4441923037547872E-7</v>
      </c>
    </row>
    <row r="144" spans="2:15">
      <c r="B144" s="96" t="s">
        <v>980</v>
      </c>
      <c r="C144" s="92" t="s">
        <v>981</v>
      </c>
      <c r="D144" s="103" t="s">
        <v>117</v>
      </c>
      <c r="E144" s="103" t="s">
        <v>250</v>
      </c>
      <c r="F144" s="92" t="s">
        <v>982</v>
      </c>
      <c r="G144" s="103" t="s">
        <v>487</v>
      </c>
      <c r="H144" s="103" t="s">
        <v>129</v>
      </c>
      <c r="I144" s="97">
        <v>1327.339019</v>
      </c>
      <c r="J144" s="99">
        <v>477.5</v>
      </c>
      <c r="K144" s="92"/>
      <c r="L144" s="97">
        <v>6.3380438170000009</v>
      </c>
      <c r="M144" s="98">
        <v>1.8250618337879674E-5</v>
      </c>
      <c r="N144" s="98">
        <f t="shared" si="2"/>
        <v>2.8027882214579108E-4</v>
      </c>
      <c r="O144" s="98">
        <f>L144/'סכום נכסי הקרן'!$C$42</f>
        <v>1.9072316948136121E-6</v>
      </c>
    </row>
    <row r="145" spans="2:15">
      <c r="B145" s="96" t="s">
        <v>983</v>
      </c>
      <c r="C145" s="92" t="s">
        <v>984</v>
      </c>
      <c r="D145" s="103" t="s">
        <v>117</v>
      </c>
      <c r="E145" s="103" t="s">
        <v>250</v>
      </c>
      <c r="F145" s="92" t="s">
        <v>985</v>
      </c>
      <c r="G145" s="103" t="s">
        <v>361</v>
      </c>
      <c r="H145" s="103" t="s">
        <v>129</v>
      </c>
      <c r="I145" s="97">
        <v>1949.1403070000001</v>
      </c>
      <c r="J145" s="99">
        <v>517.5</v>
      </c>
      <c r="K145" s="92"/>
      <c r="L145" s="97">
        <v>10.086801087</v>
      </c>
      <c r="M145" s="98">
        <v>1.572446019208244E-5</v>
      </c>
      <c r="N145" s="98">
        <f t="shared" si="2"/>
        <v>4.4605509357639777E-4</v>
      </c>
      <c r="O145" s="98">
        <f>L145/'סכום נכסי הקרן'!$C$42</f>
        <v>3.0353003683576131E-6</v>
      </c>
    </row>
    <row r="146" spans="2:15">
      <c r="B146" s="96" t="s">
        <v>986</v>
      </c>
      <c r="C146" s="92" t="s">
        <v>987</v>
      </c>
      <c r="D146" s="103" t="s">
        <v>117</v>
      </c>
      <c r="E146" s="103" t="s">
        <v>250</v>
      </c>
      <c r="F146" s="92" t="s">
        <v>988</v>
      </c>
      <c r="G146" s="103" t="s">
        <v>472</v>
      </c>
      <c r="H146" s="103" t="s">
        <v>129</v>
      </c>
      <c r="I146" s="97">
        <v>467.59699899999998</v>
      </c>
      <c r="J146" s="99">
        <v>9226</v>
      </c>
      <c r="K146" s="92"/>
      <c r="L146" s="97">
        <v>43.140499095000003</v>
      </c>
      <c r="M146" s="98">
        <v>7.8855774291604659E-6</v>
      </c>
      <c r="N146" s="98">
        <f t="shared" si="2"/>
        <v>1.9077445063879976E-3</v>
      </c>
      <c r="O146" s="98">
        <f>L146/'סכום נכסי הקרן'!$C$42</f>
        <v>1.2981754241485697E-5</v>
      </c>
    </row>
    <row r="147" spans="2:15">
      <c r="B147" s="96" t="s">
        <v>989</v>
      </c>
      <c r="C147" s="92" t="s">
        <v>990</v>
      </c>
      <c r="D147" s="103" t="s">
        <v>117</v>
      </c>
      <c r="E147" s="103" t="s">
        <v>250</v>
      </c>
      <c r="F147" s="92" t="s">
        <v>991</v>
      </c>
      <c r="G147" s="103" t="s">
        <v>125</v>
      </c>
      <c r="H147" s="103" t="s">
        <v>129</v>
      </c>
      <c r="I147" s="97">
        <v>680.25468100000001</v>
      </c>
      <c r="J147" s="99">
        <v>1431</v>
      </c>
      <c r="K147" s="92"/>
      <c r="L147" s="97">
        <v>9.7344444839999991</v>
      </c>
      <c r="M147" s="98">
        <v>5.902592671585735E-5</v>
      </c>
      <c r="N147" s="98">
        <f t="shared" si="2"/>
        <v>4.3047329949046206E-4</v>
      </c>
      <c r="O147" s="98">
        <f>L147/'סכום נכסי הקרן'!$C$42</f>
        <v>2.9292699115602114E-6</v>
      </c>
    </row>
    <row r="148" spans="2:15">
      <c r="B148" s="96" t="s">
        <v>992</v>
      </c>
      <c r="C148" s="92" t="s">
        <v>993</v>
      </c>
      <c r="D148" s="103" t="s">
        <v>117</v>
      </c>
      <c r="E148" s="103" t="s">
        <v>250</v>
      </c>
      <c r="F148" s="92" t="s">
        <v>994</v>
      </c>
      <c r="G148" s="103" t="s">
        <v>451</v>
      </c>
      <c r="H148" s="103" t="s">
        <v>129</v>
      </c>
      <c r="I148" s="97">
        <v>285.34681699999999</v>
      </c>
      <c r="J148" s="99">
        <v>27470</v>
      </c>
      <c r="K148" s="92"/>
      <c r="L148" s="97">
        <v>78.384770520000004</v>
      </c>
      <c r="M148" s="98">
        <v>7.8173098017857691E-5</v>
      </c>
      <c r="N148" s="98">
        <f t="shared" si="2"/>
        <v>3.4663047132281644E-3</v>
      </c>
      <c r="O148" s="98">
        <f>L148/'סכום נכסי הקרן'!$C$42</f>
        <v>2.3587391164044968E-5</v>
      </c>
    </row>
    <row r="149" spans="2:15">
      <c r="B149" s="96" t="s">
        <v>995</v>
      </c>
      <c r="C149" s="92" t="s">
        <v>996</v>
      </c>
      <c r="D149" s="103" t="s">
        <v>117</v>
      </c>
      <c r="E149" s="103" t="s">
        <v>250</v>
      </c>
      <c r="F149" s="92" t="s">
        <v>997</v>
      </c>
      <c r="G149" s="103" t="s">
        <v>795</v>
      </c>
      <c r="H149" s="103" t="s">
        <v>129</v>
      </c>
      <c r="I149" s="97">
        <v>829.72241999999994</v>
      </c>
      <c r="J149" s="99">
        <v>764.2</v>
      </c>
      <c r="K149" s="92"/>
      <c r="L149" s="97">
        <v>6.3407387339999994</v>
      </c>
      <c r="M149" s="98">
        <v>3.7934428566445149E-5</v>
      </c>
      <c r="N149" s="98">
        <f t="shared" si="2"/>
        <v>2.8039799585054113E-4</v>
      </c>
      <c r="O149" s="98">
        <f>L149/'סכום נכסי הקרן'!$C$42</f>
        <v>1.9080426439432953E-6</v>
      </c>
    </row>
    <row r="150" spans="2:15">
      <c r="B150" s="96" t="s">
        <v>998</v>
      </c>
      <c r="C150" s="92" t="s">
        <v>999</v>
      </c>
      <c r="D150" s="103" t="s">
        <v>117</v>
      </c>
      <c r="E150" s="103" t="s">
        <v>250</v>
      </c>
      <c r="F150" s="92" t="s">
        <v>1000</v>
      </c>
      <c r="G150" s="103" t="s">
        <v>497</v>
      </c>
      <c r="H150" s="103" t="s">
        <v>129</v>
      </c>
      <c r="I150" s="97">
        <v>28.664079999999998</v>
      </c>
      <c r="J150" s="99">
        <v>11570</v>
      </c>
      <c r="K150" s="92"/>
      <c r="L150" s="97">
        <v>3.3164340670000003</v>
      </c>
      <c r="M150" s="98">
        <v>8.6212322817688986E-6</v>
      </c>
      <c r="N150" s="98">
        <f t="shared" si="2"/>
        <v>1.4665822150515049E-4</v>
      </c>
      <c r="O150" s="98">
        <f>L150/'סכום נכסי הקרן'!$C$42</f>
        <v>9.9797482456281524E-7</v>
      </c>
    </row>
    <row r="151" spans="2:15">
      <c r="B151" s="96" t="s">
        <v>1001</v>
      </c>
      <c r="C151" s="92" t="s">
        <v>1002</v>
      </c>
      <c r="D151" s="103" t="s">
        <v>117</v>
      </c>
      <c r="E151" s="103" t="s">
        <v>250</v>
      </c>
      <c r="F151" s="92" t="s">
        <v>1003</v>
      </c>
      <c r="G151" s="103" t="s">
        <v>124</v>
      </c>
      <c r="H151" s="103" t="s">
        <v>129</v>
      </c>
      <c r="I151" s="97">
        <v>1843.400273</v>
      </c>
      <c r="J151" s="99">
        <v>1324</v>
      </c>
      <c r="K151" s="92"/>
      <c r="L151" s="97">
        <v>24.40661961</v>
      </c>
      <c r="M151" s="98">
        <v>4.6526887799672016E-5</v>
      </c>
      <c r="N151" s="98">
        <f t="shared" si="2"/>
        <v>1.0793012472559821E-3</v>
      </c>
      <c r="O151" s="98">
        <f>L151/'סכום נכסי הקרן'!$C$42</f>
        <v>7.3443920281202175E-6</v>
      </c>
    </row>
    <row r="152" spans="2:15">
      <c r="B152" s="96" t="s">
        <v>1006</v>
      </c>
      <c r="C152" s="92" t="s">
        <v>1007</v>
      </c>
      <c r="D152" s="103" t="s">
        <v>117</v>
      </c>
      <c r="E152" s="103" t="s">
        <v>250</v>
      </c>
      <c r="F152" s="92" t="s">
        <v>1008</v>
      </c>
      <c r="G152" s="103" t="s">
        <v>361</v>
      </c>
      <c r="H152" s="103" t="s">
        <v>129</v>
      </c>
      <c r="I152" s="97">
        <v>2592.7097760000001</v>
      </c>
      <c r="J152" s="99">
        <v>587.6</v>
      </c>
      <c r="K152" s="92"/>
      <c r="L152" s="97">
        <v>15.234762643</v>
      </c>
      <c r="M152" s="98">
        <v>1.8680456601176689E-5</v>
      </c>
      <c r="N152" s="98">
        <f t="shared" si="2"/>
        <v>6.7370650196480614E-4</v>
      </c>
      <c r="O152" s="98">
        <f>L152/'סכום נכסי הקרן'!$C$42</f>
        <v>4.5844148470158792E-6</v>
      </c>
    </row>
    <row r="153" spans="2:15">
      <c r="B153" s="96" t="s">
        <v>1009</v>
      </c>
      <c r="C153" s="92" t="s">
        <v>1010</v>
      </c>
      <c r="D153" s="103" t="s">
        <v>117</v>
      </c>
      <c r="E153" s="103" t="s">
        <v>250</v>
      </c>
      <c r="F153" s="92" t="s">
        <v>484</v>
      </c>
      <c r="G153" s="103" t="s">
        <v>285</v>
      </c>
      <c r="H153" s="103" t="s">
        <v>129</v>
      </c>
      <c r="I153" s="97">
        <v>6927.5154139999995</v>
      </c>
      <c r="J153" s="99">
        <v>370</v>
      </c>
      <c r="K153" s="92"/>
      <c r="L153" s="97">
        <v>25.631807031999998</v>
      </c>
      <c r="M153" s="98">
        <v>1.3280941085985705E-5</v>
      </c>
      <c r="N153" s="98">
        <f t="shared" si="2"/>
        <v>1.1334810695262133E-3</v>
      </c>
      <c r="O153" s="98">
        <f>L153/'סכום נכסי הקרן'!$C$42</f>
        <v>7.713073020362303E-6</v>
      </c>
    </row>
    <row r="154" spans="2:15">
      <c r="B154" s="96" t="s">
        <v>1011</v>
      </c>
      <c r="C154" s="92" t="s">
        <v>1012</v>
      </c>
      <c r="D154" s="103" t="s">
        <v>117</v>
      </c>
      <c r="E154" s="103" t="s">
        <v>250</v>
      </c>
      <c r="F154" s="92" t="s">
        <v>1013</v>
      </c>
      <c r="G154" s="103" t="s">
        <v>151</v>
      </c>
      <c r="H154" s="103" t="s">
        <v>129</v>
      </c>
      <c r="I154" s="97">
        <v>382.68119999999993</v>
      </c>
      <c r="J154" s="99">
        <v>514.5</v>
      </c>
      <c r="K154" s="92"/>
      <c r="L154" s="97">
        <v>1.968894774</v>
      </c>
      <c r="M154" s="98">
        <v>5.048267608528574E-5</v>
      </c>
      <c r="N154" s="98">
        <f t="shared" si="2"/>
        <v>8.706779632945592E-5</v>
      </c>
      <c r="O154" s="98">
        <f>L154/'סכום נכסי הקרן'!$C$42</f>
        <v>5.9247594765021853E-7</v>
      </c>
    </row>
    <row r="155" spans="2:15">
      <c r="B155" s="96" t="s">
        <v>1014</v>
      </c>
      <c r="C155" s="92" t="s">
        <v>1015</v>
      </c>
      <c r="D155" s="103" t="s">
        <v>117</v>
      </c>
      <c r="E155" s="103" t="s">
        <v>250</v>
      </c>
      <c r="F155" s="92" t="s">
        <v>1016</v>
      </c>
      <c r="G155" s="103" t="s">
        <v>487</v>
      </c>
      <c r="H155" s="103" t="s">
        <v>129</v>
      </c>
      <c r="I155" s="97">
        <v>1253.468212</v>
      </c>
      <c r="J155" s="99">
        <v>911.3</v>
      </c>
      <c r="K155" s="92"/>
      <c r="L155" s="97">
        <v>11.422855815</v>
      </c>
      <c r="M155" s="98">
        <v>4.4826090812560462E-5</v>
      </c>
      <c r="N155" s="98">
        <f t="shared" si="2"/>
        <v>5.0513765221724398E-4</v>
      </c>
      <c r="O155" s="98">
        <f>L155/'סכום נכסי הקרן'!$C$42</f>
        <v>3.4373433325309513E-6</v>
      </c>
    </row>
    <row r="156" spans="2:15">
      <c r="B156" s="96" t="s">
        <v>1017</v>
      </c>
      <c r="C156" s="92" t="s">
        <v>1018</v>
      </c>
      <c r="D156" s="103" t="s">
        <v>117</v>
      </c>
      <c r="E156" s="103" t="s">
        <v>250</v>
      </c>
      <c r="F156" s="92" t="s">
        <v>1019</v>
      </c>
      <c r="G156" s="103" t="s">
        <v>285</v>
      </c>
      <c r="H156" s="103" t="s">
        <v>129</v>
      </c>
      <c r="I156" s="97">
        <v>724.59351600000014</v>
      </c>
      <c r="J156" s="99">
        <v>6090</v>
      </c>
      <c r="K156" s="92"/>
      <c r="L156" s="97">
        <v>44.127745145000006</v>
      </c>
      <c r="M156" s="98">
        <v>4.520243059749091E-5</v>
      </c>
      <c r="N156" s="98">
        <f t="shared" si="2"/>
        <v>1.9514021660778699E-3</v>
      </c>
      <c r="O156" s="98">
        <f>L156/'סכום נכסי הקרן'!$C$42</f>
        <v>1.327883438348301E-5</v>
      </c>
    </row>
    <row r="157" spans="2:15">
      <c r="B157" s="96" t="s">
        <v>1020</v>
      </c>
      <c r="C157" s="92" t="s">
        <v>1021</v>
      </c>
      <c r="D157" s="103" t="s">
        <v>117</v>
      </c>
      <c r="E157" s="103" t="s">
        <v>250</v>
      </c>
      <c r="F157" s="92" t="s">
        <v>1022</v>
      </c>
      <c r="G157" s="103" t="s">
        <v>153</v>
      </c>
      <c r="H157" s="103" t="s">
        <v>129</v>
      </c>
      <c r="I157" s="97">
        <v>7649.5693189999993</v>
      </c>
      <c r="J157" s="99">
        <v>60.1</v>
      </c>
      <c r="K157" s="92"/>
      <c r="L157" s="97">
        <v>4.5973911620000001</v>
      </c>
      <c r="M157" s="98">
        <v>5.5729054175821159E-5</v>
      </c>
      <c r="N157" s="98">
        <f t="shared" si="2"/>
        <v>2.0330427132306294E-4</v>
      </c>
      <c r="O157" s="98">
        <f>L157/'סכום נכסי הקרן'!$C$42</f>
        <v>1.3834379172488419E-6</v>
      </c>
    </row>
    <row r="158" spans="2:15">
      <c r="B158" s="96" t="s">
        <v>1023</v>
      </c>
      <c r="C158" s="92" t="s">
        <v>1024</v>
      </c>
      <c r="D158" s="103" t="s">
        <v>117</v>
      </c>
      <c r="E158" s="103" t="s">
        <v>250</v>
      </c>
      <c r="F158" s="92" t="s">
        <v>1025</v>
      </c>
      <c r="G158" s="103" t="s">
        <v>881</v>
      </c>
      <c r="H158" s="103" t="s">
        <v>129</v>
      </c>
      <c r="I158" s="97">
        <v>229.05131600000001</v>
      </c>
      <c r="J158" s="99">
        <v>722.4</v>
      </c>
      <c r="K158" s="92"/>
      <c r="L158" s="97">
        <v>1.6546667060000002</v>
      </c>
      <c r="M158" s="98">
        <v>1.2283211860457509E-5</v>
      </c>
      <c r="N158" s="98">
        <f t="shared" si="2"/>
        <v>7.3172109375074071E-5</v>
      </c>
      <c r="O158" s="98">
        <f>L158/'סכום נכסי הקרן'!$C$42</f>
        <v>4.9791905470445201E-7</v>
      </c>
    </row>
    <row r="159" spans="2:15">
      <c r="B159" s="96" t="s">
        <v>1026</v>
      </c>
      <c r="C159" s="92" t="s">
        <v>1027</v>
      </c>
      <c r="D159" s="103" t="s">
        <v>117</v>
      </c>
      <c r="E159" s="103" t="s">
        <v>250</v>
      </c>
      <c r="F159" s="92" t="s">
        <v>1028</v>
      </c>
      <c r="G159" s="103" t="s">
        <v>151</v>
      </c>
      <c r="H159" s="103" t="s">
        <v>129</v>
      </c>
      <c r="I159" s="97">
        <v>3119.4901620000001</v>
      </c>
      <c r="J159" s="99">
        <v>239</v>
      </c>
      <c r="K159" s="92"/>
      <c r="L159" s="97">
        <v>7.4555814870000008</v>
      </c>
      <c r="M159" s="98">
        <v>4.0783734749440061E-5</v>
      </c>
      <c r="N159" s="98">
        <f t="shared" si="2"/>
        <v>3.2969819362615576E-4</v>
      </c>
      <c r="O159" s="98">
        <f>L159/'סכום נכסי הקרן'!$C$42</f>
        <v>2.24351893515349E-6</v>
      </c>
    </row>
    <row r="160" spans="2:15">
      <c r="B160" s="96" t="s">
        <v>1029</v>
      </c>
      <c r="C160" s="92" t="s">
        <v>1030</v>
      </c>
      <c r="D160" s="103" t="s">
        <v>117</v>
      </c>
      <c r="E160" s="103" t="s">
        <v>250</v>
      </c>
      <c r="F160" s="92" t="s">
        <v>1031</v>
      </c>
      <c r="G160" s="103" t="s">
        <v>451</v>
      </c>
      <c r="H160" s="103" t="s">
        <v>129</v>
      </c>
      <c r="I160" s="97">
        <v>8.8672050000000002</v>
      </c>
      <c r="J160" s="99">
        <v>93.5</v>
      </c>
      <c r="K160" s="92"/>
      <c r="L160" s="97">
        <v>8.290839999999999E-3</v>
      </c>
      <c r="M160" s="98">
        <v>1.2934245171431311E-6</v>
      </c>
      <c r="N160" s="98">
        <f t="shared" si="2"/>
        <v>3.6663471204891635E-7</v>
      </c>
      <c r="O160" s="98">
        <f>L160/'סכום נכסי הקרן'!$C$42</f>
        <v>2.4948632860845499E-9</v>
      </c>
    </row>
    <row r="161" spans="2:15">
      <c r="B161" s="96" t="s">
        <v>1032</v>
      </c>
      <c r="C161" s="92" t="s">
        <v>1033</v>
      </c>
      <c r="D161" s="103" t="s">
        <v>117</v>
      </c>
      <c r="E161" s="103" t="s">
        <v>250</v>
      </c>
      <c r="F161" s="92" t="s">
        <v>1034</v>
      </c>
      <c r="G161" s="103" t="s">
        <v>1035</v>
      </c>
      <c r="H161" s="103" t="s">
        <v>129</v>
      </c>
      <c r="I161" s="97">
        <v>942.20749999999998</v>
      </c>
      <c r="J161" s="99">
        <v>801.2</v>
      </c>
      <c r="K161" s="92"/>
      <c r="L161" s="97">
        <v>7.5489664899999998</v>
      </c>
      <c r="M161" s="98">
        <v>1.887522087859267E-5</v>
      </c>
      <c r="N161" s="98">
        <f t="shared" si="2"/>
        <v>3.3382783352809477E-4</v>
      </c>
      <c r="O161" s="98">
        <f>L161/'סכום נכסי הקרן'!$C$42</f>
        <v>2.2716201668086167E-6</v>
      </c>
    </row>
    <row r="162" spans="2:15">
      <c r="B162" s="96" t="s">
        <v>1036</v>
      </c>
      <c r="C162" s="92" t="s">
        <v>1037</v>
      </c>
      <c r="D162" s="103" t="s">
        <v>117</v>
      </c>
      <c r="E162" s="103" t="s">
        <v>250</v>
      </c>
      <c r="F162" s="92" t="s">
        <v>1038</v>
      </c>
      <c r="G162" s="103" t="s">
        <v>367</v>
      </c>
      <c r="H162" s="103" t="s">
        <v>129</v>
      </c>
      <c r="I162" s="97">
        <v>428.08516500000007</v>
      </c>
      <c r="J162" s="99">
        <v>511.5</v>
      </c>
      <c r="K162" s="92"/>
      <c r="L162" s="97">
        <v>2.189655621</v>
      </c>
      <c r="M162" s="98">
        <v>2.852213920392291E-5</v>
      </c>
      <c r="N162" s="98">
        <f t="shared" si="2"/>
        <v>9.6830207565412699E-5</v>
      </c>
      <c r="O162" s="98">
        <f>L162/'סכום נכסי הקרן'!$C$42</f>
        <v>6.5890686806180882E-7</v>
      </c>
    </row>
    <row r="163" spans="2:15">
      <c r="B163" s="96" t="s">
        <v>1039</v>
      </c>
      <c r="C163" s="92" t="s">
        <v>1040</v>
      </c>
      <c r="D163" s="103" t="s">
        <v>117</v>
      </c>
      <c r="E163" s="103" t="s">
        <v>250</v>
      </c>
      <c r="F163" s="92" t="s">
        <v>1041</v>
      </c>
      <c r="G163" s="103" t="s">
        <v>367</v>
      </c>
      <c r="H163" s="103" t="s">
        <v>129</v>
      </c>
      <c r="I163" s="97">
        <v>939.20229300000005</v>
      </c>
      <c r="J163" s="99">
        <v>2399</v>
      </c>
      <c r="K163" s="92"/>
      <c r="L163" s="97">
        <v>22.531463007999999</v>
      </c>
      <c r="M163" s="98">
        <v>3.6508630254502081E-5</v>
      </c>
      <c r="N163" s="98">
        <f t="shared" si="2"/>
        <v>9.9637870854809543E-4</v>
      </c>
      <c r="O163" s="98">
        <f>L163/'סכום נכסי הקרן'!$C$42</f>
        <v>6.7801235870468331E-6</v>
      </c>
    </row>
    <row r="164" spans="2:15">
      <c r="B164" s="96" t="s">
        <v>1042</v>
      </c>
      <c r="C164" s="92" t="s">
        <v>1043</v>
      </c>
      <c r="D164" s="103" t="s">
        <v>117</v>
      </c>
      <c r="E164" s="103" t="s">
        <v>250</v>
      </c>
      <c r="F164" s="92" t="s">
        <v>1044</v>
      </c>
      <c r="G164" s="103" t="s">
        <v>431</v>
      </c>
      <c r="H164" s="103" t="s">
        <v>129</v>
      </c>
      <c r="I164" s="97">
        <v>13111.408778999999</v>
      </c>
      <c r="J164" s="99">
        <v>188</v>
      </c>
      <c r="K164" s="92"/>
      <c r="L164" s="97">
        <v>24.649448503999999</v>
      </c>
      <c r="M164" s="98">
        <v>5.6823685765271454E-5</v>
      </c>
      <c r="N164" s="98">
        <f t="shared" si="2"/>
        <v>1.0900395441750936E-3</v>
      </c>
      <c r="O164" s="98">
        <f>L164/'סכום נכסי הקרן'!$C$42</f>
        <v>7.4174636218840718E-6</v>
      </c>
    </row>
    <row r="165" spans="2:15">
      <c r="B165" s="96" t="s">
        <v>1045</v>
      </c>
      <c r="C165" s="92" t="s">
        <v>1046</v>
      </c>
      <c r="D165" s="103" t="s">
        <v>117</v>
      </c>
      <c r="E165" s="103" t="s">
        <v>250</v>
      </c>
      <c r="F165" s="92" t="s">
        <v>1047</v>
      </c>
      <c r="G165" s="103" t="s">
        <v>560</v>
      </c>
      <c r="H165" s="103" t="s">
        <v>129</v>
      </c>
      <c r="I165" s="97">
        <v>5218.38</v>
      </c>
      <c r="J165" s="99">
        <v>417.8</v>
      </c>
      <c r="K165" s="92"/>
      <c r="L165" s="97">
        <v>21.802391640000003</v>
      </c>
      <c r="M165" s="98">
        <v>1.8150255643281972E-5</v>
      </c>
      <c r="N165" s="98">
        <f t="shared" si="2"/>
        <v>9.6413796200494803E-4</v>
      </c>
      <c r="O165" s="98">
        <f>L165/'סכום נכסי הקרן'!$C$42</f>
        <v>6.5607328631927203E-6</v>
      </c>
    </row>
    <row r="166" spans="2:15">
      <c r="B166" s="96" t="s">
        <v>1048</v>
      </c>
      <c r="C166" s="92" t="s">
        <v>1049</v>
      </c>
      <c r="D166" s="103" t="s">
        <v>117</v>
      </c>
      <c r="E166" s="103" t="s">
        <v>250</v>
      </c>
      <c r="F166" s="92" t="s">
        <v>1050</v>
      </c>
      <c r="G166" s="103" t="s">
        <v>423</v>
      </c>
      <c r="H166" s="103" t="s">
        <v>129</v>
      </c>
      <c r="I166" s="97">
        <v>4384.5988399999997</v>
      </c>
      <c r="J166" s="99">
        <v>486.3</v>
      </c>
      <c r="K166" s="92"/>
      <c r="L166" s="97">
        <v>21.322304158999998</v>
      </c>
      <c r="M166" s="98">
        <v>2.8751904643692191E-5</v>
      </c>
      <c r="N166" s="98">
        <f t="shared" si="2"/>
        <v>9.4290769639196719E-4</v>
      </c>
      <c r="O166" s="98">
        <f>L166/'סכום נכסי הקרן'!$C$42</f>
        <v>6.4162658815050113E-6</v>
      </c>
    </row>
    <row r="167" spans="2:15">
      <c r="B167" s="96" t="s">
        <v>1051</v>
      </c>
      <c r="C167" s="92" t="s">
        <v>1052</v>
      </c>
      <c r="D167" s="103" t="s">
        <v>117</v>
      </c>
      <c r="E167" s="103" t="s">
        <v>250</v>
      </c>
      <c r="F167" s="92" t="s">
        <v>1053</v>
      </c>
      <c r="G167" s="103" t="s">
        <v>560</v>
      </c>
      <c r="H167" s="103" t="s">
        <v>129</v>
      </c>
      <c r="I167" s="97">
        <v>81.404989</v>
      </c>
      <c r="J167" s="99">
        <v>21880</v>
      </c>
      <c r="K167" s="92"/>
      <c r="L167" s="97">
        <v>17.811411493000001</v>
      </c>
      <c r="M167" s="98">
        <v>3.600924726264659E-5</v>
      </c>
      <c r="N167" s="98">
        <f t="shared" si="2"/>
        <v>7.8765019273328342E-4</v>
      </c>
      <c r="O167" s="98">
        <f>L167/'סכום נכסי הקרן'!$C$42</f>
        <v>5.3597749573300307E-6</v>
      </c>
    </row>
    <row r="168" spans="2:15">
      <c r="B168" s="96" t="s">
        <v>1054</v>
      </c>
      <c r="C168" s="92" t="s">
        <v>1055</v>
      </c>
      <c r="D168" s="103" t="s">
        <v>117</v>
      </c>
      <c r="E168" s="103" t="s">
        <v>250</v>
      </c>
      <c r="F168" s="92" t="s">
        <v>1056</v>
      </c>
      <c r="G168" s="103" t="s">
        <v>1057</v>
      </c>
      <c r="H168" s="103" t="s">
        <v>129</v>
      </c>
      <c r="I168" s="97">
        <v>384.81203900000003</v>
      </c>
      <c r="J168" s="99">
        <v>1372</v>
      </c>
      <c r="K168" s="92"/>
      <c r="L168" s="97">
        <v>5.2796211679999994</v>
      </c>
      <c r="M168" s="98">
        <v>8.5857295760964359E-6</v>
      </c>
      <c r="N168" s="98">
        <f t="shared" si="2"/>
        <v>2.3347361505674256E-4</v>
      </c>
      <c r="O168" s="98">
        <f>L168/'סכום נכסי הקרן'!$C$42</f>
        <v>1.5887332304661567E-6</v>
      </c>
    </row>
    <row r="169" spans="2:15">
      <c r="B169" s="96" t="s">
        <v>1058</v>
      </c>
      <c r="C169" s="92" t="s">
        <v>1059</v>
      </c>
      <c r="D169" s="103" t="s">
        <v>117</v>
      </c>
      <c r="E169" s="103" t="s">
        <v>250</v>
      </c>
      <c r="F169" s="92" t="s">
        <v>489</v>
      </c>
      <c r="G169" s="103" t="s">
        <v>423</v>
      </c>
      <c r="H169" s="103" t="s">
        <v>129</v>
      </c>
      <c r="I169" s="97">
        <v>621.50334699999996</v>
      </c>
      <c r="J169" s="99">
        <v>8</v>
      </c>
      <c r="K169" s="92"/>
      <c r="L169" s="97">
        <v>4.9720267000000005E-2</v>
      </c>
      <c r="M169" s="98">
        <v>2.5285053245397423E-5</v>
      </c>
      <c r="N169" s="98">
        <f t="shared" si="2"/>
        <v>2.1987127690970084E-6</v>
      </c>
      <c r="O169" s="98">
        <f>L169/'סכום נכסי הקרן'!$C$42</f>
        <v>1.4961725074011949E-8</v>
      </c>
    </row>
    <row r="170" spans="2:15">
      <c r="B170" s="96" t="s">
        <v>1060</v>
      </c>
      <c r="C170" s="92" t="s">
        <v>1061</v>
      </c>
      <c r="D170" s="103" t="s">
        <v>117</v>
      </c>
      <c r="E170" s="103" t="s">
        <v>250</v>
      </c>
      <c r="F170" s="92" t="s">
        <v>1062</v>
      </c>
      <c r="G170" s="103" t="s">
        <v>497</v>
      </c>
      <c r="H170" s="103" t="s">
        <v>129</v>
      </c>
      <c r="I170" s="97">
        <v>494.84042099999999</v>
      </c>
      <c r="J170" s="99">
        <v>7804</v>
      </c>
      <c r="K170" s="92"/>
      <c r="L170" s="97">
        <v>38.617346467000004</v>
      </c>
      <c r="M170" s="98">
        <v>3.9343198833730045E-5</v>
      </c>
      <c r="N170" s="98">
        <f t="shared" si="2"/>
        <v>1.707723186314268E-3</v>
      </c>
      <c r="O170" s="98">
        <f>L170/'סכום נכסי הקרן'!$C$42</f>
        <v>1.1620656038052264E-5</v>
      </c>
    </row>
    <row r="171" spans="2:15">
      <c r="B171" s="96" t="s">
        <v>1063</v>
      </c>
      <c r="C171" s="92" t="s">
        <v>1064</v>
      </c>
      <c r="D171" s="103" t="s">
        <v>117</v>
      </c>
      <c r="E171" s="103" t="s">
        <v>250</v>
      </c>
      <c r="F171" s="92" t="s">
        <v>1065</v>
      </c>
      <c r="G171" s="103" t="s">
        <v>367</v>
      </c>
      <c r="H171" s="103" t="s">
        <v>129</v>
      </c>
      <c r="I171" s="97">
        <v>4800.7600060000004</v>
      </c>
      <c r="J171" s="99">
        <v>409.9</v>
      </c>
      <c r="K171" s="92"/>
      <c r="L171" s="97">
        <v>19.678315267999999</v>
      </c>
      <c r="M171" s="98">
        <v>5.6216932913581115E-5</v>
      </c>
      <c r="N171" s="98">
        <f t="shared" si="2"/>
        <v>8.70207777727103E-4</v>
      </c>
      <c r="O171" s="98">
        <f>L171/'סכום נכסי הקרן'!$C$42</f>
        <v>5.9215599739146157E-6</v>
      </c>
    </row>
    <row r="172" spans="2:15">
      <c r="B172" s="96" t="s">
        <v>1066</v>
      </c>
      <c r="C172" s="92" t="s">
        <v>1067</v>
      </c>
      <c r="D172" s="103" t="s">
        <v>117</v>
      </c>
      <c r="E172" s="103" t="s">
        <v>250</v>
      </c>
      <c r="F172" s="92" t="s">
        <v>600</v>
      </c>
      <c r="G172" s="103" t="s">
        <v>274</v>
      </c>
      <c r="H172" s="103" t="s">
        <v>129</v>
      </c>
      <c r="I172" s="97">
        <v>6436.0020000000004</v>
      </c>
      <c r="J172" s="99">
        <v>1023</v>
      </c>
      <c r="K172" s="92"/>
      <c r="L172" s="97">
        <v>65.840300459999995</v>
      </c>
      <c r="M172" s="98">
        <v>9.0520141850475289E-5</v>
      </c>
      <c r="N172" s="98">
        <f t="shared" si="2"/>
        <v>2.9115674166147504E-3</v>
      </c>
      <c r="O172" s="98">
        <f>L172/'סכום נכסי הקרן'!$C$42</f>
        <v>1.9812533876233254E-5</v>
      </c>
    </row>
    <row r="173" spans="2:15">
      <c r="B173" s="96" t="s">
        <v>1068</v>
      </c>
      <c r="C173" s="92" t="s">
        <v>1069</v>
      </c>
      <c r="D173" s="103" t="s">
        <v>117</v>
      </c>
      <c r="E173" s="103" t="s">
        <v>250</v>
      </c>
      <c r="F173" s="92" t="s">
        <v>1070</v>
      </c>
      <c r="G173" s="103" t="s">
        <v>153</v>
      </c>
      <c r="H173" s="103" t="s">
        <v>129</v>
      </c>
      <c r="I173" s="97">
        <v>1090.6414199999999</v>
      </c>
      <c r="J173" s="99">
        <v>55.3</v>
      </c>
      <c r="K173" s="92"/>
      <c r="L173" s="97">
        <v>0.60312470499999993</v>
      </c>
      <c r="M173" s="98">
        <v>2.7777956855793254E-5</v>
      </c>
      <c r="N173" s="98">
        <f t="shared" si="2"/>
        <v>2.6671175966158148E-5</v>
      </c>
      <c r="O173" s="98">
        <f>L173/'סכום נכסי הקרן'!$C$42</f>
        <v>1.8149110143665476E-7</v>
      </c>
    </row>
    <row r="174" spans="2:15">
      <c r="B174" s="96" t="s">
        <v>1071</v>
      </c>
      <c r="C174" s="92" t="s">
        <v>1072</v>
      </c>
      <c r="D174" s="103" t="s">
        <v>117</v>
      </c>
      <c r="E174" s="103" t="s">
        <v>250</v>
      </c>
      <c r="F174" s="92" t="s">
        <v>1073</v>
      </c>
      <c r="G174" s="103" t="s">
        <v>451</v>
      </c>
      <c r="H174" s="103" t="s">
        <v>129</v>
      </c>
      <c r="I174" s="97">
        <v>1330.2224639999999</v>
      </c>
      <c r="J174" s="99">
        <v>3057</v>
      </c>
      <c r="K174" s="92"/>
      <c r="L174" s="97">
        <v>40.664900729999999</v>
      </c>
      <c r="M174" s="98">
        <v>3.7271573662090219E-5</v>
      </c>
      <c r="N174" s="98">
        <f t="shared" si="2"/>
        <v>1.7982694358643179E-3</v>
      </c>
      <c r="O174" s="98">
        <f>L174/'סכום נכסי הקרן'!$C$42</f>
        <v>1.2236802044611863E-5</v>
      </c>
    </row>
    <row r="175" spans="2:15">
      <c r="B175" s="96" t="s">
        <v>1074</v>
      </c>
      <c r="C175" s="92" t="s">
        <v>1075</v>
      </c>
      <c r="D175" s="103" t="s">
        <v>117</v>
      </c>
      <c r="E175" s="103" t="s">
        <v>250</v>
      </c>
      <c r="F175" s="92" t="s">
        <v>1076</v>
      </c>
      <c r="G175" s="103" t="s">
        <v>367</v>
      </c>
      <c r="H175" s="103" t="s">
        <v>129</v>
      </c>
      <c r="I175" s="97">
        <v>289.91000000000003</v>
      </c>
      <c r="J175" s="99">
        <v>6693</v>
      </c>
      <c r="K175" s="92"/>
      <c r="L175" s="97">
        <v>19.403676300000001</v>
      </c>
      <c r="M175" s="98">
        <v>3.4497489231062141E-5</v>
      </c>
      <c r="N175" s="98">
        <f t="shared" si="2"/>
        <v>8.5806278651389778E-4</v>
      </c>
      <c r="O175" s="98">
        <f>L175/'סכום נכסי הקרן'!$C$42</f>
        <v>5.838916155171118E-6</v>
      </c>
    </row>
    <row r="176" spans="2:15">
      <c r="B176" s="96" t="s">
        <v>1077</v>
      </c>
      <c r="C176" s="92" t="s">
        <v>1078</v>
      </c>
      <c r="D176" s="103" t="s">
        <v>117</v>
      </c>
      <c r="E176" s="103" t="s">
        <v>250</v>
      </c>
      <c r="F176" s="92" t="s">
        <v>1079</v>
      </c>
      <c r="G176" s="103" t="s">
        <v>367</v>
      </c>
      <c r="H176" s="103" t="s">
        <v>129</v>
      </c>
      <c r="I176" s="97">
        <v>1136.7904530000001</v>
      </c>
      <c r="J176" s="99">
        <v>1193</v>
      </c>
      <c r="K176" s="92"/>
      <c r="L176" s="97">
        <v>13.561910110000003</v>
      </c>
      <c r="M176" s="98">
        <v>6.8177265557717277E-5</v>
      </c>
      <c r="N176" s="98">
        <f t="shared" si="2"/>
        <v>5.9973018512154855E-4</v>
      </c>
      <c r="O176" s="98">
        <f>L176/'סכום נכסי הקרן'!$C$42</f>
        <v>4.0810233489752415E-6</v>
      </c>
    </row>
    <row r="177" spans="2:15">
      <c r="B177" s="96" t="s">
        <v>1080</v>
      </c>
      <c r="C177" s="92" t="s">
        <v>1081</v>
      </c>
      <c r="D177" s="103" t="s">
        <v>117</v>
      </c>
      <c r="E177" s="103" t="s">
        <v>250</v>
      </c>
      <c r="F177" s="92" t="s">
        <v>1082</v>
      </c>
      <c r="G177" s="103" t="s">
        <v>123</v>
      </c>
      <c r="H177" s="103" t="s">
        <v>129</v>
      </c>
      <c r="I177" s="97">
        <v>922.20371</v>
      </c>
      <c r="J177" s="99">
        <v>825</v>
      </c>
      <c r="K177" s="92"/>
      <c r="L177" s="97">
        <v>7.6081806079999996</v>
      </c>
      <c r="M177" s="98">
        <v>4.6107880105994699E-5</v>
      </c>
      <c r="N177" s="98">
        <f t="shared" si="2"/>
        <v>3.3644638015330528E-4</v>
      </c>
      <c r="O177" s="98">
        <f>L177/'סכום נכסי הקרן'!$C$42</f>
        <v>2.2894387628756108E-6</v>
      </c>
    </row>
    <row r="178" spans="2:15">
      <c r="B178" s="96" t="s">
        <v>1083</v>
      </c>
      <c r="C178" s="92" t="s">
        <v>1084</v>
      </c>
      <c r="D178" s="103" t="s">
        <v>117</v>
      </c>
      <c r="E178" s="103" t="s">
        <v>250</v>
      </c>
      <c r="F178" s="92" t="s">
        <v>607</v>
      </c>
      <c r="G178" s="103" t="s">
        <v>123</v>
      </c>
      <c r="H178" s="103" t="s">
        <v>129</v>
      </c>
      <c r="I178" s="97">
        <v>3850.318483</v>
      </c>
      <c r="J178" s="99">
        <v>919</v>
      </c>
      <c r="K178" s="92"/>
      <c r="L178" s="97">
        <v>35.384426855000001</v>
      </c>
      <c r="M178" s="98">
        <v>4.350859847502433E-5</v>
      </c>
      <c r="N178" s="98">
        <f t="shared" si="2"/>
        <v>1.5647581126880836E-3</v>
      </c>
      <c r="O178" s="98">
        <f>L178/'סכום נכסי הקרן'!$C$42</f>
        <v>1.0647812219230344E-5</v>
      </c>
    </row>
    <row r="179" spans="2:15">
      <c r="B179" s="95"/>
      <c r="C179" s="92"/>
      <c r="D179" s="92"/>
      <c r="E179" s="92"/>
      <c r="F179" s="92"/>
      <c r="G179" s="92"/>
      <c r="H179" s="92"/>
      <c r="I179" s="97"/>
      <c r="J179" s="99"/>
      <c r="K179" s="92"/>
      <c r="L179" s="92"/>
      <c r="M179" s="92"/>
      <c r="N179" s="98"/>
      <c r="O179" s="92"/>
    </row>
    <row r="180" spans="2:15">
      <c r="B180" s="93" t="s">
        <v>192</v>
      </c>
      <c r="C180" s="94"/>
      <c r="D180" s="94"/>
      <c r="E180" s="94"/>
      <c r="F180" s="94"/>
      <c r="G180" s="94"/>
      <c r="H180" s="94"/>
      <c r="I180" s="100"/>
      <c r="J180" s="102"/>
      <c r="K180" s="100">
        <v>0.42494723099999993</v>
      </c>
      <c r="L180" s="100">
        <f>L181+L207</f>
        <v>4681.8900638499999</v>
      </c>
      <c r="M180" s="94"/>
      <c r="N180" s="101">
        <v>0.20707501608062931</v>
      </c>
      <c r="O180" s="101">
        <v>1.408872857375082E-3</v>
      </c>
    </row>
    <row r="181" spans="2:15">
      <c r="B181" s="104" t="s">
        <v>62</v>
      </c>
      <c r="C181" s="94"/>
      <c r="D181" s="94"/>
      <c r="E181" s="94"/>
      <c r="F181" s="94"/>
      <c r="G181" s="94"/>
      <c r="H181" s="94"/>
      <c r="I181" s="100"/>
      <c r="J181" s="102"/>
      <c r="K181" s="100">
        <v>7.1413529999999987E-3</v>
      </c>
      <c r="L181" s="100">
        <f>SUM(L182:L205)</f>
        <v>1851.021307039</v>
      </c>
      <c r="M181" s="94"/>
      <c r="N181" s="101">
        <v>9.8947478858271765E-2</v>
      </c>
      <c r="O181" s="101">
        <v>6.7320732316076995E-4</v>
      </c>
    </row>
    <row r="182" spans="2:15">
      <c r="B182" s="96" t="s">
        <v>1085</v>
      </c>
      <c r="C182" s="92" t="s">
        <v>1086</v>
      </c>
      <c r="D182" s="103" t="s">
        <v>1087</v>
      </c>
      <c r="E182" s="103" t="s">
        <v>613</v>
      </c>
      <c r="F182" s="92" t="s">
        <v>1088</v>
      </c>
      <c r="G182" s="103" t="s">
        <v>1089</v>
      </c>
      <c r="H182" s="103" t="s">
        <v>128</v>
      </c>
      <c r="I182" s="97">
        <v>811.74800000000005</v>
      </c>
      <c r="J182" s="99">
        <v>341</v>
      </c>
      <c r="K182" s="92"/>
      <c r="L182" s="97">
        <v>9.7408055330000014</v>
      </c>
      <c r="M182" s="98">
        <v>1.2856113234295326E-5</v>
      </c>
      <c r="N182" s="98">
        <v>4.3082546468969842E-4</v>
      </c>
      <c r="O182" s="98">
        <v>2.9312000788689165E-6</v>
      </c>
    </row>
    <row r="183" spans="2:15">
      <c r="B183" s="96" t="s">
        <v>1090</v>
      </c>
      <c r="C183" s="92" t="s">
        <v>1091</v>
      </c>
      <c r="D183" s="103" t="s">
        <v>1087</v>
      </c>
      <c r="E183" s="103" t="s">
        <v>613</v>
      </c>
      <c r="F183" s="92" t="s">
        <v>614</v>
      </c>
      <c r="G183" s="103" t="s">
        <v>615</v>
      </c>
      <c r="H183" s="103" t="s">
        <v>128</v>
      </c>
      <c r="I183" s="97">
        <v>888.26858500000003</v>
      </c>
      <c r="J183" s="99">
        <v>2196</v>
      </c>
      <c r="K183" s="92"/>
      <c r="L183" s="97">
        <v>68.642944613999987</v>
      </c>
      <c r="M183" s="98">
        <v>2.0013021766524919E-5</v>
      </c>
      <c r="N183" s="98">
        <v>3.036004405468072E-3</v>
      </c>
      <c r="O183" s="98">
        <v>2.0656012891819163E-5</v>
      </c>
    </row>
    <row r="184" spans="2:15">
      <c r="B184" s="96" t="s">
        <v>1092</v>
      </c>
      <c r="C184" s="92" t="s">
        <v>1093</v>
      </c>
      <c r="D184" s="103" t="s">
        <v>1087</v>
      </c>
      <c r="E184" s="103" t="s">
        <v>613</v>
      </c>
      <c r="F184" s="92" t="s">
        <v>1094</v>
      </c>
      <c r="G184" s="103" t="s">
        <v>619</v>
      </c>
      <c r="H184" s="103" t="s">
        <v>128</v>
      </c>
      <c r="I184" s="97">
        <v>125.837755</v>
      </c>
      <c r="J184" s="99">
        <v>12616</v>
      </c>
      <c r="K184" s="92"/>
      <c r="L184" s="97">
        <v>55.866557130000004</v>
      </c>
      <c r="M184" s="98">
        <v>1.0034002671353686E-6</v>
      </c>
      <c r="N184" s="98">
        <v>2.4709183808880614E-3</v>
      </c>
      <c r="O184" s="98">
        <v>1.6811346465219574E-5</v>
      </c>
    </row>
    <row r="185" spans="2:15">
      <c r="B185" s="96" t="s">
        <v>1095</v>
      </c>
      <c r="C185" s="92" t="s">
        <v>1096</v>
      </c>
      <c r="D185" s="103" t="s">
        <v>1087</v>
      </c>
      <c r="E185" s="103" t="s">
        <v>613</v>
      </c>
      <c r="F185" s="92" t="s">
        <v>618</v>
      </c>
      <c r="G185" s="103" t="s">
        <v>619</v>
      </c>
      <c r="H185" s="103" t="s">
        <v>128</v>
      </c>
      <c r="I185" s="97">
        <v>96.945903999999985</v>
      </c>
      <c r="J185" s="99">
        <v>12965</v>
      </c>
      <c r="K185" s="92"/>
      <c r="L185" s="97">
        <v>44.230439280000006</v>
      </c>
      <c r="M185" s="98">
        <v>2.3810079734840532E-6</v>
      </c>
      <c r="N185" s="98">
        <v>1.9562652689943082E-3</v>
      </c>
      <c r="O185" s="98">
        <v>1.3309809611404223E-5</v>
      </c>
    </row>
    <row r="186" spans="2:15">
      <c r="B186" s="96" t="s">
        <v>1097</v>
      </c>
      <c r="C186" s="92" t="s">
        <v>1098</v>
      </c>
      <c r="D186" s="103" t="s">
        <v>1087</v>
      </c>
      <c r="E186" s="103" t="s">
        <v>613</v>
      </c>
      <c r="F186" s="92" t="s">
        <v>602</v>
      </c>
      <c r="G186" s="103" t="s">
        <v>500</v>
      </c>
      <c r="H186" s="103" t="s">
        <v>128</v>
      </c>
      <c r="I186" s="97">
        <v>4.0587400000000002</v>
      </c>
      <c r="J186" s="99">
        <v>16404</v>
      </c>
      <c r="K186" s="97">
        <v>7.1413529999999987E-3</v>
      </c>
      <c r="L186" s="97">
        <v>2.350076455</v>
      </c>
      <c r="M186" s="98">
        <v>9.1528079226404462E-8</v>
      </c>
      <c r="N186" s="98">
        <v>1.0394138116725854E-4</v>
      </c>
      <c r="O186" s="98">
        <v>7.071842535924676E-7</v>
      </c>
    </row>
    <row r="187" spans="2:15">
      <c r="B187" s="96" t="s">
        <v>1101</v>
      </c>
      <c r="C187" s="92" t="s">
        <v>1102</v>
      </c>
      <c r="D187" s="103" t="s">
        <v>1103</v>
      </c>
      <c r="E187" s="103" t="s">
        <v>613</v>
      </c>
      <c r="F187" s="92" t="s">
        <v>1104</v>
      </c>
      <c r="G187" s="103" t="s">
        <v>1105</v>
      </c>
      <c r="H187" s="103" t="s">
        <v>128</v>
      </c>
      <c r="I187" s="97">
        <v>107.123484</v>
      </c>
      <c r="J187" s="99">
        <v>2914</v>
      </c>
      <c r="K187" s="92"/>
      <c r="L187" s="97">
        <v>10.984834171000001</v>
      </c>
      <c r="M187" s="98">
        <v>2.8856664327122429E-6</v>
      </c>
      <c r="N187" s="98">
        <v>4.8584752772523631E-4</v>
      </c>
      <c r="O187" s="98">
        <v>3.305552777880015E-6</v>
      </c>
    </row>
    <row r="188" spans="2:15">
      <c r="B188" s="96" t="s">
        <v>1106</v>
      </c>
      <c r="C188" s="92" t="s">
        <v>1107</v>
      </c>
      <c r="D188" s="103" t="s">
        <v>1103</v>
      </c>
      <c r="E188" s="103" t="s">
        <v>613</v>
      </c>
      <c r="F188" s="92" t="s">
        <v>1108</v>
      </c>
      <c r="G188" s="103" t="s">
        <v>1105</v>
      </c>
      <c r="H188" s="103" t="s">
        <v>128</v>
      </c>
      <c r="I188" s="97">
        <v>258.01990000000001</v>
      </c>
      <c r="J188" s="99">
        <v>2064</v>
      </c>
      <c r="K188" s="92"/>
      <c r="L188" s="97">
        <v>18.740542659999999</v>
      </c>
      <c r="M188" s="98">
        <v>1.6490106188093374E-6</v>
      </c>
      <c r="N188" s="98">
        <v>8.2887426226493943E-4</v>
      </c>
      <c r="O188" s="98">
        <v>5.6393980905314406E-6</v>
      </c>
    </row>
    <row r="189" spans="2:15">
      <c r="B189" s="96" t="s">
        <v>1109</v>
      </c>
      <c r="C189" s="92" t="s">
        <v>1110</v>
      </c>
      <c r="D189" s="103" t="s">
        <v>1087</v>
      </c>
      <c r="E189" s="103" t="s">
        <v>613</v>
      </c>
      <c r="F189" s="92" t="s">
        <v>1111</v>
      </c>
      <c r="G189" s="103" t="s">
        <v>1112</v>
      </c>
      <c r="H189" s="103" t="s">
        <v>128</v>
      </c>
      <c r="I189" s="97">
        <v>514.47428600000001</v>
      </c>
      <c r="J189" s="99">
        <v>3570</v>
      </c>
      <c r="K189" s="92"/>
      <c r="L189" s="97">
        <v>64.632529943999998</v>
      </c>
      <c r="M189" s="98">
        <v>6.1924361840264954E-6</v>
      </c>
      <c r="N189" s="98">
        <v>2.8586280316201689E-3</v>
      </c>
      <c r="O189" s="98">
        <v>1.944920019474024E-5</v>
      </c>
    </row>
    <row r="190" spans="2:15">
      <c r="B190" s="96" t="s">
        <v>1113</v>
      </c>
      <c r="C190" s="92" t="s">
        <v>1114</v>
      </c>
      <c r="D190" s="103" t="s">
        <v>1103</v>
      </c>
      <c r="E190" s="103" t="s">
        <v>613</v>
      </c>
      <c r="F190" s="92" t="s">
        <v>1115</v>
      </c>
      <c r="G190" s="103" t="s">
        <v>1116</v>
      </c>
      <c r="H190" s="103" t="s">
        <v>128</v>
      </c>
      <c r="I190" s="97">
        <v>735.39034500000014</v>
      </c>
      <c r="J190" s="99">
        <v>171</v>
      </c>
      <c r="K190" s="92"/>
      <c r="L190" s="97">
        <v>4.4252040460000002</v>
      </c>
      <c r="M190" s="98">
        <v>5.5023356464471442E-6</v>
      </c>
      <c r="N190" s="98">
        <v>1.9572206662024565E-4</v>
      </c>
      <c r="O190" s="98">
        <v>1.3316309831566214E-6</v>
      </c>
    </row>
    <row r="191" spans="2:15">
      <c r="B191" s="96" t="s">
        <v>1117</v>
      </c>
      <c r="C191" s="92" t="s">
        <v>1118</v>
      </c>
      <c r="D191" s="103" t="s">
        <v>1103</v>
      </c>
      <c r="E191" s="103" t="s">
        <v>613</v>
      </c>
      <c r="F191" s="92" t="s">
        <v>1119</v>
      </c>
      <c r="G191" s="103" t="s">
        <v>1089</v>
      </c>
      <c r="H191" s="103" t="s">
        <v>128</v>
      </c>
      <c r="I191" s="97">
        <v>1197.3282999999999</v>
      </c>
      <c r="J191" s="99">
        <v>393</v>
      </c>
      <c r="K191" s="92"/>
      <c r="L191" s="97">
        <v>16.558655270999999</v>
      </c>
      <c r="M191" s="98">
        <v>8.8162295490748387E-6</v>
      </c>
      <c r="N191" s="98">
        <v>7.3237170453684054E-4</v>
      </c>
      <c r="O191" s="98">
        <v>4.9828252367717601E-6</v>
      </c>
    </row>
    <row r="192" spans="2:15">
      <c r="B192" s="96" t="s">
        <v>1120</v>
      </c>
      <c r="C192" s="92" t="s">
        <v>1121</v>
      </c>
      <c r="D192" s="103" t="s">
        <v>1087</v>
      </c>
      <c r="E192" s="103" t="s">
        <v>613</v>
      </c>
      <c r="F192" s="92" t="s">
        <v>1122</v>
      </c>
      <c r="G192" s="103" t="s">
        <v>1123</v>
      </c>
      <c r="H192" s="103" t="s">
        <v>128</v>
      </c>
      <c r="I192" s="97">
        <v>274.65029700000002</v>
      </c>
      <c r="J192" s="99">
        <v>2297</v>
      </c>
      <c r="K192" s="92"/>
      <c r="L192" s="97">
        <v>22.200376279000004</v>
      </c>
      <c r="M192" s="98">
        <v>5.5167651026026818E-6</v>
      </c>
      <c r="N192" s="98">
        <v>9.8189902203505287E-4</v>
      </c>
      <c r="O192" s="98">
        <v>6.6805301142155991E-6</v>
      </c>
    </row>
    <row r="193" spans="2:15">
      <c r="B193" s="96" t="s">
        <v>1126</v>
      </c>
      <c r="C193" s="92" t="s">
        <v>1127</v>
      </c>
      <c r="D193" s="103" t="s">
        <v>1087</v>
      </c>
      <c r="E193" s="103" t="s">
        <v>613</v>
      </c>
      <c r="F193" s="92" t="s">
        <v>1128</v>
      </c>
      <c r="G193" s="103" t="s">
        <v>619</v>
      </c>
      <c r="H193" s="103" t="s">
        <v>128</v>
      </c>
      <c r="I193" s="97">
        <v>40.587400000000002</v>
      </c>
      <c r="J193" s="99">
        <v>12200</v>
      </c>
      <c r="K193" s="92"/>
      <c r="L193" s="97">
        <v>17.424901392999999</v>
      </c>
      <c r="M193" s="98">
        <v>9.0346731520439014E-7</v>
      </c>
      <c r="N193" s="98">
        <v>7.7068484884322932E-4</v>
      </c>
      <c r="O193" s="98">
        <v>5.2434957421549307E-6</v>
      </c>
    </row>
    <row r="194" spans="2:15">
      <c r="B194" s="96" t="s">
        <v>1129</v>
      </c>
      <c r="C194" s="92" t="s">
        <v>1130</v>
      </c>
      <c r="D194" s="103" t="s">
        <v>1087</v>
      </c>
      <c r="E194" s="103" t="s">
        <v>613</v>
      </c>
      <c r="F194" s="92" t="s">
        <v>699</v>
      </c>
      <c r="G194" s="103" t="s">
        <v>153</v>
      </c>
      <c r="H194" s="103" t="s">
        <v>128</v>
      </c>
      <c r="I194" s="97">
        <v>696.23046099999988</v>
      </c>
      <c r="J194" s="99">
        <v>19230</v>
      </c>
      <c r="K194" s="92"/>
      <c r="L194" s="97">
        <v>471.14172928300002</v>
      </c>
      <c r="M194" s="98">
        <v>1.0958799502660374E-5</v>
      </c>
      <c r="N194" s="98">
        <v>2.0838097400199533E-2</v>
      </c>
      <c r="O194" s="98">
        <v>1.4177581816556805E-4</v>
      </c>
    </row>
    <row r="195" spans="2:15">
      <c r="B195" s="96" t="s">
        <v>1131</v>
      </c>
      <c r="C195" s="92" t="s">
        <v>1132</v>
      </c>
      <c r="D195" s="103" t="s">
        <v>1087</v>
      </c>
      <c r="E195" s="103" t="s">
        <v>613</v>
      </c>
      <c r="F195" s="92" t="s">
        <v>622</v>
      </c>
      <c r="G195" s="103" t="s">
        <v>615</v>
      </c>
      <c r="H195" s="103" t="s">
        <v>128</v>
      </c>
      <c r="I195" s="97">
        <v>609.78799700000002</v>
      </c>
      <c r="J195" s="99">
        <v>8168</v>
      </c>
      <c r="K195" s="92"/>
      <c r="L195" s="97">
        <v>175.27253468699999</v>
      </c>
      <c r="M195" s="98">
        <v>2.1184828341842173E-5</v>
      </c>
      <c r="N195" s="98">
        <v>7.7521177225074621E-3</v>
      </c>
      <c r="O195" s="98">
        <v>5.2742954959687029E-5</v>
      </c>
    </row>
    <row r="196" spans="2:15">
      <c r="B196" s="96" t="s">
        <v>1135</v>
      </c>
      <c r="C196" s="92" t="s">
        <v>1136</v>
      </c>
      <c r="D196" s="103" t="s">
        <v>1087</v>
      </c>
      <c r="E196" s="103" t="s">
        <v>613</v>
      </c>
      <c r="F196" s="92" t="s">
        <v>847</v>
      </c>
      <c r="G196" s="103" t="s">
        <v>153</v>
      </c>
      <c r="H196" s="103" t="s">
        <v>128</v>
      </c>
      <c r="I196" s="97">
        <v>1112.697193</v>
      </c>
      <c r="J196" s="99">
        <v>2530</v>
      </c>
      <c r="K196" s="92"/>
      <c r="L196" s="97">
        <v>99.064209981000005</v>
      </c>
      <c r="M196" s="98">
        <v>2.4913194147778089E-5</v>
      </c>
      <c r="N196" s="98">
        <v>4.381504604993142E-3</v>
      </c>
      <c r="O196" s="98">
        <v>2.9810370315437661E-5</v>
      </c>
    </row>
    <row r="197" spans="2:15">
      <c r="B197" s="96" t="s">
        <v>1137</v>
      </c>
      <c r="C197" s="92" t="s">
        <v>1138</v>
      </c>
      <c r="D197" s="103" t="s">
        <v>1103</v>
      </c>
      <c r="E197" s="103" t="s">
        <v>613</v>
      </c>
      <c r="F197" s="92" t="s">
        <v>1139</v>
      </c>
      <c r="G197" s="103" t="s">
        <v>619</v>
      </c>
      <c r="H197" s="103" t="s">
        <v>128</v>
      </c>
      <c r="I197" s="97">
        <v>428.225481</v>
      </c>
      <c r="J197" s="99">
        <v>462</v>
      </c>
      <c r="K197" s="92"/>
      <c r="L197" s="97">
        <v>6.9619956629999997</v>
      </c>
      <c r="M197" s="98">
        <v>4.5085096794111839E-6</v>
      </c>
      <c r="N197" s="98">
        <v>3.0792166074132418E-4</v>
      </c>
      <c r="O197" s="98">
        <v>2.0950015034522147E-6</v>
      </c>
    </row>
    <row r="198" spans="2:15">
      <c r="B198" s="96" t="s">
        <v>1142</v>
      </c>
      <c r="C198" s="92" t="s">
        <v>1143</v>
      </c>
      <c r="D198" s="103" t="s">
        <v>1103</v>
      </c>
      <c r="E198" s="103" t="s">
        <v>613</v>
      </c>
      <c r="F198" s="92" t="s">
        <v>1144</v>
      </c>
      <c r="G198" s="103" t="s">
        <v>619</v>
      </c>
      <c r="H198" s="103" t="s">
        <v>128</v>
      </c>
      <c r="I198" s="97">
        <v>920.14534900000001</v>
      </c>
      <c r="J198" s="99">
        <v>643</v>
      </c>
      <c r="K198" s="92"/>
      <c r="L198" s="97">
        <v>20.820285236</v>
      </c>
      <c r="M198" s="98">
        <v>1.2103718122099594E-5</v>
      </c>
      <c r="N198" s="98">
        <v>9.2085906359421887E-4</v>
      </c>
      <c r="O198" s="98">
        <v>6.2652335599026E-6</v>
      </c>
    </row>
    <row r="199" spans="2:15">
      <c r="B199" s="96" t="s">
        <v>1145</v>
      </c>
      <c r="C199" s="92" t="s">
        <v>1146</v>
      </c>
      <c r="D199" s="103" t="s">
        <v>1087</v>
      </c>
      <c r="E199" s="103" t="s">
        <v>613</v>
      </c>
      <c r="F199" s="92" t="s">
        <v>1147</v>
      </c>
      <c r="G199" s="103" t="s">
        <v>1148</v>
      </c>
      <c r="H199" s="103" t="s">
        <v>128</v>
      </c>
      <c r="I199" s="97">
        <v>713.54736600000001</v>
      </c>
      <c r="J199" s="99">
        <v>455.99</v>
      </c>
      <c r="K199" s="92"/>
      <c r="L199" s="97">
        <v>11.449786605</v>
      </c>
      <c r="M199" s="98">
        <v>3.0850140398813307E-5</v>
      </c>
      <c r="N199" s="98">
        <v>5.0641187918036307E-4</v>
      </c>
      <c r="O199" s="98">
        <v>3.4454661152928141E-6</v>
      </c>
    </row>
    <row r="200" spans="2:15">
      <c r="B200" s="96" t="s">
        <v>1149</v>
      </c>
      <c r="C200" s="92" t="s">
        <v>1150</v>
      </c>
      <c r="D200" s="103" t="s">
        <v>1087</v>
      </c>
      <c r="E200" s="103" t="s">
        <v>613</v>
      </c>
      <c r="F200" s="92" t="s">
        <v>625</v>
      </c>
      <c r="G200" s="103" t="s">
        <v>626</v>
      </c>
      <c r="H200" s="103" t="s">
        <v>128</v>
      </c>
      <c r="I200" s="97">
        <v>208.65286599999999</v>
      </c>
      <c r="J200" s="99">
        <v>28327</v>
      </c>
      <c r="K200" s="92"/>
      <c r="L200" s="97">
        <v>207.99083714400001</v>
      </c>
      <c r="M200" s="98">
        <v>3.732951652544173E-6</v>
      </c>
      <c r="N200" s="98">
        <v>9.1992134285187339E-3</v>
      </c>
      <c r="O200" s="98">
        <v>6.2588536048182369E-5</v>
      </c>
    </row>
    <row r="201" spans="2:15">
      <c r="B201" s="96" t="s">
        <v>1151</v>
      </c>
      <c r="C201" s="92" t="s">
        <v>1152</v>
      </c>
      <c r="D201" s="103" t="s">
        <v>1087</v>
      </c>
      <c r="E201" s="103" t="s">
        <v>613</v>
      </c>
      <c r="F201" s="92" t="s">
        <v>1153</v>
      </c>
      <c r="G201" s="103" t="s">
        <v>619</v>
      </c>
      <c r="H201" s="103" t="s">
        <v>132</v>
      </c>
      <c r="I201" s="97">
        <v>7711.6059999999998</v>
      </c>
      <c r="J201" s="99">
        <v>16</v>
      </c>
      <c r="K201" s="92"/>
      <c r="L201" s="97">
        <v>2.9505221480000001</v>
      </c>
      <c r="M201" s="98">
        <v>1.4475164488982576E-5</v>
      </c>
      <c r="N201" s="98">
        <v>1.3049845530566215E-4</v>
      </c>
      <c r="O201" s="98">
        <v>8.878701790752694E-7</v>
      </c>
    </row>
    <row r="202" spans="2:15">
      <c r="B202" s="96" t="s">
        <v>1154</v>
      </c>
      <c r="C202" s="92" t="s">
        <v>1155</v>
      </c>
      <c r="D202" s="103" t="s">
        <v>1087</v>
      </c>
      <c r="E202" s="103" t="s">
        <v>613</v>
      </c>
      <c r="F202" s="92" t="s">
        <v>681</v>
      </c>
      <c r="G202" s="103" t="s">
        <v>682</v>
      </c>
      <c r="H202" s="103" t="s">
        <v>128</v>
      </c>
      <c r="I202" s="97">
        <v>12514.139096000001</v>
      </c>
      <c r="J202" s="99">
        <v>912</v>
      </c>
      <c r="K202" s="92"/>
      <c r="L202" s="97">
        <v>401.61976996499999</v>
      </c>
      <c r="M202" s="98">
        <v>1.1267453820152866E-5</v>
      </c>
      <c r="N202" s="98">
        <v>1.7763215109628746E-2</v>
      </c>
      <c r="O202" s="98">
        <v>1.2085529245076286E-4</v>
      </c>
    </row>
    <row r="203" spans="2:15">
      <c r="B203" s="96" t="s">
        <v>1156</v>
      </c>
      <c r="C203" s="92" t="s">
        <v>1157</v>
      </c>
      <c r="D203" s="103" t="s">
        <v>1087</v>
      </c>
      <c r="E203" s="103" t="s">
        <v>613</v>
      </c>
      <c r="F203" s="92" t="s">
        <v>678</v>
      </c>
      <c r="G203" s="103" t="s">
        <v>615</v>
      </c>
      <c r="H203" s="103" t="s">
        <v>128</v>
      </c>
      <c r="I203" s="97">
        <v>487.51613500000002</v>
      </c>
      <c r="J203" s="99">
        <v>4320</v>
      </c>
      <c r="K203" s="92"/>
      <c r="L203" s="97">
        <v>74.112592841000009</v>
      </c>
      <c r="M203" s="98">
        <v>4.4485779160975604E-6</v>
      </c>
      <c r="N203" s="98">
        <v>3.2779211269448757E-3</v>
      </c>
      <c r="O203" s="98">
        <v>2.2301937683157227E-5</v>
      </c>
    </row>
    <row r="204" spans="2:15">
      <c r="B204" s="96" t="s">
        <v>1158</v>
      </c>
      <c r="C204" s="92" t="s">
        <v>1159</v>
      </c>
      <c r="D204" s="103" t="s">
        <v>1087</v>
      </c>
      <c r="E204" s="103" t="s">
        <v>613</v>
      </c>
      <c r="F204" s="92" t="s">
        <v>1160</v>
      </c>
      <c r="G204" s="103" t="s">
        <v>1148</v>
      </c>
      <c r="H204" s="103" t="s">
        <v>128</v>
      </c>
      <c r="I204" s="97">
        <v>404.88946600000003</v>
      </c>
      <c r="J204" s="99">
        <v>887</v>
      </c>
      <c r="K204" s="92"/>
      <c r="L204" s="97">
        <v>12.638029484999999</v>
      </c>
      <c r="M204" s="98">
        <v>1.7535243920549463E-5</v>
      </c>
      <c r="N204" s="98">
        <v>5.5896659749456407E-4</v>
      </c>
      <c r="O204" s="98">
        <v>3.8030317818869949E-6</v>
      </c>
    </row>
    <row r="205" spans="2:15">
      <c r="B205" s="96" t="s">
        <v>1161</v>
      </c>
      <c r="C205" s="92" t="s">
        <v>1162</v>
      </c>
      <c r="D205" s="103" t="s">
        <v>1087</v>
      </c>
      <c r="E205" s="103" t="s">
        <v>613</v>
      </c>
      <c r="F205" s="92" t="s">
        <v>632</v>
      </c>
      <c r="G205" s="103" t="s">
        <v>619</v>
      </c>
      <c r="H205" s="103" t="s">
        <v>128</v>
      </c>
      <c r="I205" s="97">
        <v>115.40389399999999</v>
      </c>
      <c r="J205" s="99">
        <v>7683</v>
      </c>
      <c r="K205" s="92"/>
      <c r="L205" s="97">
        <v>31.201147225</v>
      </c>
      <c r="M205" s="98">
        <v>1.9630965609171687E-6</v>
      </c>
      <c r="N205" s="98">
        <v>1.3799935443246998E-3</v>
      </c>
      <c r="O205" s="98">
        <v>9.3890392223602427E-6</v>
      </c>
    </row>
    <row r="206" spans="2:15">
      <c r="B206" s="95"/>
      <c r="C206" s="92"/>
      <c r="D206" s="92"/>
      <c r="E206" s="92"/>
      <c r="F206" s="92"/>
      <c r="G206" s="92"/>
      <c r="H206" s="92"/>
      <c r="I206" s="97"/>
      <c r="J206" s="99"/>
      <c r="K206" s="92"/>
      <c r="L206" s="92"/>
      <c r="M206" s="92"/>
      <c r="N206" s="98"/>
      <c r="O206" s="92"/>
    </row>
    <row r="207" spans="2:15" s="91" customFormat="1">
      <c r="B207" s="104" t="s">
        <v>61</v>
      </c>
      <c r="C207" s="94"/>
      <c r="D207" s="94"/>
      <c r="E207" s="94"/>
      <c r="F207" s="94"/>
      <c r="G207" s="94"/>
      <c r="H207" s="94"/>
      <c r="I207" s="100"/>
      <c r="J207" s="102"/>
      <c r="K207" s="100">
        <v>0.41780587800000002</v>
      </c>
      <c r="L207" s="100">
        <f>SUM(L208:L242)</f>
        <v>2830.8687568110004</v>
      </c>
      <c r="M207" s="94"/>
      <c r="N207" s="101">
        <v>0.10812753722235752</v>
      </c>
      <c r="O207" s="101">
        <v>7.3566553421431182E-4</v>
      </c>
    </row>
    <row r="208" spans="2:15">
      <c r="B208" s="96" t="s">
        <v>1163</v>
      </c>
      <c r="C208" s="92" t="s">
        <v>1164</v>
      </c>
      <c r="D208" s="103" t="s">
        <v>1087</v>
      </c>
      <c r="E208" s="103" t="s">
        <v>613</v>
      </c>
      <c r="F208" s="92"/>
      <c r="G208" s="103" t="s">
        <v>619</v>
      </c>
      <c r="H208" s="103" t="s">
        <v>128</v>
      </c>
      <c r="I208" s="97">
        <v>52.45183999999999</v>
      </c>
      <c r="J208" s="99">
        <v>33653</v>
      </c>
      <c r="K208" s="92"/>
      <c r="L208" s="97">
        <v>62.11604273999999</v>
      </c>
      <c r="M208" s="98">
        <v>1.128239191223919E-7</v>
      </c>
      <c r="N208" s="98">
        <v>2.7473264800825644E-3</v>
      </c>
      <c r="O208" s="98">
        <v>1.8691939671896637E-5</v>
      </c>
    </row>
    <row r="209" spans="2:15">
      <c r="B209" s="96" t="s">
        <v>1165</v>
      </c>
      <c r="C209" s="92" t="s">
        <v>1166</v>
      </c>
      <c r="D209" s="103" t="s">
        <v>26</v>
      </c>
      <c r="E209" s="103" t="s">
        <v>613</v>
      </c>
      <c r="F209" s="92"/>
      <c r="G209" s="103" t="s">
        <v>1123</v>
      </c>
      <c r="H209" s="103" t="s">
        <v>130</v>
      </c>
      <c r="I209" s="97">
        <v>251.11318399999999</v>
      </c>
      <c r="J209" s="99">
        <v>11102</v>
      </c>
      <c r="K209" s="92"/>
      <c r="L209" s="97">
        <v>104.628332086</v>
      </c>
      <c r="M209" s="98">
        <v>3.1858866849523998E-7</v>
      </c>
      <c r="N209" s="98">
        <v>4.6275998055754454E-3</v>
      </c>
      <c r="O209" s="98">
        <v>3.1484724155862722E-5</v>
      </c>
    </row>
    <row r="210" spans="2:15" ht="17.25" customHeight="1">
      <c r="B210" s="96" t="s">
        <v>1167</v>
      </c>
      <c r="C210" s="92" t="s">
        <v>1168</v>
      </c>
      <c r="D210" s="103" t="s">
        <v>1087</v>
      </c>
      <c r="E210" s="103" t="s">
        <v>613</v>
      </c>
      <c r="F210" s="92"/>
      <c r="G210" s="103" t="s">
        <v>1116</v>
      </c>
      <c r="H210" s="103" t="s">
        <v>128</v>
      </c>
      <c r="I210" s="97">
        <v>571.64192000000003</v>
      </c>
      <c r="J210" s="99">
        <v>8873</v>
      </c>
      <c r="K210" s="92"/>
      <c r="L210" s="97">
        <v>178.48997038499999</v>
      </c>
      <c r="M210" s="98">
        <v>9.3927361156753205E-8</v>
      </c>
      <c r="N210" s="98">
        <v>7.8944214801385994E-3</v>
      </c>
      <c r="O210" s="98">
        <v>5.3711144678677216E-5</v>
      </c>
    </row>
    <row r="211" spans="2:15">
      <c r="B211" s="96" t="s">
        <v>1169</v>
      </c>
      <c r="C211" s="92" t="s">
        <v>1170</v>
      </c>
      <c r="D211" s="103" t="s">
        <v>1087</v>
      </c>
      <c r="E211" s="103" t="s">
        <v>613</v>
      </c>
      <c r="F211" s="92"/>
      <c r="G211" s="103" t="s">
        <v>1089</v>
      </c>
      <c r="H211" s="103" t="s">
        <v>128</v>
      </c>
      <c r="I211" s="97">
        <v>265.92361699999998</v>
      </c>
      <c r="J211" s="99">
        <v>12993</v>
      </c>
      <c r="K211" s="92"/>
      <c r="L211" s="97">
        <v>121.58657195299999</v>
      </c>
      <c r="M211" s="98">
        <v>1.6716221051415383E-8</v>
      </c>
      <c r="N211" s="98">
        <v>5.3776447116428297E-3</v>
      </c>
      <c r="O211" s="98">
        <v>3.658779226118801E-5</v>
      </c>
    </row>
    <row r="212" spans="2:15">
      <c r="B212" s="96" t="s">
        <v>1171</v>
      </c>
      <c r="C212" s="92" t="s">
        <v>1172</v>
      </c>
      <c r="D212" s="103" t="s">
        <v>26</v>
      </c>
      <c r="E212" s="103" t="s">
        <v>613</v>
      </c>
      <c r="F212" s="92"/>
      <c r="G212" s="103" t="s">
        <v>1173</v>
      </c>
      <c r="H212" s="103" t="s">
        <v>130</v>
      </c>
      <c r="I212" s="97">
        <v>4696.5420000000004</v>
      </c>
      <c r="J212" s="99">
        <v>218.3</v>
      </c>
      <c r="K212" s="92"/>
      <c r="L212" s="97">
        <v>38.477824601000002</v>
      </c>
      <c r="M212" s="98">
        <v>3.0556042609176855E-6</v>
      </c>
      <c r="N212" s="98">
        <v>1.7018332424165573E-3</v>
      </c>
      <c r="O212" s="98">
        <v>1.1578734646026685E-5</v>
      </c>
    </row>
    <row r="213" spans="2:15">
      <c r="B213" s="96" t="s">
        <v>1174</v>
      </c>
      <c r="C213" s="92" t="s">
        <v>1175</v>
      </c>
      <c r="D213" s="103" t="s">
        <v>26</v>
      </c>
      <c r="E213" s="103" t="s">
        <v>613</v>
      </c>
      <c r="F213" s="92"/>
      <c r="G213" s="103" t="s">
        <v>626</v>
      </c>
      <c r="H213" s="103" t="s">
        <v>130</v>
      </c>
      <c r="I213" s="97">
        <v>73.760400000000004</v>
      </c>
      <c r="J213" s="99">
        <v>50380</v>
      </c>
      <c r="K213" s="92"/>
      <c r="L213" s="97">
        <v>139.46331716899999</v>
      </c>
      <c r="M213" s="98">
        <v>1.8296624367015516E-7</v>
      </c>
      <c r="N213" s="98">
        <v>6.1683141320239727E-3</v>
      </c>
      <c r="O213" s="98">
        <v>4.1967256701735192E-5</v>
      </c>
    </row>
    <row r="214" spans="2:15">
      <c r="B214" s="96" t="s">
        <v>1176</v>
      </c>
      <c r="C214" s="92" t="s">
        <v>1177</v>
      </c>
      <c r="D214" s="103" t="s">
        <v>1103</v>
      </c>
      <c r="E214" s="103" t="s">
        <v>613</v>
      </c>
      <c r="F214" s="92"/>
      <c r="G214" s="103" t="s">
        <v>1123</v>
      </c>
      <c r="H214" s="103" t="s">
        <v>128</v>
      </c>
      <c r="I214" s="97">
        <v>216.36384000000001</v>
      </c>
      <c r="J214" s="99">
        <v>19049</v>
      </c>
      <c r="K214" s="92"/>
      <c r="L214" s="97">
        <v>145.03610539499999</v>
      </c>
      <c r="M214" s="98">
        <v>3.6303681530669744E-7</v>
      </c>
      <c r="N214" s="98">
        <v>6.4147926259175156E-3</v>
      </c>
      <c r="O214" s="98">
        <v>4.3644218348513916E-5</v>
      </c>
    </row>
    <row r="215" spans="2:15">
      <c r="B215" s="96" t="s">
        <v>1178</v>
      </c>
      <c r="C215" s="92" t="s">
        <v>1179</v>
      </c>
      <c r="D215" s="103" t="s">
        <v>1087</v>
      </c>
      <c r="E215" s="103" t="s">
        <v>613</v>
      </c>
      <c r="F215" s="92"/>
      <c r="G215" s="103" t="s">
        <v>626</v>
      </c>
      <c r="H215" s="103" t="s">
        <v>128</v>
      </c>
      <c r="I215" s="97">
        <v>81.300352000000004</v>
      </c>
      <c r="J215" s="99">
        <v>55913</v>
      </c>
      <c r="K215" s="92"/>
      <c r="L215" s="97">
        <v>159.964822199</v>
      </c>
      <c r="M215" s="98">
        <v>1.945514440847452E-7</v>
      </c>
      <c r="N215" s="98">
        <v>7.0750738862829883E-3</v>
      </c>
      <c r="O215" s="98">
        <v>4.8136563024223653E-5</v>
      </c>
    </row>
    <row r="216" spans="2:15">
      <c r="B216" s="96" t="s">
        <v>1180</v>
      </c>
      <c r="C216" s="92" t="s">
        <v>1181</v>
      </c>
      <c r="D216" s="103" t="s">
        <v>1087</v>
      </c>
      <c r="E216" s="103" t="s">
        <v>613</v>
      </c>
      <c r="F216" s="92"/>
      <c r="G216" s="103" t="s">
        <v>1182</v>
      </c>
      <c r="H216" s="103" t="s">
        <v>128</v>
      </c>
      <c r="I216" s="97">
        <v>695.78399999999999</v>
      </c>
      <c r="J216" s="99">
        <v>1008</v>
      </c>
      <c r="K216" s="92"/>
      <c r="L216" s="97">
        <v>24.680516072</v>
      </c>
      <c r="M216" s="98">
        <v>2.0832323455397249E-5</v>
      </c>
      <c r="N216" s="98">
        <v>1.0915929662570925E-3</v>
      </c>
      <c r="O216" s="98">
        <v>7.4268529857911449E-6</v>
      </c>
    </row>
    <row r="217" spans="2:15">
      <c r="B217" s="96" t="s">
        <v>1183</v>
      </c>
      <c r="C217" s="92" t="s">
        <v>1184</v>
      </c>
      <c r="D217" s="103" t="s">
        <v>1087</v>
      </c>
      <c r="E217" s="103" t="s">
        <v>613</v>
      </c>
      <c r="F217" s="92"/>
      <c r="G217" s="103" t="s">
        <v>619</v>
      </c>
      <c r="H217" s="103" t="s">
        <v>128</v>
      </c>
      <c r="I217" s="97">
        <v>26.091899999999999</v>
      </c>
      <c r="J217" s="99">
        <v>10529</v>
      </c>
      <c r="K217" s="92"/>
      <c r="L217" s="97">
        <v>9.6674536349999993</v>
      </c>
      <c r="M217" s="98">
        <v>1.1953310388588483E-7</v>
      </c>
      <c r="N217" s="98">
        <v>4.2758118828620576E-4</v>
      </c>
      <c r="O217" s="98">
        <v>2.9091270492334952E-6</v>
      </c>
    </row>
    <row r="218" spans="2:15">
      <c r="B218" s="96" t="s">
        <v>1185</v>
      </c>
      <c r="C218" s="92" t="s">
        <v>1186</v>
      </c>
      <c r="D218" s="103" t="s">
        <v>26</v>
      </c>
      <c r="E218" s="103" t="s">
        <v>613</v>
      </c>
      <c r="F218" s="92"/>
      <c r="G218" s="103" t="s">
        <v>1123</v>
      </c>
      <c r="H218" s="103" t="s">
        <v>130</v>
      </c>
      <c r="I218" s="97">
        <v>144.24256</v>
      </c>
      <c r="J218" s="99">
        <v>9192</v>
      </c>
      <c r="K218" s="92"/>
      <c r="L218" s="97">
        <v>49.760186759999996</v>
      </c>
      <c r="M218" s="98">
        <v>1.4718628571428571E-6</v>
      </c>
      <c r="N218" s="98">
        <v>2.2008401164868192E-3</v>
      </c>
      <c r="O218" s="98">
        <v>1.4973819450692036E-5</v>
      </c>
    </row>
    <row r="219" spans="2:15">
      <c r="B219" s="96" t="s">
        <v>1187</v>
      </c>
      <c r="C219" s="92" t="s">
        <v>1188</v>
      </c>
      <c r="D219" s="103" t="s">
        <v>1103</v>
      </c>
      <c r="E219" s="103" t="s">
        <v>613</v>
      </c>
      <c r="F219" s="92"/>
      <c r="G219" s="103" t="s">
        <v>1123</v>
      </c>
      <c r="H219" s="103" t="s">
        <v>128</v>
      </c>
      <c r="I219" s="97">
        <v>183.58144000000001</v>
      </c>
      <c r="J219" s="99">
        <v>9606</v>
      </c>
      <c r="K219" s="92"/>
      <c r="L219" s="97">
        <v>62.056977771999989</v>
      </c>
      <c r="M219" s="98">
        <v>3.1526783686868346E-7</v>
      </c>
      <c r="N219" s="98">
        <v>2.7447140993919457E-3</v>
      </c>
      <c r="O219" s="98">
        <v>1.867416586065757E-5</v>
      </c>
    </row>
    <row r="220" spans="2:15">
      <c r="B220" s="96" t="s">
        <v>1099</v>
      </c>
      <c r="C220" s="92" t="s">
        <v>1100</v>
      </c>
      <c r="D220" s="103" t="s">
        <v>118</v>
      </c>
      <c r="E220" s="103" t="s">
        <v>613</v>
      </c>
      <c r="F220" s="92"/>
      <c r="G220" s="103" t="s">
        <v>123</v>
      </c>
      <c r="H220" s="103" t="s">
        <v>131</v>
      </c>
      <c r="I220" s="97">
        <v>2300.8956469999998</v>
      </c>
      <c r="J220" s="99">
        <v>1309</v>
      </c>
      <c r="K220" s="92"/>
      <c r="L220" s="97">
        <v>127.631104921</v>
      </c>
      <c r="M220" s="98">
        <v>1.2923439230864909E-5</v>
      </c>
      <c r="N220" s="98">
        <v>5.6449879735474516E-3</v>
      </c>
      <c r="O220" s="98">
        <v>3.8406711184525826E-5</v>
      </c>
    </row>
    <row r="221" spans="2:15">
      <c r="B221" s="96" t="s">
        <v>1189</v>
      </c>
      <c r="C221" s="92" t="s">
        <v>1190</v>
      </c>
      <c r="D221" s="103" t="s">
        <v>1103</v>
      </c>
      <c r="E221" s="103" t="s">
        <v>613</v>
      </c>
      <c r="F221" s="92"/>
      <c r="G221" s="103" t="s">
        <v>1191</v>
      </c>
      <c r="H221" s="103" t="s">
        <v>128</v>
      </c>
      <c r="I221" s="97">
        <v>91.245221000000001</v>
      </c>
      <c r="J221" s="99">
        <v>24811</v>
      </c>
      <c r="K221" s="92"/>
      <c r="L221" s="97">
        <v>79.666119304999995</v>
      </c>
      <c r="M221" s="98">
        <v>3.9453929790845864E-7</v>
      </c>
      <c r="N221" s="98">
        <v>3.5235476935993122E-3</v>
      </c>
      <c r="O221" s="98">
        <v>2.3973103086688683E-5</v>
      </c>
    </row>
    <row r="222" spans="2:15">
      <c r="B222" s="96" t="s">
        <v>1192</v>
      </c>
      <c r="C222" s="92" t="s">
        <v>1193</v>
      </c>
      <c r="D222" s="103" t="s">
        <v>1103</v>
      </c>
      <c r="E222" s="103" t="s">
        <v>613</v>
      </c>
      <c r="F222" s="92"/>
      <c r="G222" s="103" t="s">
        <v>1194</v>
      </c>
      <c r="H222" s="103" t="s">
        <v>128</v>
      </c>
      <c r="I222" s="97">
        <v>1999.7264000000002</v>
      </c>
      <c r="J222" s="99">
        <v>1163</v>
      </c>
      <c r="K222" s="92"/>
      <c r="L222" s="97">
        <v>81.840742655</v>
      </c>
      <c r="M222" s="98">
        <v>5.0630573311580345E-7</v>
      </c>
      <c r="N222" s="98">
        <v>3.6197289706112433E-3</v>
      </c>
      <c r="O222" s="98">
        <v>2.4627490048160752E-5</v>
      </c>
    </row>
    <row r="223" spans="2:15">
      <c r="B223" s="96" t="s">
        <v>1195</v>
      </c>
      <c r="C223" s="92" t="s">
        <v>1196</v>
      </c>
      <c r="D223" s="103" t="s">
        <v>1087</v>
      </c>
      <c r="E223" s="103" t="s">
        <v>613</v>
      </c>
      <c r="F223" s="92"/>
      <c r="G223" s="103" t="s">
        <v>619</v>
      </c>
      <c r="H223" s="103" t="s">
        <v>128</v>
      </c>
      <c r="I223" s="97">
        <v>133.50355500000001</v>
      </c>
      <c r="J223" s="99">
        <v>4889</v>
      </c>
      <c r="K223" s="92"/>
      <c r="L223" s="97">
        <v>22.968473603</v>
      </c>
      <c r="M223" s="98">
        <v>1.7088761029987902E-7</v>
      </c>
      <c r="N223" s="98">
        <v>1.0158711494343867E-3</v>
      </c>
      <c r="O223" s="98">
        <v>6.9116657147632455E-6</v>
      </c>
    </row>
    <row r="224" spans="2:15">
      <c r="B224" s="96" t="s">
        <v>1197</v>
      </c>
      <c r="C224" s="92" t="s">
        <v>1198</v>
      </c>
      <c r="D224" s="103" t="s">
        <v>1103</v>
      </c>
      <c r="E224" s="103" t="s">
        <v>613</v>
      </c>
      <c r="F224" s="92"/>
      <c r="G224" s="103" t="s">
        <v>1123</v>
      </c>
      <c r="H224" s="103" t="s">
        <v>128</v>
      </c>
      <c r="I224" s="97">
        <v>47.206656000000002</v>
      </c>
      <c r="J224" s="99">
        <v>24811</v>
      </c>
      <c r="K224" s="92"/>
      <c r="L224" s="97">
        <v>41.216088395999996</v>
      </c>
      <c r="M224" s="98">
        <v>1.7194257748438539E-7</v>
      </c>
      <c r="N224" s="98">
        <v>1.8229437366079468E-3</v>
      </c>
      <c r="O224" s="98">
        <v>1.2402732109550208E-5</v>
      </c>
    </row>
    <row r="225" spans="2:15">
      <c r="B225" s="96" t="s">
        <v>1199</v>
      </c>
      <c r="C225" s="92" t="s">
        <v>1200</v>
      </c>
      <c r="D225" s="103" t="s">
        <v>1103</v>
      </c>
      <c r="E225" s="103" t="s">
        <v>613</v>
      </c>
      <c r="F225" s="92"/>
      <c r="G225" s="103" t="s">
        <v>1194</v>
      </c>
      <c r="H225" s="103" t="s">
        <v>128</v>
      </c>
      <c r="I225" s="97">
        <v>786.77759999999989</v>
      </c>
      <c r="J225" s="99">
        <v>3364</v>
      </c>
      <c r="K225" s="92"/>
      <c r="L225" s="97">
        <v>93.138071395000026</v>
      </c>
      <c r="M225" s="98">
        <v>5.5379698694285839E-7</v>
      </c>
      <c r="N225" s="98">
        <v>4.1193978006349745E-3</v>
      </c>
      <c r="O225" s="98">
        <v>2.8027078591583543E-5</v>
      </c>
    </row>
    <row r="226" spans="2:15">
      <c r="B226" s="96" t="s">
        <v>1201</v>
      </c>
      <c r="C226" s="92" t="s">
        <v>1202</v>
      </c>
      <c r="D226" s="103" t="s">
        <v>1103</v>
      </c>
      <c r="E226" s="103" t="s">
        <v>613</v>
      </c>
      <c r="F226" s="92"/>
      <c r="G226" s="103" t="s">
        <v>1182</v>
      </c>
      <c r="H226" s="103" t="s">
        <v>128</v>
      </c>
      <c r="I226" s="97">
        <v>117.70520700000002</v>
      </c>
      <c r="J226" s="99">
        <v>34338</v>
      </c>
      <c r="K226" s="92"/>
      <c r="L226" s="97">
        <v>142.22958383899999</v>
      </c>
      <c r="M226" s="98">
        <v>3.4758766874693855E-7</v>
      </c>
      <c r="N226" s="98">
        <v>6.2906631635820769E-3</v>
      </c>
      <c r="O226" s="98">
        <v>4.2799680781428241E-5</v>
      </c>
    </row>
    <row r="227" spans="2:15">
      <c r="B227" s="96" t="s">
        <v>1124</v>
      </c>
      <c r="C227" s="92" t="s">
        <v>1125</v>
      </c>
      <c r="D227" s="103" t="s">
        <v>1087</v>
      </c>
      <c r="E227" s="103" t="s">
        <v>613</v>
      </c>
      <c r="F227" s="92"/>
      <c r="G227" s="103" t="s">
        <v>1123</v>
      </c>
      <c r="H227" s="103" t="s">
        <v>128</v>
      </c>
      <c r="I227" s="97">
        <v>1179.196749</v>
      </c>
      <c r="J227" s="99">
        <v>1278</v>
      </c>
      <c r="K227" s="92"/>
      <c r="L227" s="97">
        <v>53.03180313</v>
      </c>
      <c r="M227" s="98">
        <v>4.5321079479448757E-6</v>
      </c>
      <c r="N227" s="98">
        <v>2.345540227593295E-3</v>
      </c>
      <c r="O227" s="98">
        <v>1.5958313200134476E-5</v>
      </c>
    </row>
    <row r="228" spans="2:15">
      <c r="B228" s="96" t="s">
        <v>1203</v>
      </c>
      <c r="C228" s="92" t="s">
        <v>1204</v>
      </c>
      <c r="D228" s="103" t="s">
        <v>1087</v>
      </c>
      <c r="E228" s="103" t="s">
        <v>613</v>
      </c>
      <c r="F228" s="92"/>
      <c r="G228" s="103" t="s">
        <v>1116</v>
      </c>
      <c r="H228" s="103" t="s">
        <v>128</v>
      </c>
      <c r="I228" s="97">
        <v>124.57312</v>
      </c>
      <c r="J228" s="99">
        <v>12034</v>
      </c>
      <c r="K228" s="92"/>
      <c r="L228" s="97">
        <v>52.753783869000003</v>
      </c>
      <c r="M228" s="98">
        <v>5.5235217203107441E-8</v>
      </c>
      <c r="N228" s="98">
        <v>2.3332437314865589E-3</v>
      </c>
      <c r="O228" s="98">
        <v>1.587465173322505E-5</v>
      </c>
    </row>
    <row r="229" spans="2:15">
      <c r="B229" s="96" t="s">
        <v>1205</v>
      </c>
      <c r="C229" s="92" t="s">
        <v>1206</v>
      </c>
      <c r="D229" s="103" t="s">
        <v>1087</v>
      </c>
      <c r="E229" s="103" t="s">
        <v>613</v>
      </c>
      <c r="F229" s="92"/>
      <c r="G229" s="103" t="s">
        <v>619</v>
      </c>
      <c r="H229" s="103" t="s">
        <v>128</v>
      </c>
      <c r="I229" s="97">
        <v>89.278277000000003</v>
      </c>
      <c r="J229" s="99">
        <v>23982</v>
      </c>
      <c r="K229" s="92"/>
      <c r="L229" s="97">
        <v>75.344310865000011</v>
      </c>
      <c r="M229" s="98">
        <v>1.1976470405807126E-8</v>
      </c>
      <c r="N229" s="98">
        <v>3.3323987046214565E-3</v>
      </c>
      <c r="O229" s="98">
        <v>2.267258587614924E-5</v>
      </c>
    </row>
    <row r="230" spans="2:15">
      <c r="B230" s="96" t="s">
        <v>1207</v>
      </c>
      <c r="C230" s="92" t="s">
        <v>1208</v>
      </c>
      <c r="D230" s="103" t="s">
        <v>1103</v>
      </c>
      <c r="E230" s="103" t="s">
        <v>613</v>
      </c>
      <c r="F230" s="92"/>
      <c r="G230" s="103" t="s">
        <v>1182</v>
      </c>
      <c r="H230" s="103" t="s">
        <v>128</v>
      </c>
      <c r="I230" s="97">
        <v>432.18349199999994</v>
      </c>
      <c r="J230" s="99">
        <v>8502</v>
      </c>
      <c r="K230" s="92"/>
      <c r="L230" s="97">
        <v>129.302982329</v>
      </c>
      <c r="M230" s="98">
        <v>2.5571332077168903E-7</v>
      </c>
      <c r="N230" s="98">
        <v>5.7189333324570001E-3</v>
      </c>
      <c r="O230" s="98">
        <v>3.8909811998271305E-5</v>
      </c>
    </row>
    <row r="231" spans="2:15">
      <c r="B231" s="96" t="s">
        <v>1209</v>
      </c>
      <c r="C231" s="92" t="s">
        <v>1210</v>
      </c>
      <c r="D231" s="103" t="s">
        <v>1103</v>
      </c>
      <c r="E231" s="103" t="s">
        <v>613</v>
      </c>
      <c r="F231" s="92"/>
      <c r="G231" s="103" t="s">
        <v>1211</v>
      </c>
      <c r="H231" s="103" t="s">
        <v>128</v>
      </c>
      <c r="I231" s="97">
        <v>247.351212</v>
      </c>
      <c r="J231" s="99">
        <v>7303</v>
      </c>
      <c r="K231" s="97">
        <v>0.41780587800000002</v>
      </c>
      <c r="L231" s="97">
        <v>63.985229541000002</v>
      </c>
      <c r="M231" s="98">
        <v>4.7526288316558828E-7</v>
      </c>
      <c r="N231" s="98">
        <v>2.8299986235110009E-3</v>
      </c>
      <c r="O231" s="98">
        <v>1.9254414764942104E-5</v>
      </c>
    </row>
    <row r="232" spans="2:15">
      <c r="B232" s="96" t="s">
        <v>1133</v>
      </c>
      <c r="C232" s="92" t="s">
        <v>1134</v>
      </c>
      <c r="D232" s="103" t="s">
        <v>1103</v>
      </c>
      <c r="E232" s="103" t="s">
        <v>613</v>
      </c>
      <c r="F232" s="92"/>
      <c r="G232" s="103" t="s">
        <v>487</v>
      </c>
      <c r="H232" s="103" t="s">
        <v>128</v>
      </c>
      <c r="I232" s="97">
        <v>660.14014499999985</v>
      </c>
      <c r="J232" s="99">
        <v>8648</v>
      </c>
      <c r="K232" s="92"/>
      <c r="L232" s="97">
        <v>200.89590866</v>
      </c>
      <c r="M232" s="98">
        <v>1.1778082466006701E-5</v>
      </c>
      <c r="N232" s="98">
        <v>8.8854122905426131E-3</v>
      </c>
      <c r="O232" s="98">
        <v>6.0453532442842446E-5</v>
      </c>
    </row>
    <row r="233" spans="2:15">
      <c r="B233" s="96" t="s">
        <v>1212</v>
      </c>
      <c r="C233" s="92" t="s">
        <v>1213</v>
      </c>
      <c r="D233" s="103" t="s">
        <v>1103</v>
      </c>
      <c r="E233" s="103" t="s">
        <v>613</v>
      </c>
      <c r="F233" s="92"/>
      <c r="G233" s="103" t="s">
        <v>619</v>
      </c>
      <c r="H233" s="103" t="s">
        <v>128</v>
      </c>
      <c r="I233" s="97">
        <v>155.336097</v>
      </c>
      <c r="J233" s="99">
        <v>13954</v>
      </c>
      <c r="K233" s="92"/>
      <c r="L233" s="97">
        <v>76.276432931999992</v>
      </c>
      <c r="M233" s="98">
        <v>5.1375074664652882E-7</v>
      </c>
      <c r="N233" s="98">
        <v>3.3736254718844212E-3</v>
      </c>
      <c r="O233" s="98">
        <v>2.2953079749787261E-5</v>
      </c>
    </row>
    <row r="234" spans="2:15">
      <c r="B234" s="96" t="s">
        <v>1214</v>
      </c>
      <c r="C234" s="92" t="s">
        <v>1215</v>
      </c>
      <c r="D234" s="103" t="s">
        <v>1103</v>
      </c>
      <c r="E234" s="103" t="s">
        <v>613</v>
      </c>
      <c r="F234" s="92"/>
      <c r="G234" s="103" t="s">
        <v>619</v>
      </c>
      <c r="H234" s="103" t="s">
        <v>128</v>
      </c>
      <c r="I234" s="97">
        <v>180.3032</v>
      </c>
      <c r="J234" s="99">
        <v>13259</v>
      </c>
      <c r="K234" s="92"/>
      <c r="L234" s="97">
        <v>84.126626132000013</v>
      </c>
      <c r="M234" s="98">
        <v>1.8030320000000001E-7</v>
      </c>
      <c r="N234" s="98">
        <v>3.7208311646616901E-3</v>
      </c>
      <c r="O234" s="98">
        <v>2.5315357371388589E-5</v>
      </c>
    </row>
    <row r="235" spans="2:15">
      <c r="B235" s="96" t="s">
        <v>1140</v>
      </c>
      <c r="C235" s="92" t="s">
        <v>1141</v>
      </c>
      <c r="D235" s="103" t="s">
        <v>1087</v>
      </c>
      <c r="E235" s="103" t="s">
        <v>613</v>
      </c>
      <c r="F235" s="92"/>
      <c r="G235" s="103" t="s">
        <v>153</v>
      </c>
      <c r="H235" s="103" t="s">
        <v>128</v>
      </c>
      <c r="I235" s="97">
        <v>70.520607999999996</v>
      </c>
      <c r="J235" s="99">
        <v>1848</v>
      </c>
      <c r="K235" s="92"/>
      <c r="L235" s="97">
        <v>4.586034089</v>
      </c>
      <c r="M235" s="98">
        <v>1.2271174754395041E-6</v>
      </c>
      <c r="N235" s="98">
        <v>2.0283540830197809E-4</v>
      </c>
      <c r="O235" s="98">
        <v>1.3800279081469616E-6</v>
      </c>
    </row>
    <row r="236" spans="2:15">
      <c r="B236" s="96" t="s">
        <v>1216</v>
      </c>
      <c r="C236" s="92" t="s">
        <v>1217</v>
      </c>
      <c r="D236" s="103" t="s">
        <v>26</v>
      </c>
      <c r="E236" s="103" t="s">
        <v>613</v>
      </c>
      <c r="F236" s="92"/>
      <c r="G236" s="103" t="s">
        <v>1123</v>
      </c>
      <c r="H236" s="103" t="s">
        <v>130</v>
      </c>
      <c r="I236" s="97">
        <v>124.57312</v>
      </c>
      <c r="J236" s="99">
        <v>13072</v>
      </c>
      <c r="K236" s="92"/>
      <c r="L236" s="97">
        <v>61.114596019000004</v>
      </c>
      <c r="M236" s="98">
        <v>2.1813108763783818E-7</v>
      </c>
      <c r="N236" s="98">
        <v>2.7030335571333148E-3</v>
      </c>
      <c r="O236" s="98">
        <v>1.8390584645596863E-5</v>
      </c>
    </row>
    <row r="237" spans="2:15">
      <c r="B237" s="96" t="s">
        <v>1218</v>
      </c>
      <c r="C237" s="92" t="s">
        <v>1219</v>
      </c>
      <c r="D237" s="103" t="s">
        <v>1087</v>
      </c>
      <c r="E237" s="103" t="s">
        <v>613</v>
      </c>
      <c r="F237" s="92"/>
      <c r="G237" s="103" t="s">
        <v>619</v>
      </c>
      <c r="H237" s="103" t="s">
        <v>128</v>
      </c>
      <c r="I237" s="97">
        <v>347.892</v>
      </c>
      <c r="J237" s="99">
        <v>1459</v>
      </c>
      <c r="K237" s="92"/>
      <c r="L237" s="97">
        <v>17.861544120999998</v>
      </c>
      <c r="M237" s="98">
        <v>1.6186245616213513E-6</v>
      </c>
      <c r="N237" s="98">
        <v>7.8999709212297382E-4</v>
      </c>
      <c r="O237" s="98">
        <v>5.3748901319120324E-6</v>
      </c>
    </row>
    <row r="238" spans="2:15">
      <c r="B238" s="96" t="s">
        <v>1220</v>
      </c>
      <c r="C238" s="92" t="s">
        <v>1221</v>
      </c>
      <c r="D238" s="103" t="s">
        <v>1103</v>
      </c>
      <c r="E238" s="103" t="s">
        <v>613</v>
      </c>
      <c r="F238" s="92"/>
      <c r="G238" s="103" t="s">
        <v>1116</v>
      </c>
      <c r="H238" s="103" t="s">
        <v>128</v>
      </c>
      <c r="I238" s="97">
        <v>1776.124918</v>
      </c>
      <c r="J238" s="99">
        <v>308</v>
      </c>
      <c r="K238" s="92"/>
      <c r="L238" s="97">
        <v>19.250565441999999</v>
      </c>
      <c r="M238" s="98">
        <v>7.0110984356173676E-6</v>
      </c>
      <c r="N238" s="98">
        <v>8.5143202725809905E-4</v>
      </c>
      <c r="O238" s="98">
        <v>5.7928739826184593E-6</v>
      </c>
    </row>
    <row r="239" spans="2:15">
      <c r="B239" s="96" t="s">
        <v>1222</v>
      </c>
      <c r="C239" s="92" t="s">
        <v>1223</v>
      </c>
      <c r="D239" s="103" t="s">
        <v>1087</v>
      </c>
      <c r="E239" s="103" t="s">
        <v>613</v>
      </c>
      <c r="F239" s="92"/>
      <c r="G239" s="103" t="s">
        <v>1112</v>
      </c>
      <c r="H239" s="103" t="s">
        <v>128</v>
      </c>
      <c r="I239" s="97">
        <v>1159.6400000000001</v>
      </c>
      <c r="J239" s="99">
        <v>61.03</v>
      </c>
      <c r="K239" s="92"/>
      <c r="L239" s="97">
        <v>2.4904958599999998</v>
      </c>
      <c r="M239" s="98">
        <v>7.2864646260125461E-6</v>
      </c>
      <c r="N239" s="98">
        <v>1.1015198204678806E-4</v>
      </c>
      <c r="O239" s="98">
        <v>7.4943921593786223E-7</v>
      </c>
    </row>
    <row r="240" spans="2:15">
      <c r="B240" s="96" t="s">
        <v>1224</v>
      </c>
      <c r="C240" s="92" t="s">
        <v>1225</v>
      </c>
      <c r="D240" s="103" t="s">
        <v>1087</v>
      </c>
      <c r="E240" s="103" t="s">
        <v>613</v>
      </c>
      <c r="F240" s="92"/>
      <c r="G240" s="103" t="s">
        <v>1194</v>
      </c>
      <c r="H240" s="103" t="s">
        <v>128</v>
      </c>
      <c r="I240" s="97">
        <v>199.97264000000004</v>
      </c>
      <c r="J240" s="99">
        <v>12318</v>
      </c>
      <c r="K240" s="92"/>
      <c r="L240" s="97">
        <v>86.682224249000001</v>
      </c>
      <c r="M240" s="98">
        <v>6.3327522733242617E-8</v>
      </c>
      <c r="N240" s="98">
        <v>3.8338625502680039E-3</v>
      </c>
      <c r="O240" s="98">
        <v>2.6084387137636323E-5</v>
      </c>
    </row>
    <row r="241" spans="2:15">
      <c r="B241" s="96" t="s">
        <v>1226</v>
      </c>
      <c r="C241" s="92" t="s">
        <v>1227</v>
      </c>
      <c r="D241" s="103" t="s">
        <v>26</v>
      </c>
      <c r="E241" s="103" t="s">
        <v>613</v>
      </c>
      <c r="F241" s="92"/>
      <c r="G241" s="103" t="s">
        <v>1123</v>
      </c>
      <c r="H241" s="103" t="s">
        <v>130</v>
      </c>
      <c r="I241" s="97">
        <v>144.61037899999999</v>
      </c>
      <c r="J241" s="99">
        <v>11930</v>
      </c>
      <c r="K241" s="92"/>
      <c r="L241" s="97">
        <v>64.746824149999995</v>
      </c>
      <c r="M241" s="98">
        <v>6.7761347642546904E-7</v>
      </c>
      <c r="N241" s="98">
        <v>2.8636831427446517E-3</v>
      </c>
      <c r="O241" s="98">
        <v>1.9483593570576198E-5</v>
      </c>
    </row>
    <row r="242" spans="2:15">
      <c r="B242" s="96" t="s">
        <v>1228</v>
      </c>
      <c r="C242" s="92" t="s">
        <v>1229</v>
      </c>
      <c r="D242" s="103" t="s">
        <v>26</v>
      </c>
      <c r="E242" s="103" t="s">
        <v>613</v>
      </c>
      <c r="F242" s="92"/>
      <c r="G242" s="103" t="s">
        <v>1123</v>
      </c>
      <c r="H242" s="103" t="s">
        <v>130</v>
      </c>
      <c r="I242" s="97">
        <v>439.28437599999995</v>
      </c>
      <c r="J242" s="99">
        <v>9329</v>
      </c>
      <c r="K242" s="92"/>
      <c r="L242" s="97">
        <v>153.801090542</v>
      </c>
      <c r="M242" s="98">
        <v>7.3460482181119111E-7</v>
      </c>
      <c r="N242" s="98">
        <v>6.8024585931890733E-3</v>
      </c>
      <c r="O242" s="98">
        <v>4.6281774869597502E-5</v>
      </c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20" t="s">
        <v>215</v>
      </c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20" t="s">
        <v>109</v>
      </c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20" t="s">
        <v>198</v>
      </c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20" t="s">
        <v>206</v>
      </c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20" t="s">
        <v>212</v>
      </c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23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23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24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23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23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24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23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23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24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2"/>
      <c r="F401" s="112"/>
      <c r="G401" s="112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2"/>
      <c r="F402" s="112"/>
      <c r="G402" s="112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2"/>
      <c r="F403" s="112"/>
      <c r="G403" s="112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2"/>
      <c r="F404" s="112"/>
      <c r="G404" s="112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2"/>
      <c r="F405" s="112"/>
      <c r="G405" s="112"/>
      <c r="H405" s="113"/>
      <c r="I405" s="113"/>
      <c r="J405" s="113"/>
      <c r="K405" s="113"/>
      <c r="L405" s="113"/>
      <c r="M405" s="113"/>
      <c r="N405" s="113"/>
      <c r="O405" s="113"/>
    </row>
    <row r="406" spans="2:15">
      <c r="B406" s="112"/>
      <c r="C406" s="112"/>
      <c r="D406" s="112"/>
      <c r="E406" s="112"/>
      <c r="F406" s="112"/>
      <c r="G406" s="112"/>
      <c r="H406" s="113"/>
      <c r="I406" s="113"/>
      <c r="J406" s="113"/>
      <c r="K406" s="113"/>
      <c r="L406" s="113"/>
      <c r="M406" s="113"/>
      <c r="N406" s="113"/>
      <c r="O406" s="113"/>
    </row>
    <row r="407" spans="2:15">
      <c r="B407" s="112"/>
      <c r="C407" s="112"/>
      <c r="D407" s="112"/>
      <c r="E407" s="112"/>
      <c r="F407" s="112"/>
      <c r="G407" s="112"/>
      <c r="H407" s="113"/>
      <c r="I407" s="113"/>
      <c r="J407" s="113"/>
      <c r="K407" s="113"/>
      <c r="L407" s="113"/>
      <c r="M407" s="113"/>
      <c r="N407" s="113"/>
      <c r="O407" s="113"/>
    </row>
    <row r="408" spans="2:15">
      <c r="B408" s="112"/>
      <c r="C408" s="112"/>
      <c r="D408" s="112"/>
      <c r="E408" s="112"/>
      <c r="F408" s="112"/>
      <c r="G408" s="112"/>
      <c r="H408" s="113"/>
      <c r="I408" s="113"/>
      <c r="J408" s="113"/>
      <c r="K408" s="113"/>
      <c r="L408" s="113"/>
      <c r="M408" s="113"/>
      <c r="N408" s="113"/>
      <c r="O408" s="113"/>
    </row>
    <row r="409" spans="2:15">
      <c r="B409" s="112"/>
      <c r="C409" s="112"/>
      <c r="D409" s="112"/>
      <c r="E409" s="112"/>
      <c r="F409" s="112"/>
      <c r="G409" s="112"/>
      <c r="H409" s="113"/>
      <c r="I409" s="113"/>
      <c r="J409" s="113"/>
      <c r="K409" s="113"/>
      <c r="L409" s="113"/>
      <c r="M409" s="113"/>
      <c r="N409" s="113"/>
      <c r="O409" s="113"/>
    </row>
    <row r="410" spans="2:15">
      <c r="B410" s="112"/>
      <c r="C410" s="112"/>
      <c r="D410" s="112"/>
      <c r="E410" s="112"/>
      <c r="F410" s="112"/>
      <c r="G410" s="112"/>
      <c r="H410" s="113"/>
      <c r="I410" s="113"/>
      <c r="J410" s="113"/>
      <c r="K410" s="113"/>
      <c r="L410" s="113"/>
      <c r="M410" s="113"/>
      <c r="N410" s="113"/>
      <c r="O410" s="113"/>
    </row>
    <row r="411" spans="2:15">
      <c r="B411" s="112"/>
      <c r="C411" s="112"/>
      <c r="D411" s="112"/>
      <c r="E411" s="112"/>
      <c r="F411" s="112"/>
      <c r="G411" s="112"/>
      <c r="H411" s="113"/>
      <c r="I411" s="113"/>
      <c r="J411" s="113"/>
      <c r="K411" s="113"/>
      <c r="L411" s="113"/>
      <c r="M411" s="113"/>
      <c r="N411" s="113"/>
      <c r="O411" s="113"/>
    </row>
    <row r="412" spans="2:15">
      <c r="B412" s="112"/>
      <c r="C412" s="112"/>
      <c r="D412" s="112"/>
      <c r="E412" s="112"/>
      <c r="F412" s="112"/>
      <c r="G412" s="112"/>
      <c r="H412" s="113"/>
      <c r="I412" s="113"/>
      <c r="J412" s="113"/>
      <c r="K412" s="113"/>
      <c r="L412" s="113"/>
      <c r="M412" s="113"/>
      <c r="N412" s="113"/>
      <c r="O412" s="113"/>
    </row>
    <row r="413" spans="2:15">
      <c r="B413" s="112"/>
      <c r="C413" s="112"/>
      <c r="D413" s="112"/>
      <c r="E413" s="112"/>
      <c r="F413" s="112"/>
      <c r="G413" s="112"/>
      <c r="H413" s="113"/>
      <c r="I413" s="113"/>
      <c r="J413" s="113"/>
      <c r="K413" s="113"/>
      <c r="L413" s="113"/>
      <c r="M413" s="113"/>
      <c r="N413" s="113"/>
      <c r="O413" s="113"/>
    </row>
    <row r="414" spans="2:15">
      <c r="B414" s="112"/>
      <c r="C414" s="112"/>
      <c r="D414" s="112"/>
      <c r="E414" s="112"/>
      <c r="F414" s="112"/>
      <c r="G414" s="112"/>
      <c r="H414" s="113"/>
      <c r="I414" s="113"/>
      <c r="J414" s="113"/>
      <c r="K414" s="113"/>
      <c r="L414" s="113"/>
      <c r="M414" s="113"/>
      <c r="N414" s="113"/>
      <c r="O414" s="113"/>
    </row>
    <row r="415" spans="2:15">
      <c r="B415" s="112"/>
      <c r="C415" s="112"/>
      <c r="D415" s="112"/>
      <c r="E415" s="112"/>
      <c r="F415" s="112"/>
      <c r="G415" s="112"/>
      <c r="H415" s="113"/>
      <c r="I415" s="113"/>
      <c r="J415" s="113"/>
      <c r="K415" s="113"/>
      <c r="L415" s="113"/>
      <c r="M415" s="113"/>
      <c r="N415" s="113"/>
      <c r="O415" s="113"/>
    </row>
    <row r="416" spans="2:15">
      <c r="B416" s="112"/>
      <c r="C416" s="112"/>
      <c r="D416" s="112"/>
      <c r="E416" s="112"/>
      <c r="F416" s="112"/>
      <c r="G416" s="112"/>
      <c r="H416" s="113"/>
      <c r="I416" s="113"/>
      <c r="J416" s="113"/>
      <c r="K416" s="113"/>
      <c r="L416" s="113"/>
      <c r="M416" s="113"/>
      <c r="N416" s="113"/>
      <c r="O416" s="113"/>
    </row>
    <row r="417" spans="2:15">
      <c r="B417" s="112"/>
      <c r="C417" s="112"/>
      <c r="D417" s="112"/>
      <c r="E417" s="112"/>
      <c r="F417" s="112"/>
      <c r="G417" s="112"/>
      <c r="H417" s="113"/>
      <c r="I417" s="113"/>
      <c r="J417" s="113"/>
      <c r="K417" s="113"/>
      <c r="L417" s="113"/>
      <c r="M417" s="113"/>
      <c r="N417" s="113"/>
      <c r="O417" s="113"/>
    </row>
    <row r="418" spans="2:15">
      <c r="B418" s="112"/>
      <c r="C418" s="112"/>
      <c r="D418" s="112"/>
      <c r="E418" s="112"/>
      <c r="F418" s="112"/>
      <c r="G418" s="112"/>
      <c r="H418" s="113"/>
      <c r="I418" s="113"/>
      <c r="J418" s="113"/>
      <c r="K418" s="113"/>
      <c r="L418" s="113"/>
      <c r="M418" s="113"/>
      <c r="N418" s="113"/>
      <c r="O418" s="113"/>
    </row>
    <row r="419" spans="2:15">
      <c r="B419" s="112"/>
      <c r="C419" s="112"/>
      <c r="D419" s="112"/>
      <c r="E419" s="112"/>
      <c r="F419" s="112"/>
      <c r="G419" s="112"/>
      <c r="H419" s="113"/>
      <c r="I419" s="113"/>
      <c r="J419" s="113"/>
      <c r="K419" s="113"/>
      <c r="L419" s="113"/>
      <c r="M419" s="113"/>
      <c r="N419" s="113"/>
      <c r="O419" s="113"/>
    </row>
    <row r="420" spans="2:15">
      <c r="B420" s="112"/>
      <c r="C420" s="112"/>
      <c r="D420" s="112"/>
      <c r="E420" s="112"/>
      <c r="F420" s="112"/>
      <c r="G420" s="112"/>
      <c r="H420" s="113"/>
      <c r="I420" s="113"/>
      <c r="J420" s="113"/>
      <c r="K420" s="113"/>
      <c r="L420" s="113"/>
      <c r="M420" s="113"/>
      <c r="N420" s="113"/>
      <c r="O420" s="113"/>
    </row>
    <row r="421" spans="2:15">
      <c r="B421" s="112"/>
      <c r="C421" s="112"/>
      <c r="D421" s="112"/>
      <c r="E421" s="112"/>
      <c r="F421" s="112"/>
      <c r="G421" s="112"/>
      <c r="H421" s="113"/>
      <c r="I421" s="113"/>
      <c r="J421" s="113"/>
      <c r="K421" s="113"/>
      <c r="L421" s="113"/>
      <c r="M421" s="113"/>
      <c r="N421" s="113"/>
      <c r="O421" s="113"/>
    </row>
    <row r="422" spans="2:15">
      <c r="B422" s="112"/>
      <c r="C422" s="112"/>
      <c r="D422" s="112"/>
      <c r="E422" s="112"/>
      <c r="F422" s="112"/>
      <c r="G422" s="112"/>
      <c r="H422" s="113"/>
      <c r="I422" s="113"/>
      <c r="J422" s="113"/>
      <c r="K422" s="113"/>
      <c r="L422" s="113"/>
      <c r="M422" s="113"/>
      <c r="N422" s="113"/>
      <c r="O422" s="113"/>
    </row>
    <row r="423" spans="2:15">
      <c r="B423" s="112"/>
      <c r="C423" s="112"/>
      <c r="D423" s="112"/>
      <c r="E423" s="112"/>
      <c r="F423" s="112"/>
      <c r="G423" s="112"/>
      <c r="H423" s="113"/>
      <c r="I423" s="113"/>
      <c r="J423" s="113"/>
      <c r="K423" s="113"/>
      <c r="L423" s="113"/>
      <c r="M423" s="113"/>
      <c r="N423" s="113"/>
      <c r="O423" s="113"/>
    </row>
    <row r="424" spans="2:15">
      <c r="B424" s="112"/>
      <c r="C424" s="112"/>
      <c r="D424" s="112"/>
      <c r="E424" s="112"/>
      <c r="F424" s="112"/>
      <c r="G424" s="112"/>
      <c r="H424" s="113"/>
      <c r="I424" s="113"/>
      <c r="J424" s="113"/>
      <c r="K424" s="113"/>
      <c r="L424" s="113"/>
      <c r="M424" s="113"/>
      <c r="N424" s="113"/>
      <c r="O424" s="113"/>
    </row>
    <row r="425" spans="2:15">
      <c r="B425" s="112"/>
      <c r="C425" s="112"/>
      <c r="D425" s="112"/>
      <c r="E425" s="112"/>
      <c r="F425" s="112"/>
      <c r="G425" s="112"/>
      <c r="H425" s="113"/>
      <c r="I425" s="113"/>
      <c r="J425" s="113"/>
      <c r="K425" s="113"/>
      <c r="L425" s="113"/>
      <c r="M425" s="113"/>
      <c r="N425" s="113"/>
      <c r="O425" s="113"/>
    </row>
    <row r="426" spans="2:15">
      <c r="B426" s="112"/>
      <c r="C426" s="112"/>
      <c r="D426" s="112"/>
      <c r="E426" s="112"/>
      <c r="F426" s="112"/>
      <c r="G426" s="112"/>
      <c r="H426" s="113"/>
      <c r="I426" s="113"/>
      <c r="J426" s="113"/>
      <c r="K426" s="113"/>
      <c r="L426" s="113"/>
      <c r="M426" s="113"/>
      <c r="N426" s="113"/>
      <c r="O426" s="113"/>
    </row>
    <row r="427" spans="2:15">
      <c r="B427" s="112"/>
      <c r="C427" s="112"/>
      <c r="D427" s="112"/>
      <c r="E427" s="112"/>
      <c r="F427" s="112"/>
      <c r="G427" s="112"/>
      <c r="H427" s="113"/>
      <c r="I427" s="113"/>
      <c r="J427" s="113"/>
      <c r="K427" s="113"/>
      <c r="L427" s="113"/>
      <c r="M427" s="113"/>
      <c r="N427" s="113"/>
      <c r="O427" s="113"/>
    </row>
    <row r="428" spans="2:15">
      <c r="B428" s="112"/>
      <c r="C428" s="112"/>
      <c r="D428" s="112"/>
      <c r="E428" s="112"/>
      <c r="F428" s="112"/>
      <c r="G428" s="112"/>
      <c r="H428" s="113"/>
      <c r="I428" s="113"/>
      <c r="J428" s="113"/>
      <c r="K428" s="113"/>
      <c r="L428" s="113"/>
      <c r="M428" s="113"/>
      <c r="N428" s="113"/>
      <c r="O428" s="113"/>
    </row>
    <row r="429" spans="2:15">
      <c r="B429" s="112"/>
      <c r="C429" s="112"/>
      <c r="D429" s="112"/>
      <c r="E429" s="112"/>
      <c r="F429" s="112"/>
      <c r="G429" s="112"/>
      <c r="H429" s="113"/>
      <c r="I429" s="113"/>
      <c r="J429" s="113"/>
      <c r="K429" s="113"/>
      <c r="L429" s="113"/>
      <c r="M429" s="113"/>
      <c r="N429" s="113"/>
      <c r="O429" s="113"/>
    </row>
    <row r="430" spans="2:15">
      <c r="B430" s="112"/>
      <c r="C430" s="112"/>
      <c r="D430" s="112"/>
      <c r="E430" s="112"/>
      <c r="F430" s="112"/>
      <c r="G430" s="112"/>
      <c r="H430" s="113"/>
      <c r="I430" s="113"/>
      <c r="J430" s="113"/>
      <c r="K430" s="113"/>
      <c r="L430" s="113"/>
      <c r="M430" s="113"/>
      <c r="N430" s="113"/>
      <c r="O430" s="113"/>
    </row>
    <row r="431" spans="2:15">
      <c r="B431" s="112"/>
      <c r="C431" s="112"/>
      <c r="D431" s="112"/>
      <c r="E431" s="112"/>
      <c r="F431" s="112"/>
      <c r="G431" s="112"/>
      <c r="H431" s="113"/>
      <c r="I431" s="113"/>
      <c r="J431" s="113"/>
      <c r="K431" s="113"/>
      <c r="L431" s="113"/>
      <c r="M431" s="113"/>
      <c r="N431" s="113"/>
      <c r="O431" s="113"/>
    </row>
    <row r="432" spans="2:15">
      <c r="B432" s="112"/>
      <c r="C432" s="112"/>
      <c r="D432" s="112"/>
      <c r="E432" s="112"/>
      <c r="F432" s="112"/>
      <c r="G432" s="112"/>
      <c r="H432" s="113"/>
      <c r="I432" s="113"/>
      <c r="J432" s="113"/>
      <c r="K432" s="113"/>
      <c r="L432" s="113"/>
      <c r="M432" s="113"/>
      <c r="N432" s="113"/>
      <c r="O432" s="113"/>
    </row>
    <row r="433" spans="2:15">
      <c r="B433" s="112"/>
      <c r="C433" s="112"/>
      <c r="D433" s="112"/>
      <c r="E433" s="112"/>
      <c r="F433" s="112"/>
      <c r="G433" s="112"/>
      <c r="H433" s="113"/>
      <c r="I433" s="113"/>
      <c r="J433" s="113"/>
      <c r="K433" s="113"/>
      <c r="L433" s="113"/>
      <c r="M433" s="113"/>
      <c r="N433" s="113"/>
      <c r="O433" s="113"/>
    </row>
    <row r="434" spans="2:15">
      <c r="B434" s="112"/>
      <c r="C434" s="112"/>
      <c r="D434" s="112"/>
      <c r="E434" s="112"/>
      <c r="F434" s="112"/>
      <c r="G434" s="112"/>
      <c r="H434" s="113"/>
      <c r="I434" s="113"/>
      <c r="J434" s="113"/>
      <c r="K434" s="113"/>
      <c r="L434" s="113"/>
      <c r="M434" s="113"/>
      <c r="N434" s="113"/>
      <c r="O434" s="113"/>
    </row>
    <row r="435" spans="2:15">
      <c r="B435" s="112"/>
      <c r="C435" s="112"/>
      <c r="D435" s="112"/>
      <c r="E435" s="112"/>
      <c r="F435" s="112"/>
      <c r="G435" s="112"/>
      <c r="H435" s="113"/>
      <c r="I435" s="113"/>
      <c r="J435" s="113"/>
      <c r="K435" s="113"/>
      <c r="L435" s="113"/>
      <c r="M435" s="113"/>
      <c r="N435" s="113"/>
      <c r="O435" s="113"/>
    </row>
    <row r="436" spans="2:15">
      <c r="B436" s="112"/>
      <c r="C436" s="112"/>
      <c r="D436" s="112"/>
      <c r="E436" s="112"/>
      <c r="F436" s="112"/>
      <c r="G436" s="112"/>
      <c r="H436" s="113"/>
      <c r="I436" s="113"/>
      <c r="J436" s="113"/>
      <c r="K436" s="113"/>
      <c r="L436" s="113"/>
      <c r="M436" s="113"/>
      <c r="N436" s="113"/>
      <c r="O436" s="113"/>
    </row>
    <row r="437" spans="2:15">
      <c r="B437" s="112"/>
      <c r="C437" s="112"/>
      <c r="D437" s="112"/>
      <c r="E437" s="112"/>
      <c r="F437" s="112"/>
      <c r="G437" s="112"/>
      <c r="H437" s="113"/>
      <c r="I437" s="113"/>
      <c r="J437" s="113"/>
      <c r="K437" s="113"/>
      <c r="L437" s="113"/>
      <c r="M437" s="113"/>
      <c r="N437" s="113"/>
      <c r="O437" s="113"/>
    </row>
    <row r="438" spans="2:15">
      <c r="B438" s="112"/>
      <c r="C438" s="112"/>
      <c r="D438" s="112"/>
      <c r="E438" s="112"/>
      <c r="F438" s="112"/>
      <c r="G438" s="112"/>
      <c r="H438" s="113"/>
      <c r="I438" s="113"/>
      <c r="J438" s="113"/>
      <c r="K438" s="113"/>
      <c r="L438" s="113"/>
      <c r="M438" s="113"/>
      <c r="N438" s="113"/>
      <c r="O438" s="113"/>
    </row>
    <row r="439" spans="2:15">
      <c r="B439" s="112"/>
      <c r="C439" s="112"/>
      <c r="D439" s="112"/>
      <c r="E439" s="112"/>
      <c r="F439" s="112"/>
      <c r="G439" s="112"/>
      <c r="H439" s="113"/>
      <c r="I439" s="113"/>
      <c r="J439" s="113"/>
      <c r="K439" s="113"/>
      <c r="L439" s="113"/>
      <c r="M439" s="113"/>
      <c r="N439" s="113"/>
      <c r="O439" s="113"/>
    </row>
    <row r="440" spans="2:15">
      <c r="B440" s="112"/>
      <c r="C440" s="112"/>
      <c r="D440" s="112"/>
      <c r="E440" s="112"/>
      <c r="F440" s="112"/>
      <c r="G440" s="112"/>
      <c r="H440" s="113"/>
      <c r="I440" s="113"/>
      <c r="J440" s="113"/>
      <c r="K440" s="113"/>
      <c r="L440" s="113"/>
      <c r="M440" s="113"/>
      <c r="N440" s="113"/>
      <c r="O440" s="113"/>
    </row>
    <row r="441" spans="2:15">
      <c r="B441" s="112"/>
      <c r="C441" s="112"/>
      <c r="D441" s="112"/>
      <c r="E441" s="112"/>
      <c r="F441" s="112"/>
      <c r="G441" s="112"/>
      <c r="H441" s="113"/>
      <c r="I441" s="113"/>
      <c r="J441" s="113"/>
      <c r="K441" s="113"/>
      <c r="L441" s="113"/>
      <c r="M441" s="113"/>
      <c r="N441" s="113"/>
      <c r="O441" s="113"/>
    </row>
    <row r="442" spans="2:15">
      <c r="B442" s="112"/>
      <c r="C442" s="112"/>
      <c r="D442" s="112"/>
      <c r="E442" s="112"/>
      <c r="F442" s="112"/>
      <c r="G442" s="112"/>
      <c r="H442" s="113"/>
      <c r="I442" s="113"/>
      <c r="J442" s="113"/>
      <c r="K442" s="113"/>
      <c r="L442" s="113"/>
      <c r="M442" s="113"/>
      <c r="N442" s="113"/>
      <c r="O442" s="113"/>
    </row>
    <row r="443" spans="2:15">
      <c r="B443" s="112"/>
      <c r="C443" s="112"/>
      <c r="D443" s="112"/>
      <c r="E443" s="112"/>
      <c r="F443" s="112"/>
      <c r="G443" s="112"/>
      <c r="H443" s="113"/>
      <c r="I443" s="113"/>
      <c r="J443" s="113"/>
      <c r="K443" s="113"/>
      <c r="L443" s="113"/>
      <c r="M443" s="113"/>
      <c r="N443" s="113"/>
      <c r="O443" s="113"/>
    </row>
    <row r="444" spans="2:15">
      <c r="B444" s="112"/>
      <c r="C444" s="112"/>
      <c r="D444" s="112"/>
      <c r="E444" s="112"/>
      <c r="F444" s="112"/>
      <c r="G444" s="112"/>
      <c r="H444" s="113"/>
      <c r="I444" s="113"/>
      <c r="J444" s="113"/>
      <c r="K444" s="113"/>
      <c r="L444" s="113"/>
      <c r="M444" s="113"/>
      <c r="N444" s="113"/>
      <c r="O444" s="113"/>
    </row>
    <row r="445" spans="2:15">
      <c r="B445" s="112"/>
      <c r="C445" s="112"/>
      <c r="D445" s="112"/>
      <c r="E445" s="112"/>
      <c r="F445" s="112"/>
      <c r="G445" s="112"/>
      <c r="H445" s="113"/>
      <c r="I445" s="113"/>
      <c r="J445" s="113"/>
      <c r="K445" s="113"/>
      <c r="L445" s="113"/>
      <c r="M445" s="113"/>
      <c r="N445" s="113"/>
      <c r="O445" s="113"/>
    </row>
    <row r="446" spans="2:15">
      <c r="B446" s="112"/>
      <c r="C446" s="112"/>
      <c r="D446" s="112"/>
      <c r="E446" s="112"/>
      <c r="F446" s="112"/>
      <c r="G446" s="112"/>
      <c r="H446" s="113"/>
      <c r="I446" s="113"/>
      <c r="J446" s="113"/>
      <c r="K446" s="113"/>
      <c r="L446" s="113"/>
      <c r="M446" s="113"/>
      <c r="N446" s="113"/>
      <c r="O446" s="113"/>
    </row>
    <row r="447" spans="2:15">
      <c r="B447" s="112"/>
      <c r="C447" s="112"/>
      <c r="D447" s="112"/>
      <c r="E447" s="112"/>
      <c r="F447" s="112"/>
      <c r="G447" s="112"/>
      <c r="H447" s="113"/>
      <c r="I447" s="113"/>
      <c r="J447" s="113"/>
      <c r="K447" s="113"/>
      <c r="L447" s="113"/>
      <c r="M447" s="113"/>
      <c r="N447" s="113"/>
      <c r="O447" s="113"/>
    </row>
    <row r="448" spans="2:15">
      <c r="B448" s="112"/>
      <c r="C448" s="112"/>
      <c r="D448" s="112"/>
      <c r="E448" s="112"/>
      <c r="F448" s="112"/>
      <c r="G448" s="112"/>
      <c r="H448" s="113"/>
      <c r="I448" s="113"/>
      <c r="J448" s="113"/>
      <c r="K448" s="113"/>
      <c r="L448" s="113"/>
      <c r="M448" s="113"/>
      <c r="N448" s="113"/>
      <c r="O448" s="113"/>
    </row>
    <row r="449" spans="2:15">
      <c r="B449" s="112"/>
      <c r="C449" s="112"/>
      <c r="D449" s="112"/>
      <c r="E449" s="112"/>
      <c r="F449" s="112"/>
      <c r="G449" s="112"/>
      <c r="H449" s="113"/>
      <c r="I449" s="113"/>
      <c r="J449" s="113"/>
      <c r="K449" s="113"/>
      <c r="L449" s="113"/>
      <c r="M449" s="113"/>
      <c r="N449" s="113"/>
      <c r="O449" s="113"/>
    </row>
    <row r="450" spans="2:15">
      <c r="B450" s="112"/>
      <c r="C450" s="112"/>
      <c r="D450" s="112"/>
      <c r="E450" s="112"/>
      <c r="F450" s="112"/>
      <c r="G450" s="112"/>
      <c r="H450" s="113"/>
      <c r="I450" s="113"/>
      <c r="J450" s="113"/>
      <c r="K450" s="113"/>
      <c r="L450" s="113"/>
      <c r="M450" s="113"/>
      <c r="N450" s="113"/>
      <c r="O450" s="113"/>
    </row>
    <row r="451" spans="2:15">
      <c r="B451" s="112"/>
      <c r="C451" s="112"/>
      <c r="D451" s="112"/>
      <c r="E451" s="112"/>
      <c r="F451" s="112"/>
      <c r="G451" s="112"/>
      <c r="H451" s="113"/>
      <c r="I451" s="113"/>
      <c r="J451" s="113"/>
      <c r="K451" s="113"/>
      <c r="L451" s="113"/>
      <c r="M451" s="113"/>
      <c r="N451" s="113"/>
      <c r="O451" s="113"/>
    </row>
    <row r="452" spans="2:15">
      <c r="B452" s="112"/>
      <c r="C452" s="112"/>
      <c r="D452" s="112"/>
      <c r="E452" s="112"/>
      <c r="F452" s="112"/>
      <c r="G452" s="112"/>
      <c r="H452" s="113"/>
      <c r="I452" s="113"/>
      <c r="J452" s="113"/>
      <c r="K452" s="113"/>
      <c r="L452" s="113"/>
      <c r="M452" s="113"/>
      <c r="N452" s="113"/>
      <c r="O452" s="113"/>
    </row>
    <row r="453" spans="2:15">
      <c r="B453" s="112"/>
      <c r="C453" s="112"/>
      <c r="D453" s="112"/>
      <c r="E453" s="112"/>
      <c r="F453" s="112"/>
      <c r="G453" s="112"/>
      <c r="H453" s="113"/>
      <c r="I453" s="113"/>
      <c r="J453" s="113"/>
      <c r="K453" s="113"/>
      <c r="L453" s="113"/>
      <c r="M453" s="113"/>
      <c r="N453" s="113"/>
      <c r="O453" s="113"/>
    </row>
    <row r="454" spans="2:15">
      <c r="B454" s="112"/>
      <c r="C454" s="112"/>
      <c r="D454" s="112"/>
      <c r="E454" s="112"/>
      <c r="F454" s="112"/>
      <c r="G454" s="112"/>
      <c r="H454" s="113"/>
      <c r="I454" s="113"/>
      <c r="J454" s="113"/>
      <c r="K454" s="113"/>
      <c r="L454" s="113"/>
      <c r="M454" s="113"/>
      <c r="N454" s="113"/>
      <c r="O454" s="113"/>
    </row>
    <row r="455" spans="2:15">
      <c r="B455" s="112"/>
      <c r="C455" s="112"/>
      <c r="D455" s="112"/>
      <c r="E455" s="112"/>
      <c r="F455" s="112"/>
      <c r="G455" s="112"/>
      <c r="H455" s="113"/>
      <c r="I455" s="113"/>
      <c r="J455" s="113"/>
      <c r="K455" s="113"/>
      <c r="L455" s="113"/>
      <c r="M455" s="113"/>
      <c r="N455" s="113"/>
      <c r="O455" s="113"/>
    </row>
    <row r="456" spans="2:15">
      <c r="B456" s="112"/>
      <c r="C456" s="112"/>
      <c r="D456" s="112"/>
      <c r="E456" s="112"/>
      <c r="F456" s="112"/>
      <c r="G456" s="112"/>
      <c r="H456" s="113"/>
      <c r="I456" s="113"/>
      <c r="J456" s="113"/>
      <c r="K456" s="113"/>
      <c r="L456" s="113"/>
      <c r="M456" s="113"/>
      <c r="N456" s="113"/>
      <c r="O456" s="113"/>
    </row>
    <row r="457" spans="2:15">
      <c r="B457" s="112"/>
      <c r="C457" s="112"/>
      <c r="D457" s="112"/>
      <c r="E457" s="112"/>
      <c r="F457" s="112"/>
      <c r="G457" s="112"/>
      <c r="H457" s="113"/>
      <c r="I457" s="113"/>
      <c r="J457" s="113"/>
      <c r="K457" s="113"/>
      <c r="L457" s="113"/>
      <c r="M457" s="113"/>
      <c r="N457" s="113"/>
      <c r="O457" s="113"/>
    </row>
    <row r="458" spans="2:15">
      <c r="B458" s="112"/>
      <c r="C458" s="112"/>
      <c r="D458" s="112"/>
      <c r="E458" s="112"/>
      <c r="F458" s="112"/>
      <c r="G458" s="112"/>
      <c r="H458" s="113"/>
      <c r="I458" s="113"/>
      <c r="J458" s="113"/>
      <c r="K458" s="113"/>
      <c r="L458" s="113"/>
      <c r="M458" s="113"/>
      <c r="N458" s="113"/>
      <c r="O458" s="113"/>
    </row>
    <row r="459" spans="2:15">
      <c r="B459" s="112"/>
      <c r="C459" s="112"/>
      <c r="D459" s="112"/>
      <c r="E459" s="112"/>
      <c r="F459" s="112"/>
      <c r="G459" s="112"/>
      <c r="H459" s="113"/>
      <c r="I459" s="113"/>
      <c r="J459" s="113"/>
      <c r="K459" s="113"/>
      <c r="L459" s="113"/>
      <c r="M459" s="113"/>
      <c r="N459" s="113"/>
      <c r="O459" s="113"/>
    </row>
    <row r="460" spans="2:15">
      <c r="B460" s="112"/>
      <c r="C460" s="112"/>
      <c r="D460" s="112"/>
      <c r="E460" s="112"/>
      <c r="F460" s="112"/>
      <c r="G460" s="112"/>
      <c r="H460" s="113"/>
      <c r="I460" s="113"/>
      <c r="J460" s="113"/>
      <c r="K460" s="113"/>
      <c r="L460" s="113"/>
      <c r="M460" s="113"/>
      <c r="N460" s="113"/>
      <c r="O460" s="113"/>
    </row>
    <row r="461" spans="2:15">
      <c r="B461" s="112"/>
      <c r="C461" s="112"/>
      <c r="D461" s="112"/>
      <c r="E461" s="112"/>
      <c r="F461" s="112"/>
      <c r="G461" s="112"/>
      <c r="H461" s="113"/>
      <c r="I461" s="113"/>
      <c r="J461" s="113"/>
      <c r="K461" s="113"/>
      <c r="L461" s="113"/>
      <c r="M461" s="113"/>
      <c r="N461" s="113"/>
      <c r="O461" s="113"/>
    </row>
    <row r="462" spans="2:15">
      <c r="B462" s="112"/>
      <c r="C462" s="112"/>
      <c r="D462" s="112"/>
      <c r="E462" s="112"/>
      <c r="F462" s="112"/>
      <c r="G462" s="112"/>
      <c r="H462" s="113"/>
      <c r="I462" s="113"/>
      <c r="J462" s="113"/>
      <c r="K462" s="113"/>
      <c r="L462" s="113"/>
      <c r="M462" s="113"/>
      <c r="N462" s="113"/>
      <c r="O462" s="113"/>
    </row>
    <row r="463" spans="2:15">
      <c r="B463" s="112"/>
      <c r="C463" s="112"/>
      <c r="D463" s="112"/>
      <c r="E463" s="112"/>
      <c r="F463" s="112"/>
      <c r="G463" s="112"/>
      <c r="H463" s="113"/>
      <c r="I463" s="113"/>
      <c r="J463" s="113"/>
      <c r="K463" s="113"/>
      <c r="L463" s="113"/>
      <c r="M463" s="113"/>
      <c r="N463" s="113"/>
      <c r="O463" s="113"/>
    </row>
    <row r="464" spans="2:15">
      <c r="B464" s="112"/>
      <c r="C464" s="112"/>
      <c r="D464" s="112"/>
      <c r="E464" s="112"/>
      <c r="F464" s="112"/>
      <c r="G464" s="112"/>
      <c r="H464" s="113"/>
      <c r="I464" s="113"/>
      <c r="J464" s="113"/>
      <c r="K464" s="113"/>
      <c r="L464" s="113"/>
      <c r="M464" s="113"/>
      <c r="N464" s="113"/>
      <c r="O464" s="113"/>
    </row>
    <row r="465" spans="2:15">
      <c r="B465" s="112"/>
      <c r="C465" s="112"/>
      <c r="D465" s="112"/>
      <c r="E465" s="112"/>
      <c r="F465" s="112"/>
      <c r="G465" s="112"/>
      <c r="H465" s="113"/>
      <c r="I465" s="113"/>
      <c r="J465" s="113"/>
      <c r="K465" s="113"/>
      <c r="L465" s="113"/>
      <c r="M465" s="113"/>
      <c r="N465" s="113"/>
      <c r="O465" s="113"/>
    </row>
    <row r="466" spans="2:15">
      <c r="B466" s="112"/>
      <c r="C466" s="112"/>
      <c r="D466" s="112"/>
      <c r="E466" s="112"/>
      <c r="F466" s="112"/>
      <c r="G466" s="112"/>
      <c r="H466" s="113"/>
      <c r="I466" s="113"/>
      <c r="J466" s="113"/>
      <c r="K466" s="113"/>
      <c r="L466" s="113"/>
      <c r="M466" s="113"/>
      <c r="N466" s="113"/>
      <c r="O466" s="113"/>
    </row>
    <row r="467" spans="2:15">
      <c r="B467" s="112"/>
      <c r="C467" s="112"/>
      <c r="D467" s="112"/>
      <c r="E467" s="112"/>
      <c r="F467" s="112"/>
      <c r="G467" s="112"/>
      <c r="H467" s="113"/>
      <c r="I467" s="113"/>
      <c r="J467" s="113"/>
      <c r="K467" s="113"/>
      <c r="L467" s="113"/>
      <c r="M467" s="113"/>
      <c r="N467" s="113"/>
      <c r="O467" s="113"/>
    </row>
    <row r="468" spans="2:15">
      <c r="B468" s="112"/>
      <c r="C468" s="112"/>
      <c r="D468" s="112"/>
      <c r="E468" s="112"/>
      <c r="F468" s="112"/>
      <c r="G468" s="112"/>
      <c r="H468" s="113"/>
      <c r="I468" s="113"/>
      <c r="J468" s="113"/>
      <c r="K468" s="113"/>
      <c r="L468" s="113"/>
      <c r="M468" s="113"/>
      <c r="N468" s="113"/>
      <c r="O468" s="113"/>
    </row>
    <row r="469" spans="2:15">
      <c r="B469" s="112"/>
      <c r="C469" s="112"/>
      <c r="D469" s="112"/>
      <c r="E469" s="112"/>
      <c r="F469" s="112"/>
      <c r="G469" s="112"/>
      <c r="H469" s="113"/>
      <c r="I469" s="113"/>
      <c r="J469" s="113"/>
      <c r="K469" s="113"/>
      <c r="L469" s="113"/>
      <c r="M469" s="113"/>
      <c r="N469" s="113"/>
      <c r="O469" s="113"/>
    </row>
    <row r="470" spans="2:15">
      <c r="B470" s="112"/>
      <c r="C470" s="112"/>
      <c r="D470" s="112"/>
      <c r="E470" s="112"/>
      <c r="F470" s="112"/>
      <c r="G470" s="112"/>
      <c r="H470" s="113"/>
      <c r="I470" s="113"/>
      <c r="J470" s="113"/>
      <c r="K470" s="113"/>
      <c r="L470" s="113"/>
      <c r="M470" s="113"/>
      <c r="N470" s="113"/>
      <c r="O470" s="113"/>
    </row>
    <row r="471" spans="2:15">
      <c r="B471" s="112"/>
      <c r="C471" s="112"/>
      <c r="D471" s="112"/>
      <c r="E471" s="112"/>
      <c r="F471" s="112"/>
      <c r="G471" s="112"/>
      <c r="H471" s="113"/>
      <c r="I471" s="113"/>
      <c r="J471" s="113"/>
      <c r="K471" s="113"/>
      <c r="L471" s="113"/>
      <c r="M471" s="113"/>
      <c r="N471" s="113"/>
      <c r="O471" s="113"/>
    </row>
    <row r="472" spans="2:15">
      <c r="B472" s="112"/>
      <c r="C472" s="112"/>
      <c r="D472" s="112"/>
      <c r="E472" s="112"/>
      <c r="F472" s="112"/>
      <c r="G472" s="112"/>
      <c r="H472" s="113"/>
      <c r="I472" s="113"/>
      <c r="J472" s="113"/>
      <c r="K472" s="113"/>
      <c r="L472" s="113"/>
      <c r="M472" s="113"/>
      <c r="N472" s="113"/>
      <c r="O472" s="113"/>
    </row>
    <row r="473" spans="2:15">
      <c r="B473" s="112"/>
      <c r="C473" s="112"/>
      <c r="D473" s="112"/>
      <c r="E473" s="112"/>
      <c r="F473" s="112"/>
      <c r="G473" s="112"/>
      <c r="H473" s="113"/>
      <c r="I473" s="113"/>
      <c r="J473" s="113"/>
      <c r="K473" s="113"/>
      <c r="L473" s="113"/>
      <c r="M473" s="113"/>
      <c r="N473" s="113"/>
      <c r="O473" s="113"/>
    </row>
    <row r="474" spans="2:15">
      <c r="B474" s="112"/>
      <c r="C474" s="112"/>
      <c r="D474" s="112"/>
      <c r="E474" s="112"/>
      <c r="F474" s="112"/>
      <c r="G474" s="112"/>
      <c r="H474" s="113"/>
      <c r="I474" s="113"/>
      <c r="J474" s="113"/>
      <c r="K474" s="113"/>
      <c r="L474" s="113"/>
      <c r="M474" s="113"/>
      <c r="N474" s="113"/>
      <c r="O474" s="113"/>
    </row>
    <row r="475" spans="2:15">
      <c r="B475" s="112"/>
      <c r="C475" s="112"/>
      <c r="D475" s="112"/>
      <c r="E475" s="112"/>
      <c r="F475" s="112"/>
      <c r="G475" s="112"/>
      <c r="H475" s="113"/>
      <c r="I475" s="113"/>
      <c r="J475" s="113"/>
      <c r="K475" s="113"/>
      <c r="L475" s="113"/>
      <c r="M475" s="113"/>
      <c r="N475" s="113"/>
      <c r="O475" s="113"/>
    </row>
    <row r="476" spans="2:15">
      <c r="B476" s="112"/>
      <c r="C476" s="112"/>
      <c r="D476" s="112"/>
      <c r="E476" s="112"/>
      <c r="F476" s="112"/>
      <c r="G476" s="112"/>
      <c r="H476" s="113"/>
      <c r="I476" s="113"/>
      <c r="J476" s="113"/>
      <c r="K476" s="113"/>
      <c r="L476" s="113"/>
      <c r="M476" s="113"/>
      <c r="N476" s="113"/>
      <c r="O476" s="113"/>
    </row>
    <row r="477" spans="2:15">
      <c r="B477" s="112"/>
      <c r="C477" s="112"/>
      <c r="D477" s="112"/>
      <c r="E477" s="112"/>
      <c r="F477" s="112"/>
      <c r="G477" s="112"/>
      <c r="H477" s="113"/>
      <c r="I477" s="113"/>
      <c r="J477" s="113"/>
      <c r="K477" s="113"/>
      <c r="L477" s="113"/>
      <c r="M477" s="113"/>
      <c r="N477" s="113"/>
      <c r="O477" s="113"/>
    </row>
    <row r="478" spans="2:15">
      <c r="B478" s="112"/>
      <c r="C478" s="112"/>
      <c r="D478" s="112"/>
      <c r="E478" s="112"/>
      <c r="F478" s="112"/>
      <c r="G478" s="112"/>
      <c r="H478" s="113"/>
      <c r="I478" s="113"/>
      <c r="J478" s="113"/>
      <c r="K478" s="113"/>
      <c r="L478" s="113"/>
      <c r="M478" s="113"/>
      <c r="N478" s="113"/>
      <c r="O478" s="113"/>
    </row>
    <row r="479" spans="2:15">
      <c r="B479" s="112"/>
      <c r="C479" s="112"/>
      <c r="D479" s="112"/>
      <c r="E479" s="112"/>
      <c r="F479" s="112"/>
      <c r="G479" s="112"/>
      <c r="H479" s="113"/>
      <c r="I479" s="113"/>
      <c r="J479" s="113"/>
      <c r="K479" s="113"/>
      <c r="L479" s="113"/>
      <c r="M479" s="113"/>
      <c r="N479" s="113"/>
      <c r="O479" s="113"/>
    </row>
    <row r="480" spans="2:15">
      <c r="B480" s="112"/>
      <c r="C480" s="112"/>
      <c r="D480" s="112"/>
      <c r="E480" s="112"/>
      <c r="F480" s="112"/>
      <c r="G480" s="112"/>
      <c r="H480" s="113"/>
      <c r="I480" s="113"/>
      <c r="J480" s="113"/>
      <c r="K480" s="113"/>
      <c r="L480" s="113"/>
      <c r="M480" s="113"/>
      <c r="N480" s="113"/>
      <c r="O480" s="113"/>
    </row>
    <row r="481" spans="2:15">
      <c r="B481" s="112"/>
      <c r="C481" s="112"/>
      <c r="D481" s="112"/>
      <c r="E481" s="112"/>
      <c r="F481" s="112"/>
      <c r="G481" s="112"/>
      <c r="H481" s="113"/>
      <c r="I481" s="113"/>
      <c r="J481" s="113"/>
      <c r="K481" s="113"/>
      <c r="L481" s="113"/>
      <c r="M481" s="113"/>
      <c r="N481" s="113"/>
      <c r="O481" s="113"/>
    </row>
    <row r="482" spans="2:15">
      <c r="B482" s="112"/>
      <c r="C482" s="112"/>
      <c r="D482" s="112"/>
      <c r="E482" s="112"/>
      <c r="F482" s="112"/>
      <c r="G482" s="112"/>
      <c r="H482" s="113"/>
      <c r="I482" s="113"/>
      <c r="J482" s="113"/>
      <c r="K482" s="113"/>
      <c r="L482" s="113"/>
      <c r="M482" s="113"/>
      <c r="N482" s="113"/>
      <c r="O482" s="113"/>
    </row>
    <row r="483" spans="2:15">
      <c r="B483" s="112"/>
      <c r="C483" s="112"/>
      <c r="D483" s="112"/>
      <c r="E483" s="112"/>
      <c r="F483" s="112"/>
      <c r="G483" s="112"/>
      <c r="H483" s="113"/>
      <c r="I483" s="113"/>
      <c r="J483" s="113"/>
      <c r="K483" s="113"/>
      <c r="L483" s="113"/>
      <c r="M483" s="113"/>
      <c r="N483" s="113"/>
      <c r="O483" s="113"/>
    </row>
    <row r="484" spans="2:15">
      <c r="B484" s="112"/>
      <c r="C484" s="112"/>
      <c r="D484" s="112"/>
      <c r="E484" s="112"/>
      <c r="F484" s="112"/>
      <c r="G484" s="112"/>
      <c r="H484" s="113"/>
      <c r="I484" s="113"/>
      <c r="J484" s="113"/>
      <c r="K484" s="113"/>
      <c r="L484" s="113"/>
      <c r="M484" s="113"/>
      <c r="N484" s="113"/>
      <c r="O484" s="113"/>
    </row>
    <row r="485" spans="2:15">
      <c r="B485" s="112"/>
      <c r="C485" s="112"/>
      <c r="D485" s="112"/>
      <c r="E485" s="112"/>
      <c r="F485" s="112"/>
      <c r="G485" s="112"/>
      <c r="H485" s="113"/>
      <c r="I485" s="113"/>
      <c r="J485" s="113"/>
      <c r="K485" s="113"/>
      <c r="L485" s="113"/>
      <c r="M485" s="113"/>
      <c r="N485" s="113"/>
      <c r="O485" s="113"/>
    </row>
    <row r="486" spans="2:15">
      <c r="B486" s="112"/>
      <c r="C486" s="112"/>
      <c r="D486" s="112"/>
      <c r="E486" s="112"/>
      <c r="F486" s="112"/>
      <c r="G486" s="112"/>
      <c r="H486" s="113"/>
      <c r="I486" s="113"/>
      <c r="J486" s="113"/>
      <c r="K486" s="113"/>
      <c r="L486" s="113"/>
      <c r="M486" s="113"/>
      <c r="N486" s="113"/>
      <c r="O486" s="113"/>
    </row>
    <row r="487" spans="2:15">
      <c r="B487" s="112"/>
      <c r="C487" s="112"/>
      <c r="D487" s="112"/>
      <c r="E487" s="112"/>
      <c r="F487" s="112"/>
      <c r="G487" s="112"/>
      <c r="H487" s="113"/>
      <c r="I487" s="113"/>
      <c r="J487" s="113"/>
      <c r="K487" s="113"/>
      <c r="L487" s="113"/>
      <c r="M487" s="113"/>
      <c r="N487" s="113"/>
      <c r="O487" s="113"/>
    </row>
    <row r="488" spans="2:15">
      <c r="B488" s="112"/>
      <c r="C488" s="112"/>
      <c r="D488" s="112"/>
      <c r="E488" s="112"/>
      <c r="F488" s="112"/>
      <c r="G488" s="112"/>
      <c r="H488" s="113"/>
      <c r="I488" s="113"/>
      <c r="J488" s="113"/>
      <c r="K488" s="113"/>
      <c r="L488" s="113"/>
      <c r="M488" s="113"/>
      <c r="N488" s="113"/>
      <c r="O488" s="113"/>
    </row>
    <row r="489" spans="2:15">
      <c r="B489" s="112"/>
      <c r="C489" s="112"/>
      <c r="D489" s="112"/>
      <c r="E489" s="112"/>
      <c r="F489" s="112"/>
      <c r="G489" s="112"/>
      <c r="H489" s="113"/>
      <c r="I489" s="113"/>
      <c r="J489" s="113"/>
      <c r="K489" s="113"/>
      <c r="L489" s="113"/>
      <c r="M489" s="113"/>
      <c r="N489" s="113"/>
      <c r="O489" s="113"/>
    </row>
    <row r="490" spans="2:15">
      <c r="B490" s="112"/>
      <c r="C490" s="112"/>
      <c r="D490" s="112"/>
      <c r="E490" s="112"/>
      <c r="F490" s="112"/>
      <c r="G490" s="112"/>
      <c r="H490" s="113"/>
      <c r="I490" s="113"/>
      <c r="J490" s="113"/>
      <c r="K490" s="113"/>
      <c r="L490" s="113"/>
      <c r="M490" s="113"/>
      <c r="N490" s="113"/>
      <c r="O490" s="113"/>
    </row>
    <row r="491" spans="2:15">
      <c r="B491" s="112"/>
      <c r="C491" s="112"/>
      <c r="D491" s="112"/>
      <c r="E491" s="112"/>
      <c r="F491" s="112"/>
      <c r="G491" s="112"/>
      <c r="H491" s="113"/>
      <c r="I491" s="113"/>
      <c r="J491" s="113"/>
      <c r="K491" s="113"/>
      <c r="L491" s="113"/>
      <c r="M491" s="113"/>
      <c r="N491" s="113"/>
      <c r="O491" s="113"/>
    </row>
    <row r="492" spans="2:15">
      <c r="B492" s="112"/>
      <c r="C492" s="112"/>
      <c r="D492" s="112"/>
      <c r="E492" s="112"/>
      <c r="F492" s="112"/>
      <c r="G492" s="112"/>
      <c r="H492" s="113"/>
      <c r="I492" s="113"/>
      <c r="J492" s="113"/>
      <c r="K492" s="113"/>
      <c r="L492" s="113"/>
      <c r="M492" s="113"/>
      <c r="N492" s="113"/>
      <c r="O492" s="113"/>
    </row>
    <row r="493" spans="2:15">
      <c r="B493" s="112"/>
      <c r="C493" s="112"/>
      <c r="D493" s="112"/>
      <c r="E493" s="112"/>
      <c r="F493" s="112"/>
      <c r="G493" s="112"/>
      <c r="H493" s="113"/>
      <c r="I493" s="113"/>
      <c r="J493" s="113"/>
      <c r="K493" s="113"/>
      <c r="L493" s="113"/>
      <c r="M493" s="113"/>
      <c r="N493" s="113"/>
      <c r="O493" s="113"/>
    </row>
    <row r="494" spans="2:15">
      <c r="B494" s="112"/>
      <c r="C494" s="112"/>
      <c r="D494" s="112"/>
      <c r="E494" s="112"/>
      <c r="F494" s="112"/>
      <c r="G494" s="112"/>
      <c r="H494" s="113"/>
      <c r="I494" s="113"/>
      <c r="J494" s="113"/>
      <c r="K494" s="113"/>
      <c r="L494" s="113"/>
      <c r="M494" s="113"/>
      <c r="N494" s="113"/>
      <c r="O494" s="113"/>
    </row>
    <row r="495" spans="2:15">
      <c r="B495" s="112"/>
      <c r="C495" s="112"/>
      <c r="D495" s="112"/>
      <c r="E495" s="112"/>
      <c r="F495" s="112"/>
      <c r="G495" s="112"/>
      <c r="H495" s="113"/>
      <c r="I495" s="113"/>
      <c r="J495" s="113"/>
      <c r="K495" s="113"/>
      <c r="L495" s="113"/>
      <c r="M495" s="113"/>
      <c r="N495" s="113"/>
      <c r="O495" s="113"/>
    </row>
    <row r="496" spans="2:15">
      <c r="B496" s="112"/>
      <c r="C496" s="112"/>
      <c r="D496" s="112"/>
      <c r="E496" s="112"/>
      <c r="F496" s="112"/>
      <c r="G496" s="112"/>
      <c r="H496" s="113"/>
      <c r="I496" s="113"/>
      <c r="J496" s="113"/>
      <c r="K496" s="113"/>
      <c r="L496" s="113"/>
      <c r="M496" s="113"/>
      <c r="N496" s="113"/>
      <c r="O496" s="113"/>
    </row>
    <row r="497" spans="2:15">
      <c r="B497" s="112"/>
      <c r="C497" s="112"/>
      <c r="D497" s="112"/>
      <c r="E497" s="112"/>
      <c r="F497" s="112"/>
      <c r="G497" s="112"/>
      <c r="H497" s="113"/>
      <c r="I497" s="113"/>
      <c r="J497" s="113"/>
      <c r="K497" s="113"/>
      <c r="L497" s="113"/>
      <c r="M497" s="113"/>
      <c r="N497" s="113"/>
      <c r="O497" s="113"/>
    </row>
    <row r="498" spans="2:15">
      <c r="B498" s="112"/>
      <c r="C498" s="112"/>
      <c r="D498" s="112"/>
      <c r="E498" s="112"/>
      <c r="F498" s="112"/>
      <c r="G498" s="112"/>
      <c r="H498" s="113"/>
      <c r="I498" s="113"/>
      <c r="J498" s="113"/>
      <c r="K498" s="113"/>
      <c r="L498" s="113"/>
      <c r="M498" s="113"/>
      <c r="N498" s="113"/>
      <c r="O498" s="113"/>
    </row>
    <row r="499" spans="2:15">
      <c r="B499" s="112"/>
      <c r="C499" s="112"/>
      <c r="D499" s="112"/>
      <c r="E499" s="112"/>
      <c r="F499" s="112"/>
      <c r="G499" s="112"/>
      <c r="H499" s="113"/>
      <c r="I499" s="113"/>
      <c r="J499" s="113"/>
      <c r="K499" s="113"/>
      <c r="L499" s="113"/>
      <c r="M499" s="113"/>
      <c r="N499" s="113"/>
      <c r="O499" s="113"/>
    </row>
    <row r="500" spans="2:15">
      <c r="B500" s="112"/>
      <c r="C500" s="112"/>
      <c r="D500" s="112"/>
      <c r="E500" s="112"/>
      <c r="F500" s="112"/>
      <c r="G500" s="112"/>
      <c r="H500" s="113"/>
      <c r="I500" s="113"/>
      <c r="J500" s="113"/>
      <c r="K500" s="113"/>
      <c r="L500" s="113"/>
      <c r="M500" s="113"/>
      <c r="N500" s="113"/>
      <c r="O500" s="113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7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140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42578125" style="1" bestFit="1" customWidth="1"/>
    <col min="9" max="9" width="14.140625" style="1" customWidth="1"/>
    <col min="10" max="10" width="8.28515625" style="1" bestFit="1" customWidth="1"/>
    <col min="11" max="11" width="11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142</v>
      </c>
      <c r="C1" s="67" t="s" vm="1">
        <v>223</v>
      </c>
    </row>
    <row r="2" spans="2:14">
      <c r="B2" s="46" t="s">
        <v>141</v>
      </c>
      <c r="C2" s="67" t="s">
        <v>224</v>
      </c>
    </row>
    <row r="3" spans="2:14">
      <c r="B3" s="46" t="s">
        <v>143</v>
      </c>
      <c r="C3" s="67" t="s">
        <v>225</v>
      </c>
    </row>
    <row r="4" spans="2:14">
      <c r="B4" s="46" t="s">
        <v>144</v>
      </c>
      <c r="C4" s="67">
        <v>2207</v>
      </c>
    </row>
    <row r="6" spans="2:14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</row>
    <row r="7" spans="2:14" ht="26.25" customHeight="1">
      <c r="B7" s="144" t="s">
        <v>221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2:14" s="3" customFormat="1" ht="74.25" customHeight="1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100</v>
      </c>
      <c r="H8" s="29" t="s">
        <v>200</v>
      </c>
      <c r="I8" s="29" t="s">
        <v>199</v>
      </c>
      <c r="J8" s="29" t="s">
        <v>214</v>
      </c>
      <c r="K8" s="29" t="s">
        <v>60</v>
      </c>
      <c r="L8" s="29" t="s">
        <v>57</v>
      </c>
      <c r="M8" s="29" t="s">
        <v>145</v>
      </c>
      <c r="N8" s="13" t="s">
        <v>147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207</v>
      </c>
      <c r="I9" s="31"/>
      <c r="J9" s="15" t="s">
        <v>203</v>
      </c>
      <c r="K9" s="15" t="s">
        <v>203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2" t="s">
        <v>217</v>
      </c>
      <c r="C11" s="73"/>
      <c r="D11" s="73"/>
      <c r="E11" s="73"/>
      <c r="F11" s="73"/>
      <c r="G11" s="73"/>
      <c r="H11" s="74"/>
      <c r="I11" s="76"/>
      <c r="J11" s="73"/>
      <c r="K11" s="74">
        <v>21239.515201606999</v>
      </c>
      <c r="L11" s="73"/>
      <c r="M11" s="77">
        <f>IFERROR(K11/$K$11,0)</f>
        <v>1</v>
      </c>
      <c r="N11" s="77">
        <f>K11/'סכום נכסי הקרן'!$C$42</f>
        <v>6.3913531910788288E-3</v>
      </c>
    </row>
    <row r="12" spans="2:14">
      <c r="B12" s="93" t="s">
        <v>193</v>
      </c>
      <c r="C12" s="94"/>
      <c r="D12" s="94"/>
      <c r="E12" s="94"/>
      <c r="F12" s="94"/>
      <c r="G12" s="94"/>
      <c r="H12" s="100"/>
      <c r="I12" s="102"/>
      <c r="J12" s="94"/>
      <c r="K12" s="100">
        <v>3562.2605678829996</v>
      </c>
      <c r="L12" s="94"/>
      <c r="M12" s="101">
        <f t="shared" ref="M12:M75" si="0">IFERROR(K12/$K$11,0)</f>
        <v>0.16771854414141599</v>
      </c>
      <c r="N12" s="101">
        <f>K12/'סכום נכסי הקרן'!$C$42</f>
        <v>1.0719484523013345E-3</v>
      </c>
    </row>
    <row r="13" spans="2:14">
      <c r="B13" s="104" t="s">
        <v>218</v>
      </c>
      <c r="C13" s="94"/>
      <c r="D13" s="94"/>
      <c r="E13" s="94"/>
      <c r="F13" s="94"/>
      <c r="G13" s="94"/>
      <c r="H13" s="100"/>
      <c r="I13" s="102"/>
      <c r="J13" s="94"/>
      <c r="K13" s="100">
        <v>3561.610277405</v>
      </c>
      <c r="L13" s="94"/>
      <c r="M13" s="101">
        <f t="shared" si="0"/>
        <v>0.16768792713006583</v>
      </c>
      <c r="N13" s="101">
        <f>K13/'סכום נכסי הקרן'!$C$42</f>
        <v>1.0717527681681405E-3</v>
      </c>
    </row>
    <row r="14" spans="2:14">
      <c r="B14" s="96" t="s">
        <v>1230</v>
      </c>
      <c r="C14" s="92" t="s">
        <v>1231</v>
      </c>
      <c r="D14" s="103" t="s">
        <v>117</v>
      </c>
      <c r="E14" s="92" t="s">
        <v>1232</v>
      </c>
      <c r="F14" s="103" t="s">
        <v>1233</v>
      </c>
      <c r="G14" s="103" t="s">
        <v>129</v>
      </c>
      <c r="H14" s="97">
        <v>6542.1090599999998</v>
      </c>
      <c r="I14" s="99">
        <v>1783</v>
      </c>
      <c r="J14" s="92"/>
      <c r="K14" s="97">
        <v>116.64580454</v>
      </c>
      <c r="L14" s="98">
        <v>1.0822836088001392E-4</v>
      </c>
      <c r="M14" s="98">
        <f t="shared" si="0"/>
        <v>5.4919240591317494E-3</v>
      </c>
      <c r="N14" s="98">
        <f>K14/'סכום נכסי הקרן'!$C$42</f>
        <v>3.5100826360494301E-5</v>
      </c>
    </row>
    <row r="15" spans="2:14">
      <c r="B15" s="96" t="s">
        <v>1234</v>
      </c>
      <c r="C15" s="92" t="s">
        <v>1235</v>
      </c>
      <c r="D15" s="103" t="s">
        <v>117</v>
      </c>
      <c r="E15" s="92" t="s">
        <v>1232</v>
      </c>
      <c r="F15" s="103" t="s">
        <v>1233</v>
      </c>
      <c r="G15" s="103" t="s">
        <v>129</v>
      </c>
      <c r="H15" s="97">
        <v>29082</v>
      </c>
      <c r="I15" s="99">
        <v>1771</v>
      </c>
      <c r="J15" s="92"/>
      <c r="K15" s="97">
        <v>515.04221999999993</v>
      </c>
      <c r="L15" s="98">
        <v>1.1625817533989086E-3</v>
      </c>
      <c r="M15" s="98">
        <f t="shared" si="0"/>
        <v>2.4249245574165999E-2</v>
      </c>
      <c r="N15" s="98">
        <f>K15/'סכום נכסי הקרן'!$C$42</f>
        <v>1.5498549308170002E-4</v>
      </c>
    </row>
    <row r="16" spans="2:14">
      <c r="B16" s="96" t="s">
        <v>1236</v>
      </c>
      <c r="C16" s="92" t="s">
        <v>1237</v>
      </c>
      <c r="D16" s="103" t="s">
        <v>117</v>
      </c>
      <c r="E16" s="92" t="s">
        <v>1232</v>
      </c>
      <c r="F16" s="103" t="s">
        <v>1233</v>
      </c>
      <c r="G16" s="103" t="s">
        <v>129</v>
      </c>
      <c r="H16" s="97">
        <v>5657.173859999999</v>
      </c>
      <c r="I16" s="99">
        <v>3063</v>
      </c>
      <c r="J16" s="92"/>
      <c r="K16" s="97">
        <v>173.27923534200002</v>
      </c>
      <c r="L16" s="98">
        <v>9.0542696435481822E-5</v>
      </c>
      <c r="M16" s="98">
        <f t="shared" si="0"/>
        <v>8.1583423019415038E-3</v>
      </c>
      <c r="N16" s="98">
        <f>K16/'סכום נכסי הקרן'!$C$42</f>
        <v>5.214284710542723E-5</v>
      </c>
    </row>
    <row r="17" spans="2:14">
      <c r="B17" s="96" t="s">
        <v>1238</v>
      </c>
      <c r="C17" s="92" t="s">
        <v>1239</v>
      </c>
      <c r="D17" s="103" t="s">
        <v>117</v>
      </c>
      <c r="E17" s="92" t="s">
        <v>1240</v>
      </c>
      <c r="F17" s="103" t="s">
        <v>1233</v>
      </c>
      <c r="G17" s="103" t="s">
        <v>129</v>
      </c>
      <c r="H17" s="97">
        <v>27961</v>
      </c>
      <c r="I17" s="99">
        <v>1727</v>
      </c>
      <c r="J17" s="92"/>
      <c r="K17" s="97">
        <v>482.88646999999997</v>
      </c>
      <c r="L17" s="98">
        <v>7.9994882341635396E-4</v>
      </c>
      <c r="M17" s="98">
        <f t="shared" si="0"/>
        <v>2.2735286818762437E-2</v>
      </c>
      <c r="N17" s="98">
        <f>K17/'סכום נכסי הקרן'!$C$42</f>
        <v>1.4530924795918973E-4</v>
      </c>
    </row>
    <row r="18" spans="2:14">
      <c r="B18" s="96" t="s">
        <v>1241</v>
      </c>
      <c r="C18" s="92" t="s">
        <v>1242</v>
      </c>
      <c r="D18" s="103" t="s">
        <v>117</v>
      </c>
      <c r="E18" s="92" t="s">
        <v>1240</v>
      </c>
      <c r="F18" s="103" t="s">
        <v>1233</v>
      </c>
      <c r="G18" s="103" t="s">
        <v>129</v>
      </c>
      <c r="H18" s="97">
        <v>3226.4083899999996</v>
      </c>
      <c r="I18" s="99">
        <v>3023</v>
      </c>
      <c r="J18" s="92"/>
      <c r="K18" s="97">
        <v>97.534325630000012</v>
      </c>
      <c r="L18" s="98">
        <v>3.8038022550013869E-5</v>
      </c>
      <c r="M18" s="98">
        <f t="shared" si="0"/>
        <v>4.5921163785612434E-3</v>
      </c>
      <c r="N18" s="98">
        <f>K18/'סכום נכסי הקרן'!$C$42</f>
        <v>2.9349837669922758E-5</v>
      </c>
    </row>
    <row r="19" spans="2:14">
      <c r="B19" s="96" t="s">
        <v>1243</v>
      </c>
      <c r="C19" s="92" t="s">
        <v>1244</v>
      </c>
      <c r="D19" s="103" t="s">
        <v>117</v>
      </c>
      <c r="E19" s="92" t="s">
        <v>1245</v>
      </c>
      <c r="F19" s="103" t="s">
        <v>1233</v>
      </c>
      <c r="G19" s="103" t="s">
        <v>129</v>
      </c>
      <c r="H19" s="97">
        <v>3072</v>
      </c>
      <c r="I19" s="99">
        <v>17050</v>
      </c>
      <c r="J19" s="92"/>
      <c r="K19" s="97">
        <v>523.77599999999995</v>
      </c>
      <c r="L19" s="98">
        <v>3.3844373830058279E-4</v>
      </c>
      <c r="M19" s="98">
        <f t="shared" si="0"/>
        <v>2.4660449875069212E-2</v>
      </c>
      <c r="N19" s="98">
        <f>K19/'סכום נכסי הקרן'!$C$42</f>
        <v>1.5761364500246311E-4</v>
      </c>
    </row>
    <row r="20" spans="2:14">
      <c r="B20" s="96" t="s">
        <v>1246</v>
      </c>
      <c r="C20" s="92" t="s">
        <v>1247</v>
      </c>
      <c r="D20" s="103" t="s">
        <v>117</v>
      </c>
      <c r="E20" s="92" t="s">
        <v>1245</v>
      </c>
      <c r="F20" s="103" t="s">
        <v>1233</v>
      </c>
      <c r="G20" s="103" t="s">
        <v>129</v>
      </c>
      <c r="H20" s="97">
        <v>628.69882600000005</v>
      </c>
      <c r="I20" s="99">
        <v>17760</v>
      </c>
      <c r="J20" s="92"/>
      <c r="K20" s="97">
        <v>111.656911498</v>
      </c>
      <c r="L20" s="98">
        <v>6.8024021926995279E-5</v>
      </c>
      <c r="M20" s="98">
        <f t="shared" si="0"/>
        <v>5.2570367279170267E-3</v>
      </c>
      <c r="N20" s="98">
        <f>K20/'סכום נכסי הקרן'!$C$42</f>
        <v>3.359957846659109E-5</v>
      </c>
    </row>
    <row r="21" spans="2:14">
      <c r="B21" s="96" t="s">
        <v>1248</v>
      </c>
      <c r="C21" s="92" t="s">
        <v>1249</v>
      </c>
      <c r="D21" s="103" t="s">
        <v>117</v>
      </c>
      <c r="E21" s="92" t="s">
        <v>1245</v>
      </c>
      <c r="F21" s="103" t="s">
        <v>1233</v>
      </c>
      <c r="G21" s="103" t="s">
        <v>129</v>
      </c>
      <c r="H21" s="97">
        <v>419.40120100000001</v>
      </c>
      <c r="I21" s="99">
        <v>29630</v>
      </c>
      <c r="J21" s="92"/>
      <c r="K21" s="97">
        <v>124.268575738</v>
      </c>
      <c r="L21" s="98">
        <v>5.3518219622117027E-5</v>
      </c>
      <c r="M21" s="98">
        <f t="shared" si="0"/>
        <v>5.8508197837113408E-3</v>
      </c>
      <c r="N21" s="98">
        <f>K21/'סכום נכסי הקרן'!$C$42</f>
        <v>3.7394655695050618E-5</v>
      </c>
    </row>
    <row r="22" spans="2:14">
      <c r="B22" s="96" t="s">
        <v>1250</v>
      </c>
      <c r="C22" s="92" t="s">
        <v>1251</v>
      </c>
      <c r="D22" s="103" t="s">
        <v>117</v>
      </c>
      <c r="E22" s="92" t="s">
        <v>1245</v>
      </c>
      <c r="F22" s="103" t="s">
        <v>1233</v>
      </c>
      <c r="G22" s="103" t="s">
        <v>129</v>
      </c>
      <c r="H22" s="97">
        <v>703.61157000000003</v>
      </c>
      <c r="I22" s="99">
        <v>17850</v>
      </c>
      <c r="J22" s="92"/>
      <c r="K22" s="97">
        <v>125.594665245</v>
      </c>
      <c r="L22" s="98">
        <v>2.828426854530723E-5</v>
      </c>
      <c r="M22" s="98">
        <f t="shared" si="0"/>
        <v>5.9132548013853632E-3</v>
      </c>
      <c r="N22" s="98">
        <f>K22/'סכום נכסי הקרן'!$C$42</f>
        <v>3.779369994449655E-5</v>
      </c>
    </row>
    <row r="23" spans="2:14">
      <c r="B23" s="96" t="s">
        <v>1252</v>
      </c>
      <c r="C23" s="92" t="s">
        <v>1253</v>
      </c>
      <c r="D23" s="103" t="s">
        <v>117</v>
      </c>
      <c r="E23" s="92" t="s">
        <v>1254</v>
      </c>
      <c r="F23" s="103" t="s">
        <v>1233</v>
      </c>
      <c r="G23" s="103" t="s">
        <v>129</v>
      </c>
      <c r="H23" s="97">
        <v>27990</v>
      </c>
      <c r="I23" s="99">
        <v>1767</v>
      </c>
      <c r="J23" s="92"/>
      <c r="K23" s="97">
        <v>494.58330000000001</v>
      </c>
      <c r="L23" s="98">
        <v>4.7191125694482158E-4</v>
      </c>
      <c r="M23" s="98">
        <f t="shared" si="0"/>
        <v>2.3285997599539345E-2</v>
      </c>
      <c r="N23" s="98">
        <f>K23/'סכום נכסי הקרן'!$C$42</f>
        <v>1.4882903506526973E-4</v>
      </c>
    </row>
    <row r="24" spans="2:14">
      <c r="B24" s="96" t="s">
        <v>1255</v>
      </c>
      <c r="C24" s="92" t="s">
        <v>1256</v>
      </c>
      <c r="D24" s="103" t="s">
        <v>117</v>
      </c>
      <c r="E24" s="92" t="s">
        <v>1254</v>
      </c>
      <c r="F24" s="103" t="s">
        <v>1233</v>
      </c>
      <c r="G24" s="103" t="s">
        <v>129</v>
      </c>
      <c r="H24" s="97">
        <v>6876.0853800000004</v>
      </c>
      <c r="I24" s="99">
        <v>1794</v>
      </c>
      <c r="J24" s="92"/>
      <c r="K24" s="97">
        <v>123.35697171699999</v>
      </c>
      <c r="L24" s="98">
        <v>4.3299255365957004E-5</v>
      </c>
      <c r="M24" s="98">
        <f t="shared" si="0"/>
        <v>5.8078995940390723E-3</v>
      </c>
      <c r="N24" s="98">
        <f>K24/'סכום נכסי הקרן'!$C$42</f>
        <v>3.7120337603827059E-5</v>
      </c>
    </row>
    <row r="25" spans="2:14">
      <c r="B25" s="96" t="s">
        <v>1257</v>
      </c>
      <c r="C25" s="92" t="s">
        <v>1258</v>
      </c>
      <c r="D25" s="103" t="s">
        <v>117</v>
      </c>
      <c r="E25" s="92" t="s">
        <v>1254</v>
      </c>
      <c r="F25" s="103" t="s">
        <v>1233</v>
      </c>
      <c r="G25" s="103" t="s">
        <v>129</v>
      </c>
      <c r="H25" s="97">
        <v>6080.8636180000003</v>
      </c>
      <c r="I25" s="99">
        <v>1782</v>
      </c>
      <c r="J25" s="92"/>
      <c r="K25" s="97">
        <v>108.360989682</v>
      </c>
      <c r="L25" s="98">
        <v>6.1197419099721199E-5</v>
      </c>
      <c r="M25" s="98">
        <f t="shared" si="0"/>
        <v>5.1018579592532936E-3</v>
      </c>
      <c r="N25" s="98">
        <f>K25/'סכום נכסי הקרן'!$C$42</f>
        <v>3.2607776148304462E-5</v>
      </c>
    </row>
    <row r="26" spans="2:14">
      <c r="B26" s="96" t="s">
        <v>1259</v>
      </c>
      <c r="C26" s="92" t="s">
        <v>1260</v>
      </c>
      <c r="D26" s="103" t="s">
        <v>117</v>
      </c>
      <c r="E26" s="92" t="s">
        <v>1254</v>
      </c>
      <c r="F26" s="103" t="s">
        <v>1233</v>
      </c>
      <c r="G26" s="103" t="s">
        <v>129</v>
      </c>
      <c r="H26" s="97">
        <v>18733.40438</v>
      </c>
      <c r="I26" s="99">
        <v>3014</v>
      </c>
      <c r="J26" s="92"/>
      <c r="K26" s="97">
        <v>564.62480801299989</v>
      </c>
      <c r="L26" s="98">
        <v>1.2218941073577878E-4</v>
      </c>
      <c r="M26" s="98">
        <f t="shared" si="0"/>
        <v>2.658369565658824E-2</v>
      </c>
      <c r="N26" s="98">
        <f>K26/'סכום נכסי הקרן'!$C$42</f>
        <v>1.6990578806540366E-4</v>
      </c>
    </row>
    <row r="27" spans="2:14">
      <c r="B27" s="95"/>
      <c r="C27" s="92"/>
      <c r="D27" s="92"/>
      <c r="E27" s="92"/>
      <c r="F27" s="92"/>
      <c r="G27" s="92"/>
      <c r="H27" s="97"/>
      <c r="I27" s="99"/>
      <c r="J27" s="92"/>
      <c r="K27" s="92"/>
      <c r="L27" s="92"/>
      <c r="M27" s="98"/>
      <c r="N27" s="92"/>
    </row>
    <row r="28" spans="2:14">
      <c r="B28" s="104" t="s">
        <v>219</v>
      </c>
      <c r="C28" s="94"/>
      <c r="D28" s="94"/>
      <c r="E28" s="94"/>
      <c r="F28" s="94"/>
      <c r="G28" s="94"/>
      <c r="H28" s="100"/>
      <c r="I28" s="102"/>
      <c r="J28" s="94"/>
      <c r="K28" s="100">
        <v>0.65029047799999984</v>
      </c>
      <c r="L28" s="94"/>
      <c r="M28" s="101">
        <f t="shared" si="0"/>
        <v>3.061701135018366E-5</v>
      </c>
      <c r="N28" s="101">
        <f>K28/'סכום נכסי הקרן'!$C$42</f>
        <v>1.9568413319429305E-7</v>
      </c>
    </row>
    <row r="29" spans="2:14">
      <c r="B29" s="96" t="s">
        <v>1261</v>
      </c>
      <c r="C29" s="92" t="s">
        <v>1262</v>
      </c>
      <c r="D29" s="103" t="s">
        <v>117</v>
      </c>
      <c r="E29" s="92" t="s">
        <v>1232</v>
      </c>
      <c r="F29" s="103" t="s">
        <v>1263</v>
      </c>
      <c r="G29" s="103" t="s">
        <v>129</v>
      </c>
      <c r="H29" s="97">
        <v>193.91540399999997</v>
      </c>
      <c r="I29" s="99">
        <v>335.31</v>
      </c>
      <c r="J29" s="92"/>
      <c r="K29" s="97">
        <v>0.65021773399999994</v>
      </c>
      <c r="L29" s="98">
        <v>1.0218221316237583E-6</v>
      </c>
      <c r="M29" s="98">
        <f t="shared" si="0"/>
        <v>3.0613586413253161E-5</v>
      </c>
      <c r="N29" s="98">
        <f>K29/'סכום נכסי הקרן'!$C$42</f>
        <v>1.9566224321271306E-7</v>
      </c>
    </row>
    <row r="30" spans="2:14">
      <c r="B30" s="96" t="s">
        <v>1264</v>
      </c>
      <c r="C30" s="92" t="s">
        <v>1265</v>
      </c>
      <c r="D30" s="103" t="s">
        <v>117</v>
      </c>
      <c r="E30" s="92" t="s">
        <v>1240</v>
      </c>
      <c r="F30" s="103" t="s">
        <v>1263</v>
      </c>
      <c r="G30" s="103" t="s">
        <v>129</v>
      </c>
      <c r="H30" s="97">
        <v>2.366E-3</v>
      </c>
      <c r="I30" s="99">
        <v>336.23</v>
      </c>
      <c r="J30" s="92"/>
      <c r="K30" s="97">
        <v>8.0169999999999996E-6</v>
      </c>
      <c r="L30" s="98">
        <v>7.0971679351284536E-12</v>
      </c>
      <c r="M30" s="98">
        <f t="shared" si="0"/>
        <v>3.7745682629297618E-10</v>
      </c>
      <c r="N30" s="98">
        <f>K30/'סכום נכסי הקרן'!$C$42</f>
        <v>2.4124598912221002E-12</v>
      </c>
    </row>
    <row r="31" spans="2:14">
      <c r="B31" s="96" t="s">
        <v>1266</v>
      </c>
      <c r="C31" s="92" t="s">
        <v>1267</v>
      </c>
      <c r="D31" s="103" t="s">
        <v>117</v>
      </c>
      <c r="E31" s="92" t="s">
        <v>1240</v>
      </c>
      <c r="F31" s="103" t="s">
        <v>1263</v>
      </c>
      <c r="G31" s="103" t="s">
        <v>129</v>
      </c>
      <c r="H31" s="97">
        <v>6.045E-3</v>
      </c>
      <c r="I31" s="99">
        <v>360.28</v>
      </c>
      <c r="J31" s="92"/>
      <c r="K31" s="97">
        <v>2.1750999999999999E-5</v>
      </c>
      <c r="L31" s="98">
        <v>3.1059453049351594E-11</v>
      </c>
      <c r="M31" s="98">
        <f t="shared" si="0"/>
        <v>1.0240817548582418E-9</v>
      </c>
      <c r="N31" s="98">
        <f>K31/'סכום נכסי הקרן'!$C$42</f>
        <v>6.5452681918388307E-12</v>
      </c>
    </row>
    <row r="32" spans="2:14">
      <c r="B32" s="96" t="s">
        <v>1268</v>
      </c>
      <c r="C32" s="92" t="s">
        <v>1269</v>
      </c>
      <c r="D32" s="103" t="s">
        <v>117</v>
      </c>
      <c r="E32" s="92" t="s">
        <v>1254</v>
      </c>
      <c r="F32" s="103" t="s">
        <v>1263</v>
      </c>
      <c r="G32" s="103" t="s">
        <v>129</v>
      </c>
      <c r="H32" s="97">
        <v>3.0230000000000001E-3</v>
      </c>
      <c r="I32" s="99">
        <v>336</v>
      </c>
      <c r="J32" s="92"/>
      <c r="K32" s="97">
        <v>1.0120000000000001E-5</v>
      </c>
      <c r="L32" s="98">
        <v>7.0574058355412653E-12</v>
      </c>
      <c r="M32" s="98">
        <f t="shared" si="0"/>
        <v>4.7647038569102148E-10</v>
      </c>
      <c r="N32" s="98">
        <f>K32/'סכום נכסי הקרן'!$C$42</f>
        <v>3.0452905200408706E-12</v>
      </c>
    </row>
    <row r="33" spans="2:14">
      <c r="B33" s="96" t="s">
        <v>1270</v>
      </c>
      <c r="C33" s="92" t="s">
        <v>1271</v>
      </c>
      <c r="D33" s="103" t="s">
        <v>117</v>
      </c>
      <c r="E33" s="92" t="s">
        <v>1254</v>
      </c>
      <c r="F33" s="103" t="s">
        <v>1263</v>
      </c>
      <c r="G33" s="103" t="s">
        <v>129</v>
      </c>
      <c r="H33" s="97">
        <v>9.0030000000000006E-3</v>
      </c>
      <c r="I33" s="99">
        <v>364.02</v>
      </c>
      <c r="J33" s="92"/>
      <c r="K33" s="97">
        <v>3.2856000000000005E-5</v>
      </c>
      <c r="L33" s="98">
        <v>4.0454097264258311E-11</v>
      </c>
      <c r="M33" s="98">
        <f t="shared" si="0"/>
        <v>1.5469279636624708E-9</v>
      </c>
      <c r="N33" s="98">
        <f>K33/'סכום נכסי הקרן'!$C$42</f>
        <v>9.886962976923206E-12</v>
      </c>
    </row>
    <row r="34" spans="2:14">
      <c r="B34" s="95"/>
      <c r="C34" s="92"/>
      <c r="D34" s="92"/>
      <c r="E34" s="92"/>
      <c r="F34" s="92"/>
      <c r="G34" s="92"/>
      <c r="H34" s="97"/>
      <c r="I34" s="99"/>
      <c r="J34" s="92"/>
      <c r="K34" s="92"/>
      <c r="L34" s="92"/>
      <c r="M34" s="98"/>
      <c r="N34" s="92"/>
    </row>
    <row r="35" spans="2:14">
      <c r="B35" s="93" t="s">
        <v>192</v>
      </c>
      <c r="C35" s="94"/>
      <c r="D35" s="94"/>
      <c r="E35" s="94"/>
      <c r="F35" s="94"/>
      <c r="G35" s="94"/>
      <c r="H35" s="100"/>
      <c r="I35" s="102"/>
      <c r="J35" s="94"/>
      <c r="K35" s="100">
        <v>17677.254633724002</v>
      </c>
      <c r="L35" s="94"/>
      <c r="M35" s="101">
        <f t="shared" si="0"/>
        <v>0.83228145585858415</v>
      </c>
      <c r="N35" s="101">
        <f>K35/'סכום נכסי הקרן'!$C$42</f>
        <v>5.3194047387774947E-3</v>
      </c>
    </row>
    <row r="36" spans="2:14">
      <c r="B36" s="104" t="s">
        <v>220</v>
      </c>
      <c r="C36" s="94"/>
      <c r="D36" s="94"/>
      <c r="E36" s="94"/>
      <c r="F36" s="94"/>
      <c r="G36" s="94"/>
      <c r="H36" s="100"/>
      <c r="I36" s="102"/>
      <c r="J36" s="94"/>
      <c r="K36" s="100">
        <v>17677.254633724002</v>
      </c>
      <c r="L36" s="94"/>
      <c r="M36" s="101">
        <f t="shared" si="0"/>
        <v>0.83228145585858415</v>
      </c>
      <c r="N36" s="101">
        <f>K36/'סכום נכסי הקרן'!$C$42</f>
        <v>5.3194047387774947E-3</v>
      </c>
    </row>
    <row r="37" spans="2:14">
      <c r="B37" s="96" t="s">
        <v>1272</v>
      </c>
      <c r="C37" s="92" t="s">
        <v>1273</v>
      </c>
      <c r="D37" s="103" t="s">
        <v>26</v>
      </c>
      <c r="E37" s="92"/>
      <c r="F37" s="103" t="s">
        <v>1233</v>
      </c>
      <c r="G37" s="103" t="s">
        <v>128</v>
      </c>
      <c r="H37" s="97">
        <v>4463.5604510000003</v>
      </c>
      <c r="I37" s="99">
        <v>6065.3</v>
      </c>
      <c r="J37" s="92"/>
      <c r="K37" s="97">
        <v>952.6929999859999</v>
      </c>
      <c r="L37" s="98">
        <v>1.0032788806890436E-4</v>
      </c>
      <c r="M37" s="98">
        <f t="shared" si="0"/>
        <v>4.4854743196488703E-2</v>
      </c>
      <c r="N37" s="98">
        <f>K37/'סכום נכסי הקרן'!$C$42</f>
        <v>2.8668250606389946E-4</v>
      </c>
    </row>
    <row r="38" spans="2:14">
      <c r="B38" s="96" t="s">
        <v>1274</v>
      </c>
      <c r="C38" s="92" t="s">
        <v>1275</v>
      </c>
      <c r="D38" s="103" t="s">
        <v>1103</v>
      </c>
      <c r="E38" s="92"/>
      <c r="F38" s="103" t="s">
        <v>1233</v>
      </c>
      <c r="G38" s="103" t="s">
        <v>128</v>
      </c>
      <c r="H38" s="97">
        <v>1411.002358</v>
      </c>
      <c r="I38" s="99">
        <v>4799</v>
      </c>
      <c r="J38" s="92"/>
      <c r="K38" s="97">
        <v>238.28557717500001</v>
      </c>
      <c r="L38" s="98">
        <v>8.585350520231213E-6</v>
      </c>
      <c r="M38" s="98">
        <f t="shared" si="0"/>
        <v>1.1218974393397224E-2</v>
      </c>
      <c r="N38" s="98">
        <f>K38/'סכום נכסי הקרן'!$C$42</f>
        <v>7.1704427789871022E-5</v>
      </c>
    </row>
    <row r="39" spans="2:14">
      <c r="B39" s="96" t="s">
        <v>1276</v>
      </c>
      <c r="C39" s="92" t="s">
        <v>1277</v>
      </c>
      <c r="D39" s="103" t="s">
        <v>1103</v>
      </c>
      <c r="E39" s="92"/>
      <c r="F39" s="103" t="s">
        <v>1233</v>
      </c>
      <c r="G39" s="103" t="s">
        <v>128</v>
      </c>
      <c r="H39" s="97">
        <v>154.020894</v>
      </c>
      <c r="I39" s="99">
        <v>12916</v>
      </c>
      <c r="J39" s="92"/>
      <c r="K39" s="97">
        <v>70.004658897999988</v>
      </c>
      <c r="L39" s="98">
        <v>1.5804592544536123E-6</v>
      </c>
      <c r="M39" s="98">
        <f t="shared" si="0"/>
        <v>3.2959631250294914E-3</v>
      </c>
      <c r="N39" s="98">
        <f>K39/'סכום נכסי הקרן'!$C$42</f>
        <v>2.1065664436835388E-5</v>
      </c>
    </row>
    <row r="40" spans="2:14">
      <c r="B40" s="96" t="s">
        <v>1278</v>
      </c>
      <c r="C40" s="92" t="s">
        <v>1279</v>
      </c>
      <c r="D40" s="103" t="s">
        <v>1103</v>
      </c>
      <c r="E40" s="92"/>
      <c r="F40" s="103" t="s">
        <v>1233</v>
      </c>
      <c r="G40" s="103" t="s">
        <v>128</v>
      </c>
      <c r="H40" s="97">
        <v>1399.009245</v>
      </c>
      <c r="I40" s="99">
        <v>7455</v>
      </c>
      <c r="J40" s="92"/>
      <c r="K40" s="97">
        <v>367.01811391800004</v>
      </c>
      <c r="L40" s="98">
        <v>6.0179737535401552E-6</v>
      </c>
      <c r="M40" s="98">
        <f t="shared" si="0"/>
        <v>1.7279966629851852E-2</v>
      </c>
      <c r="N40" s="98">
        <f>K40/'סכום נכסי הקרן'!$C$42</f>
        <v>1.104423698614393E-4</v>
      </c>
    </row>
    <row r="41" spans="2:14">
      <c r="B41" s="96" t="s">
        <v>1280</v>
      </c>
      <c r="C41" s="92" t="s">
        <v>1281</v>
      </c>
      <c r="D41" s="103" t="s">
        <v>1103</v>
      </c>
      <c r="E41" s="92"/>
      <c r="F41" s="103" t="s">
        <v>1233</v>
      </c>
      <c r="G41" s="103" t="s">
        <v>128</v>
      </c>
      <c r="H41" s="97">
        <v>1580.9994269999997</v>
      </c>
      <c r="I41" s="99">
        <v>8747</v>
      </c>
      <c r="J41" s="92"/>
      <c r="K41" s="97">
        <v>486.64258007500001</v>
      </c>
      <c r="L41" s="98">
        <v>3.3820035993430221E-6</v>
      </c>
      <c r="M41" s="98">
        <f t="shared" si="0"/>
        <v>2.2912132195850695E-2</v>
      </c>
      <c r="N41" s="98">
        <f>K41/'סכום נכסי הקרן'!$C$42</f>
        <v>1.4643952922437033E-4</v>
      </c>
    </row>
    <row r="42" spans="2:14">
      <c r="B42" s="96" t="s">
        <v>1282</v>
      </c>
      <c r="C42" s="92" t="s">
        <v>1283</v>
      </c>
      <c r="D42" s="103" t="s">
        <v>1103</v>
      </c>
      <c r="E42" s="92"/>
      <c r="F42" s="103" t="s">
        <v>1233</v>
      </c>
      <c r="G42" s="103" t="s">
        <v>128</v>
      </c>
      <c r="H42" s="97">
        <v>4345.342525</v>
      </c>
      <c r="I42" s="99">
        <v>3420</v>
      </c>
      <c r="J42" s="92"/>
      <c r="K42" s="97">
        <v>522.961103815</v>
      </c>
      <c r="L42" s="98">
        <v>4.7441063592973212E-6</v>
      </c>
      <c r="M42" s="98">
        <f t="shared" si="0"/>
        <v>2.4622082888946181E-2</v>
      </c>
      <c r="N42" s="98">
        <f>K42/'סכום נכסי הקרן'!$C$42</f>
        <v>1.5736842804327361E-4</v>
      </c>
    </row>
    <row r="43" spans="2:14">
      <c r="B43" s="96" t="s">
        <v>1284</v>
      </c>
      <c r="C43" s="92" t="s">
        <v>1285</v>
      </c>
      <c r="D43" s="103" t="s">
        <v>26</v>
      </c>
      <c r="E43" s="92"/>
      <c r="F43" s="103" t="s">
        <v>1233</v>
      </c>
      <c r="G43" s="103" t="s">
        <v>136</v>
      </c>
      <c r="H43" s="97">
        <v>6394.9768510000004</v>
      </c>
      <c r="I43" s="99">
        <v>4767</v>
      </c>
      <c r="J43" s="92"/>
      <c r="K43" s="97">
        <v>791.56973577600013</v>
      </c>
      <c r="L43" s="98">
        <v>7.9288618833258851E-5</v>
      </c>
      <c r="M43" s="98">
        <f t="shared" si="0"/>
        <v>3.7268728982858768E-2</v>
      </c>
      <c r="N43" s="98">
        <f>K43/'סכום נכסי הקרן'!$C$42</f>
        <v>2.3819760991204643E-4</v>
      </c>
    </row>
    <row r="44" spans="2:14">
      <c r="B44" s="96" t="s">
        <v>1286</v>
      </c>
      <c r="C44" s="92" t="s">
        <v>1287</v>
      </c>
      <c r="D44" s="103" t="s">
        <v>118</v>
      </c>
      <c r="E44" s="125"/>
      <c r="F44" s="103" t="s">
        <v>1233</v>
      </c>
      <c r="G44" s="103" t="s">
        <v>128</v>
      </c>
      <c r="H44" s="97">
        <v>6130.3271929999992</v>
      </c>
      <c r="I44" s="99">
        <v>967.38</v>
      </c>
      <c r="J44" s="92"/>
      <c r="K44" s="97">
        <v>208.68922475500005</v>
      </c>
      <c r="L44" s="98">
        <v>3.7651233989567498E-5</v>
      </c>
      <c r="M44" s="98">
        <f t="shared" si="0"/>
        <v>9.8255173328631561E-3</v>
      </c>
      <c r="N44" s="98">
        <f>K44/'סכום נכסי הקרן'!$C$42</f>
        <v>6.2798351559395274E-5</v>
      </c>
    </row>
    <row r="45" spans="2:14">
      <c r="B45" s="96" t="s">
        <v>1288</v>
      </c>
      <c r="C45" s="92" t="s">
        <v>1289</v>
      </c>
      <c r="D45" s="103" t="s">
        <v>1103</v>
      </c>
      <c r="E45" s="92"/>
      <c r="F45" s="103" t="s">
        <v>1233</v>
      </c>
      <c r="G45" s="103" t="s">
        <v>128</v>
      </c>
      <c r="H45" s="97">
        <v>1704.6848</v>
      </c>
      <c r="I45" s="99">
        <v>9821</v>
      </c>
      <c r="J45" s="92"/>
      <c r="K45" s="97">
        <v>589.14075451799999</v>
      </c>
      <c r="L45" s="98">
        <v>1.2486155018091791E-5</v>
      </c>
      <c r="M45" s="98">
        <f t="shared" si="0"/>
        <v>2.7737956771886448E-2</v>
      </c>
      <c r="N45" s="98">
        <f>K45/'סכום נכסי הקרן'!$C$42</f>
        <v>1.7728307852800306E-4</v>
      </c>
    </row>
    <row r="46" spans="2:14">
      <c r="B46" s="96" t="s">
        <v>1290</v>
      </c>
      <c r="C46" s="92" t="s">
        <v>1291</v>
      </c>
      <c r="D46" s="103" t="s">
        <v>1103</v>
      </c>
      <c r="E46" s="92"/>
      <c r="F46" s="103" t="s">
        <v>1233</v>
      </c>
      <c r="G46" s="103" t="s">
        <v>128</v>
      </c>
      <c r="H46" s="97">
        <v>299.69997899999998</v>
      </c>
      <c r="I46" s="99">
        <v>5162</v>
      </c>
      <c r="J46" s="92"/>
      <c r="K46" s="97">
        <v>54.440734957000004</v>
      </c>
      <c r="L46" s="98">
        <v>8.8354946639150939E-6</v>
      </c>
      <c r="M46" s="98">
        <f t="shared" si="0"/>
        <v>2.5631816188008364E-3</v>
      </c>
      <c r="N46" s="98">
        <f>K46/'סכום נכסי הקרן'!$C$42</f>
        <v>1.6382199018637325E-5</v>
      </c>
    </row>
    <row r="47" spans="2:14">
      <c r="B47" s="96" t="s">
        <v>1292</v>
      </c>
      <c r="C47" s="92" t="s">
        <v>1293</v>
      </c>
      <c r="D47" s="103" t="s">
        <v>26</v>
      </c>
      <c r="E47" s="92"/>
      <c r="F47" s="103" t="s">
        <v>1233</v>
      </c>
      <c r="G47" s="103" t="s">
        <v>128</v>
      </c>
      <c r="H47" s="97">
        <v>2180.0296020000001</v>
      </c>
      <c r="I47" s="99">
        <v>4431.5</v>
      </c>
      <c r="J47" s="92"/>
      <c r="K47" s="97">
        <v>339.96359325999998</v>
      </c>
      <c r="L47" s="98">
        <v>2.3837655110773063E-4</v>
      </c>
      <c r="M47" s="98">
        <f t="shared" si="0"/>
        <v>1.6006184229397008E-2</v>
      </c>
      <c r="N47" s="98">
        <f>K47/'סכום נכסי הקרן'!$C$42</f>
        <v>1.023011766515522E-4</v>
      </c>
    </row>
    <row r="48" spans="2:14">
      <c r="B48" s="96" t="s">
        <v>1294</v>
      </c>
      <c r="C48" s="92" t="s">
        <v>1295</v>
      </c>
      <c r="D48" s="103" t="s">
        <v>1103</v>
      </c>
      <c r="E48" s="92"/>
      <c r="F48" s="103" t="s">
        <v>1233</v>
      </c>
      <c r="G48" s="103" t="s">
        <v>128</v>
      </c>
      <c r="H48" s="97">
        <v>477.05932000000001</v>
      </c>
      <c r="I48" s="99">
        <v>11779</v>
      </c>
      <c r="J48" s="92"/>
      <c r="K48" s="97">
        <v>197.74252388900001</v>
      </c>
      <c r="L48" s="98">
        <v>1.2359049740932643E-4</v>
      </c>
      <c r="M48" s="98">
        <f t="shared" si="0"/>
        <v>9.3101241724217257E-3</v>
      </c>
      <c r="N48" s="98">
        <f>K48/'סכום נכסי הקרן'!$C$42</f>
        <v>5.9504291838747733E-5</v>
      </c>
    </row>
    <row r="49" spans="2:14">
      <c r="B49" s="96" t="s">
        <v>1296</v>
      </c>
      <c r="C49" s="92" t="s">
        <v>1297</v>
      </c>
      <c r="D49" s="103" t="s">
        <v>1103</v>
      </c>
      <c r="E49" s="92"/>
      <c r="F49" s="103" t="s">
        <v>1233</v>
      </c>
      <c r="G49" s="103" t="s">
        <v>128</v>
      </c>
      <c r="H49" s="97">
        <v>2454.7461119999998</v>
      </c>
      <c r="I49" s="99">
        <v>5082.5</v>
      </c>
      <c r="J49" s="92"/>
      <c r="K49" s="97">
        <v>439.03913594999995</v>
      </c>
      <c r="L49" s="98">
        <v>6.8714935648455313E-5</v>
      </c>
      <c r="M49" s="98">
        <f t="shared" si="0"/>
        <v>2.0670864272682735E-2</v>
      </c>
      <c r="N49" s="98">
        <f>K49/'סכום נכסי הקרן'!$C$42</f>
        <v>1.3211479433156815E-4</v>
      </c>
    </row>
    <row r="50" spans="2:14">
      <c r="B50" s="96" t="s">
        <v>1298</v>
      </c>
      <c r="C50" s="92" t="s">
        <v>1299</v>
      </c>
      <c r="D50" s="103" t="s">
        <v>118</v>
      </c>
      <c r="E50" s="92"/>
      <c r="F50" s="103" t="s">
        <v>1233</v>
      </c>
      <c r="G50" s="103" t="s">
        <v>128</v>
      </c>
      <c r="H50" s="97">
        <v>33592.682581000001</v>
      </c>
      <c r="I50" s="99">
        <v>685.7</v>
      </c>
      <c r="J50" s="92"/>
      <c r="K50" s="97">
        <v>810.58414106199996</v>
      </c>
      <c r="L50" s="98">
        <v>4.2640731446468368E-5</v>
      </c>
      <c r="M50" s="98">
        <f t="shared" si="0"/>
        <v>3.8163966237829687E-2</v>
      </c>
      <c r="N50" s="98">
        <f>K50/'סכום נכסי הקרן'!$C$42</f>
        <v>2.4391938739837748E-4</v>
      </c>
    </row>
    <row r="51" spans="2:14">
      <c r="B51" s="96" t="s">
        <v>1300</v>
      </c>
      <c r="C51" s="92" t="s">
        <v>1301</v>
      </c>
      <c r="D51" s="103" t="s">
        <v>1302</v>
      </c>
      <c r="E51" s="92"/>
      <c r="F51" s="103" t="s">
        <v>1233</v>
      </c>
      <c r="G51" s="103" t="s">
        <v>133</v>
      </c>
      <c r="H51" s="97">
        <v>56991.059605999995</v>
      </c>
      <c r="I51" s="99">
        <v>2032</v>
      </c>
      <c r="J51" s="92"/>
      <c r="K51" s="97">
        <v>522.19166269499999</v>
      </c>
      <c r="L51" s="98">
        <v>1.9365039600803671E-4</v>
      </c>
      <c r="M51" s="98">
        <f t="shared" si="0"/>
        <v>2.458585602064451E-2</v>
      </c>
      <c r="N51" s="98">
        <f>K51/'סכום נכסי הקרן'!$C$42</f>
        <v>1.5713688933295092E-4</v>
      </c>
    </row>
    <row r="52" spans="2:14">
      <c r="B52" s="96" t="s">
        <v>1303</v>
      </c>
      <c r="C52" s="92" t="s">
        <v>1304</v>
      </c>
      <c r="D52" s="103" t="s">
        <v>26</v>
      </c>
      <c r="E52" s="92"/>
      <c r="F52" s="103" t="s">
        <v>1233</v>
      </c>
      <c r="G52" s="103" t="s">
        <v>130</v>
      </c>
      <c r="H52" s="97">
        <v>16136.440758000001</v>
      </c>
      <c r="I52" s="99">
        <v>2646</v>
      </c>
      <c r="J52" s="92"/>
      <c r="K52" s="97">
        <v>1602.4192448270003</v>
      </c>
      <c r="L52" s="98">
        <v>6.8103495349765351E-5</v>
      </c>
      <c r="M52" s="98">
        <f t="shared" si="0"/>
        <v>7.5445189290655745E-2</v>
      </c>
      <c r="N52" s="98">
        <f>K52/'סכום נכסי הקרן'!$C$42</f>
        <v>4.8219685132437889E-4</v>
      </c>
    </row>
    <row r="53" spans="2:14">
      <c r="B53" s="96" t="s">
        <v>1305</v>
      </c>
      <c r="C53" s="92" t="s">
        <v>1306</v>
      </c>
      <c r="D53" s="103" t="s">
        <v>1103</v>
      </c>
      <c r="E53" s="92"/>
      <c r="F53" s="103" t="s">
        <v>1233</v>
      </c>
      <c r="G53" s="103" t="s">
        <v>128</v>
      </c>
      <c r="H53" s="97">
        <v>1183.926541</v>
      </c>
      <c r="I53" s="99">
        <v>6060.5</v>
      </c>
      <c r="J53" s="92"/>
      <c r="K53" s="97">
        <v>252.49482362199998</v>
      </c>
      <c r="L53" s="98">
        <v>5.2386130132743363E-5</v>
      </c>
      <c r="M53" s="98">
        <f t="shared" si="0"/>
        <v>1.1887974900806401E-2</v>
      </c>
      <c r="N53" s="98">
        <f>K53/'סכום נכסי הקרן'!$C$42</f>
        <v>7.5980246317734006E-5</v>
      </c>
    </row>
    <row r="54" spans="2:14">
      <c r="B54" s="96" t="s">
        <v>1307</v>
      </c>
      <c r="C54" s="92" t="s">
        <v>1308</v>
      </c>
      <c r="D54" s="103" t="s">
        <v>26</v>
      </c>
      <c r="E54" s="92"/>
      <c r="F54" s="103" t="s">
        <v>1233</v>
      </c>
      <c r="G54" s="103" t="s">
        <v>128</v>
      </c>
      <c r="H54" s="97">
        <v>2110.5309120000002</v>
      </c>
      <c r="I54" s="99">
        <v>2229</v>
      </c>
      <c r="J54" s="92"/>
      <c r="K54" s="97">
        <v>165.54690004599999</v>
      </c>
      <c r="L54" s="98">
        <v>1.5865778546894887E-4</v>
      </c>
      <c r="M54" s="98">
        <f t="shared" si="0"/>
        <v>7.7942880745919558E-3</v>
      </c>
      <c r="N54" s="98">
        <f>K54/'סכום נכסי הקרן'!$C$42</f>
        <v>4.9816047957730959E-5</v>
      </c>
    </row>
    <row r="55" spans="2:14">
      <c r="B55" s="96" t="s">
        <v>1309</v>
      </c>
      <c r="C55" s="92" t="s">
        <v>1310</v>
      </c>
      <c r="D55" s="103" t="s">
        <v>1087</v>
      </c>
      <c r="E55" s="92"/>
      <c r="F55" s="103" t="s">
        <v>1233</v>
      </c>
      <c r="G55" s="103" t="s">
        <v>128</v>
      </c>
      <c r="H55" s="97">
        <v>1855.4838400000001</v>
      </c>
      <c r="I55" s="99">
        <v>4750</v>
      </c>
      <c r="J55" s="92"/>
      <c r="K55" s="97">
        <v>310.14876256600002</v>
      </c>
      <c r="L55" s="98">
        <v>1.1411339729397295E-5</v>
      </c>
      <c r="M55" s="98">
        <f t="shared" si="0"/>
        <v>1.4602440762985678E-2</v>
      </c>
      <c r="N55" s="98">
        <f>K55/'סכום נכסי הקרן'!$C$42</f>
        <v>9.3329356368048082E-5</v>
      </c>
    </row>
    <row r="56" spans="2:14">
      <c r="B56" s="96" t="s">
        <v>1311</v>
      </c>
      <c r="C56" s="92" t="s">
        <v>1312</v>
      </c>
      <c r="D56" s="103" t="s">
        <v>118</v>
      </c>
      <c r="E56" s="92"/>
      <c r="F56" s="103" t="s">
        <v>1233</v>
      </c>
      <c r="G56" s="103" t="s">
        <v>128</v>
      </c>
      <c r="H56" s="97">
        <v>10697.083978000002</v>
      </c>
      <c r="I56" s="99">
        <v>465.95</v>
      </c>
      <c r="J56" s="92"/>
      <c r="K56" s="97">
        <v>175.39773801200002</v>
      </c>
      <c r="L56" s="98">
        <v>1.3892935721682151E-4</v>
      </c>
      <c r="M56" s="98">
        <f t="shared" si="0"/>
        <v>8.2580857588844259E-3</v>
      </c>
      <c r="N56" s="98">
        <f>K56/'סכום נכסי הקרן'!$C$42</f>
        <v>5.2780342767248605E-5</v>
      </c>
    </row>
    <row r="57" spans="2:14">
      <c r="B57" s="96" t="s">
        <v>1313</v>
      </c>
      <c r="C57" s="92" t="s">
        <v>1314</v>
      </c>
      <c r="D57" s="103" t="s">
        <v>26</v>
      </c>
      <c r="E57" s="92"/>
      <c r="F57" s="103" t="s">
        <v>1233</v>
      </c>
      <c r="G57" s="103" t="s">
        <v>130</v>
      </c>
      <c r="H57" s="97">
        <v>9506.8959999999988</v>
      </c>
      <c r="I57" s="99">
        <v>596.6</v>
      </c>
      <c r="J57" s="92"/>
      <c r="K57" s="97">
        <v>212.86318518500002</v>
      </c>
      <c r="L57" s="98">
        <v>6.2240195732924715E-5</v>
      </c>
      <c r="M57" s="98">
        <f t="shared" si="0"/>
        <v>1.0022035962896867E-2</v>
      </c>
      <c r="N57" s="98">
        <f>K57/'סכום נכסי הקרן'!$C$42</f>
        <v>6.4054371532567671E-5</v>
      </c>
    </row>
    <row r="58" spans="2:14">
      <c r="B58" s="96" t="s">
        <v>1315</v>
      </c>
      <c r="C58" s="92" t="s">
        <v>1316</v>
      </c>
      <c r="D58" s="103" t="s">
        <v>118</v>
      </c>
      <c r="E58" s="92"/>
      <c r="F58" s="103" t="s">
        <v>1233</v>
      </c>
      <c r="G58" s="103" t="s">
        <v>128</v>
      </c>
      <c r="H58" s="97">
        <v>21391.829263</v>
      </c>
      <c r="I58" s="99">
        <v>1046</v>
      </c>
      <c r="J58" s="92"/>
      <c r="K58" s="97">
        <v>787.40628146699987</v>
      </c>
      <c r="L58" s="98">
        <v>8.2451585739884425E-5</v>
      </c>
      <c r="M58" s="98">
        <f t="shared" si="0"/>
        <v>3.7072705002580475E-2</v>
      </c>
      <c r="N58" s="98">
        <f>K58/'סכום נכסי הקרן'!$C$42</f>
        <v>2.3694475142016678E-4</v>
      </c>
    </row>
    <row r="59" spans="2:14">
      <c r="B59" s="96" t="s">
        <v>1317</v>
      </c>
      <c r="C59" s="92" t="s">
        <v>1318</v>
      </c>
      <c r="D59" s="103" t="s">
        <v>1103</v>
      </c>
      <c r="E59" s="92"/>
      <c r="F59" s="103" t="s">
        <v>1233</v>
      </c>
      <c r="G59" s="103" t="s">
        <v>128</v>
      </c>
      <c r="H59" s="97">
        <v>191.31087400000001</v>
      </c>
      <c r="I59" s="99">
        <v>25585</v>
      </c>
      <c r="J59" s="92"/>
      <c r="K59" s="97">
        <v>172.24409599399996</v>
      </c>
      <c r="L59" s="98">
        <v>1.1058432023121389E-5</v>
      </c>
      <c r="M59" s="98">
        <f t="shared" si="0"/>
        <v>8.1096058153421434E-3</v>
      </c>
      <c r="N59" s="98">
        <f>K59/'סכום נכסי הקרן'!$C$42</f>
        <v>5.1831355006278435E-5</v>
      </c>
    </row>
    <row r="60" spans="2:14">
      <c r="B60" s="96" t="s">
        <v>1319</v>
      </c>
      <c r="C60" s="92" t="s">
        <v>1320</v>
      </c>
      <c r="D60" s="103" t="s">
        <v>26</v>
      </c>
      <c r="E60" s="92"/>
      <c r="F60" s="103" t="s">
        <v>1233</v>
      </c>
      <c r="G60" s="103" t="s">
        <v>128</v>
      </c>
      <c r="H60" s="97">
        <v>15094.847528999999</v>
      </c>
      <c r="I60" s="99">
        <v>610.79999999999995</v>
      </c>
      <c r="J60" s="92"/>
      <c r="K60" s="97">
        <v>324.44943773599999</v>
      </c>
      <c r="L60" s="98">
        <v>4.2299403467302688E-5</v>
      </c>
      <c r="M60" s="98">
        <f t="shared" si="0"/>
        <v>1.5275745922461163E-2</v>
      </c>
      <c r="N60" s="98">
        <f>K60/'סכום נכסי הקרן'!$C$42</f>
        <v>9.7632687447631565E-5</v>
      </c>
    </row>
    <row r="61" spans="2:14">
      <c r="B61" s="96" t="s">
        <v>1321</v>
      </c>
      <c r="C61" s="92" t="s">
        <v>1322</v>
      </c>
      <c r="D61" s="103" t="s">
        <v>26</v>
      </c>
      <c r="E61" s="92"/>
      <c r="F61" s="103" t="s">
        <v>1233</v>
      </c>
      <c r="G61" s="103" t="s">
        <v>130</v>
      </c>
      <c r="H61" s="97">
        <v>3125.0930860000012</v>
      </c>
      <c r="I61" s="99">
        <v>18810</v>
      </c>
      <c r="J61" s="92"/>
      <c r="K61" s="97">
        <v>2206.1260245180001</v>
      </c>
      <c r="L61" s="98">
        <v>1.2227576099427858E-4</v>
      </c>
      <c r="M61" s="98">
        <f t="shared" si="0"/>
        <v>0.10386894444516713</v>
      </c>
      <c r="N61" s="98">
        <f>K61/'סכום נכסי הקרן'!$C$42</f>
        <v>6.6386310953360853E-4</v>
      </c>
    </row>
    <row r="62" spans="2:14">
      <c r="B62" s="96" t="s">
        <v>1323</v>
      </c>
      <c r="C62" s="92" t="s">
        <v>1324</v>
      </c>
      <c r="D62" s="103" t="s">
        <v>26</v>
      </c>
      <c r="E62" s="92"/>
      <c r="F62" s="103" t="s">
        <v>1233</v>
      </c>
      <c r="G62" s="103" t="s">
        <v>130</v>
      </c>
      <c r="H62" s="97">
        <v>383.55408000000006</v>
      </c>
      <c r="I62" s="99">
        <v>6381</v>
      </c>
      <c r="J62" s="92"/>
      <c r="K62" s="97">
        <v>91.853120676000003</v>
      </c>
      <c r="L62" s="98">
        <v>8.5623081049336937E-6</v>
      </c>
      <c r="M62" s="98">
        <f t="shared" si="0"/>
        <v>4.3246335805748673E-3</v>
      </c>
      <c r="N62" s="98">
        <f>K62/'סכום נכסי הקרן'!$C$42</f>
        <v>2.7640260635453842E-5</v>
      </c>
    </row>
    <row r="63" spans="2:14">
      <c r="B63" s="96" t="s">
        <v>1325</v>
      </c>
      <c r="C63" s="92" t="s">
        <v>1326</v>
      </c>
      <c r="D63" s="103" t="s">
        <v>26</v>
      </c>
      <c r="E63" s="92"/>
      <c r="F63" s="103" t="s">
        <v>1233</v>
      </c>
      <c r="G63" s="103" t="s">
        <v>130</v>
      </c>
      <c r="H63" s="97">
        <v>819.79472400000009</v>
      </c>
      <c r="I63" s="99">
        <v>5515</v>
      </c>
      <c r="J63" s="92"/>
      <c r="K63" s="97">
        <v>169.67943098200001</v>
      </c>
      <c r="L63" s="98">
        <v>1.3603385967281972E-4</v>
      </c>
      <c r="M63" s="98">
        <f t="shared" si="0"/>
        <v>7.9888561189551972E-3</v>
      </c>
      <c r="N63" s="98">
        <f>K63/'סכום נכסי הקרן'!$C$42</f>
        <v>5.1059601048953928E-5</v>
      </c>
    </row>
    <row r="64" spans="2:14">
      <c r="B64" s="96" t="s">
        <v>1327</v>
      </c>
      <c r="C64" s="92" t="s">
        <v>1328</v>
      </c>
      <c r="D64" s="103" t="s">
        <v>26</v>
      </c>
      <c r="E64" s="92"/>
      <c r="F64" s="103" t="s">
        <v>1233</v>
      </c>
      <c r="G64" s="103" t="s">
        <v>130</v>
      </c>
      <c r="H64" s="97">
        <v>458.95360100000005</v>
      </c>
      <c r="I64" s="99">
        <v>9318.4</v>
      </c>
      <c r="J64" s="92"/>
      <c r="K64" s="97">
        <v>160.505047381</v>
      </c>
      <c r="L64" s="98">
        <v>6.0557571398525205E-5</v>
      </c>
      <c r="M64" s="98">
        <f t="shared" si="0"/>
        <v>7.5569072955514564E-3</v>
      </c>
      <c r="N64" s="98">
        <f>K64/'סכום נכסי הקרן'!$C$42</f>
        <v>4.8298863558109682E-5</v>
      </c>
    </row>
    <row r="65" spans="2:14">
      <c r="B65" s="96" t="s">
        <v>1329</v>
      </c>
      <c r="C65" s="92" t="s">
        <v>1330</v>
      </c>
      <c r="D65" s="103" t="s">
        <v>26</v>
      </c>
      <c r="E65" s="92"/>
      <c r="F65" s="103" t="s">
        <v>1233</v>
      </c>
      <c r="G65" s="103" t="s">
        <v>130</v>
      </c>
      <c r="H65" s="97">
        <v>7737.694781000002</v>
      </c>
      <c r="I65" s="99">
        <v>2016.7</v>
      </c>
      <c r="J65" s="92"/>
      <c r="K65" s="97">
        <v>585.6409782049999</v>
      </c>
      <c r="L65" s="98">
        <v>1.4529118260102323E-4</v>
      </c>
      <c r="M65" s="98">
        <f t="shared" si="0"/>
        <v>2.7573180114802708E-2</v>
      </c>
      <c r="N65" s="98">
        <f>K65/'סכום נכסי הקרן'!$C$42</f>
        <v>1.7622993271493558E-4</v>
      </c>
    </row>
    <row r="66" spans="2:14">
      <c r="B66" s="96" t="s">
        <v>1331</v>
      </c>
      <c r="C66" s="92" t="s">
        <v>1332</v>
      </c>
      <c r="D66" s="103" t="s">
        <v>119</v>
      </c>
      <c r="E66" s="92"/>
      <c r="F66" s="103" t="s">
        <v>1233</v>
      </c>
      <c r="G66" s="103" t="s">
        <v>137</v>
      </c>
      <c r="H66" s="97">
        <v>10238.506722</v>
      </c>
      <c r="I66" s="99">
        <v>197450</v>
      </c>
      <c r="J66" s="92"/>
      <c r="K66" s="97">
        <v>539.15889370000002</v>
      </c>
      <c r="L66" s="98">
        <v>1.2751770928191836E-6</v>
      </c>
      <c r="M66" s="98">
        <f t="shared" si="0"/>
        <v>2.5384708105729591E-2</v>
      </c>
      <c r="N66" s="98">
        <f>K66/'סכום נכסי הקרן'!$C$42</f>
        <v>1.6224263515615943E-4</v>
      </c>
    </row>
    <row r="67" spans="2:14">
      <c r="B67" s="96" t="s">
        <v>1333</v>
      </c>
      <c r="C67" s="92" t="s">
        <v>1334</v>
      </c>
      <c r="D67" s="103" t="s">
        <v>119</v>
      </c>
      <c r="E67" s="92"/>
      <c r="F67" s="103" t="s">
        <v>1233</v>
      </c>
      <c r="G67" s="103" t="s">
        <v>137</v>
      </c>
      <c r="H67" s="97">
        <v>30159.808000000005</v>
      </c>
      <c r="I67" s="99">
        <v>20270</v>
      </c>
      <c r="J67" s="92"/>
      <c r="K67" s="97">
        <v>163.04419348600001</v>
      </c>
      <c r="L67" s="98">
        <v>7.5780784684316476E-5</v>
      </c>
      <c r="M67" s="98">
        <f t="shared" si="0"/>
        <v>7.6764555093829998E-3</v>
      </c>
      <c r="N67" s="98">
        <f>K67/'סכום נכסי הקרן'!$C$42</f>
        <v>4.906293841606969E-5</v>
      </c>
    </row>
    <row r="68" spans="2:14">
      <c r="B68" s="96" t="s">
        <v>1335</v>
      </c>
      <c r="C68" s="92" t="s">
        <v>1336</v>
      </c>
      <c r="D68" s="103" t="s">
        <v>1087</v>
      </c>
      <c r="E68" s="92"/>
      <c r="F68" s="103" t="s">
        <v>1233</v>
      </c>
      <c r="G68" s="103" t="s">
        <v>128</v>
      </c>
      <c r="H68" s="97">
        <v>317.98928000000001</v>
      </c>
      <c r="I68" s="99">
        <v>26628</v>
      </c>
      <c r="J68" s="92"/>
      <c r="K68" s="97">
        <v>297.96845869800001</v>
      </c>
      <c r="L68" s="98">
        <v>5.8032535815311619E-7</v>
      </c>
      <c r="M68" s="98">
        <f t="shared" si="0"/>
        <v>1.4028967039485698E-2</v>
      </c>
      <c r="N68" s="98">
        <f>K68/'סכום נכסי הקרן'!$C$42</f>
        <v>8.9664083255356616E-5</v>
      </c>
    </row>
    <row r="69" spans="2:14">
      <c r="B69" s="96" t="s">
        <v>1337</v>
      </c>
      <c r="C69" s="92" t="s">
        <v>1338</v>
      </c>
      <c r="D69" s="103" t="s">
        <v>118</v>
      </c>
      <c r="E69" s="92"/>
      <c r="F69" s="103" t="s">
        <v>1233</v>
      </c>
      <c r="G69" s="103" t="s">
        <v>128</v>
      </c>
      <c r="H69" s="97">
        <v>38.463590000000003</v>
      </c>
      <c r="I69" s="99">
        <v>73336</v>
      </c>
      <c r="J69" s="92"/>
      <c r="K69" s="97">
        <v>99.262749568000018</v>
      </c>
      <c r="L69" s="98">
        <v>2.4885381681604377E-6</v>
      </c>
      <c r="M69" s="98">
        <f t="shared" si="0"/>
        <v>4.6734941276103002E-3</v>
      </c>
      <c r="N69" s="98">
        <f>K69/'סכום נכסי הקרן'!$C$42</f>
        <v>2.986995160599026E-5</v>
      </c>
    </row>
    <row r="70" spans="2:14">
      <c r="B70" s="96" t="s">
        <v>1339</v>
      </c>
      <c r="C70" s="92" t="s">
        <v>1340</v>
      </c>
      <c r="D70" s="103" t="s">
        <v>26</v>
      </c>
      <c r="E70" s="92"/>
      <c r="F70" s="103" t="s">
        <v>1233</v>
      </c>
      <c r="G70" s="103" t="s">
        <v>130</v>
      </c>
      <c r="H70" s="97">
        <v>204.61462799999993</v>
      </c>
      <c r="I70" s="99">
        <v>21690</v>
      </c>
      <c r="J70" s="92"/>
      <c r="K70" s="97">
        <v>166.56156566100003</v>
      </c>
      <c r="L70" s="98">
        <v>8.7760938451640548E-5</v>
      </c>
      <c r="M70" s="98">
        <f t="shared" si="0"/>
        <v>7.8420606157902258E-3</v>
      </c>
      <c r="N70" s="98">
        <f>K70/'סכום נכסי הקרן'!$C$42</f>
        <v>5.0121379141364459E-5</v>
      </c>
    </row>
    <row r="71" spans="2:14">
      <c r="B71" s="96" t="s">
        <v>1341</v>
      </c>
      <c r="C71" s="92" t="s">
        <v>1342</v>
      </c>
      <c r="D71" s="103" t="s">
        <v>26</v>
      </c>
      <c r="E71" s="92"/>
      <c r="F71" s="103" t="s">
        <v>1233</v>
      </c>
      <c r="G71" s="103" t="s">
        <v>130</v>
      </c>
      <c r="H71" s="97">
        <v>518.45431099999996</v>
      </c>
      <c r="I71" s="99">
        <v>18684</v>
      </c>
      <c r="J71" s="92"/>
      <c r="K71" s="97">
        <v>363.54561746799999</v>
      </c>
      <c r="L71" s="98">
        <v>1.6138655595330739E-4</v>
      </c>
      <c r="M71" s="98">
        <f t="shared" si="0"/>
        <v>1.7116474364748863E-2</v>
      </c>
      <c r="N71" s="98">
        <f>K71/'סכום נכסי הקרן'!$C$42</f>
        <v>1.0939743305115662E-4</v>
      </c>
    </row>
    <row r="72" spans="2:14">
      <c r="B72" s="96" t="s">
        <v>1343</v>
      </c>
      <c r="C72" s="92" t="s">
        <v>1344</v>
      </c>
      <c r="D72" s="103" t="s">
        <v>1103</v>
      </c>
      <c r="E72" s="92"/>
      <c r="F72" s="103" t="s">
        <v>1233</v>
      </c>
      <c r="G72" s="103" t="s">
        <v>128</v>
      </c>
      <c r="H72" s="97">
        <v>721.21280000000002</v>
      </c>
      <c r="I72" s="99">
        <v>8300</v>
      </c>
      <c r="J72" s="92"/>
      <c r="K72" s="97">
        <v>210.64967098600002</v>
      </c>
      <c r="L72" s="98">
        <v>7.4046488706365502E-6</v>
      </c>
      <c r="M72" s="98">
        <f t="shared" si="0"/>
        <v>9.9178191680223526E-3</v>
      </c>
      <c r="N72" s="98">
        <f>K72/'סכום נכסי הקרן'!$C$42</f>
        <v>6.3388285188082429E-5</v>
      </c>
    </row>
    <row r="73" spans="2:14">
      <c r="B73" s="96" t="s">
        <v>1345</v>
      </c>
      <c r="C73" s="92" t="s">
        <v>1346</v>
      </c>
      <c r="D73" s="103" t="s">
        <v>1103</v>
      </c>
      <c r="E73" s="92"/>
      <c r="F73" s="103" t="s">
        <v>1233</v>
      </c>
      <c r="G73" s="103" t="s">
        <v>128</v>
      </c>
      <c r="H73" s="97">
        <v>1886.9234729999998</v>
      </c>
      <c r="I73" s="99">
        <v>12444</v>
      </c>
      <c r="J73" s="92"/>
      <c r="K73" s="97">
        <v>826.29201576700007</v>
      </c>
      <c r="L73" s="98">
        <v>6.1662977462163083E-6</v>
      </c>
      <c r="M73" s="98">
        <f t="shared" si="0"/>
        <v>3.890352524169112E-2</v>
      </c>
      <c r="N73" s="98">
        <f>K73/'סכום נכסי הקרן'!$C$42</f>
        <v>2.4864617019769826E-4</v>
      </c>
    </row>
    <row r="74" spans="2:14">
      <c r="B74" s="96" t="s">
        <v>1347</v>
      </c>
      <c r="C74" s="92" t="s">
        <v>1348</v>
      </c>
      <c r="D74" s="103" t="s">
        <v>1103</v>
      </c>
      <c r="E74" s="92"/>
      <c r="F74" s="103" t="s">
        <v>1233</v>
      </c>
      <c r="G74" s="103" t="s">
        <v>128</v>
      </c>
      <c r="H74" s="97">
        <v>597.29270499999996</v>
      </c>
      <c r="I74" s="99">
        <v>7050</v>
      </c>
      <c r="J74" s="92"/>
      <c r="K74" s="97">
        <v>148.18204863700001</v>
      </c>
      <c r="L74" s="98">
        <v>2.5826175522591885E-6</v>
      </c>
      <c r="M74" s="98">
        <f t="shared" si="0"/>
        <v>6.9767152042052461E-3</v>
      </c>
      <c r="N74" s="98">
        <f>K74/'סכום נכסי הקרן'!$C$42</f>
        <v>4.4590650983645385E-5</v>
      </c>
    </row>
    <row r="75" spans="2:14">
      <c r="B75" s="96" t="s">
        <v>1349</v>
      </c>
      <c r="C75" s="92" t="s">
        <v>1350</v>
      </c>
      <c r="D75" s="103" t="s">
        <v>1103</v>
      </c>
      <c r="E75" s="92"/>
      <c r="F75" s="103" t="s">
        <v>1233</v>
      </c>
      <c r="G75" s="103" t="s">
        <v>128</v>
      </c>
      <c r="H75" s="97">
        <v>283.239936</v>
      </c>
      <c r="I75" s="99">
        <v>20294</v>
      </c>
      <c r="J75" s="92"/>
      <c r="K75" s="97">
        <v>202.27462768100003</v>
      </c>
      <c r="L75" s="98">
        <v>9.1749704908535811E-6</v>
      </c>
      <c r="M75" s="98">
        <f t="shared" si="0"/>
        <v>9.5235049275369417E-3</v>
      </c>
      <c r="N75" s="98">
        <f>K75/'סכום נכסי הקרן'!$C$42</f>
        <v>6.0868083608868182E-5</v>
      </c>
    </row>
    <row r="76" spans="2:14">
      <c r="B76" s="96" t="s">
        <v>1351</v>
      </c>
      <c r="C76" s="92" t="s">
        <v>1352</v>
      </c>
      <c r="D76" s="103" t="s">
        <v>120</v>
      </c>
      <c r="E76" s="92"/>
      <c r="F76" s="103" t="s">
        <v>1233</v>
      </c>
      <c r="G76" s="103" t="s">
        <v>132</v>
      </c>
      <c r="H76" s="97">
        <v>3459.7686060000001</v>
      </c>
      <c r="I76" s="99">
        <v>8770</v>
      </c>
      <c r="J76" s="92"/>
      <c r="K76" s="97">
        <v>725.57232736500021</v>
      </c>
      <c r="L76" s="98">
        <v>2.5671184857469578E-5</v>
      </c>
      <c r="M76" s="98">
        <f t="shared" ref="M76:M77" si="1">IFERROR(K76/$K$11,0)</f>
        <v>3.4161435441337325E-2</v>
      </c>
      <c r="N76" s="98">
        <f>K76/'סכום נכסי הקרן'!$C$42</f>
        <v>2.183377994198247E-4</v>
      </c>
    </row>
    <row r="77" spans="2:14">
      <c r="B77" s="96" t="s">
        <v>1353</v>
      </c>
      <c r="C77" s="92" t="s">
        <v>1354</v>
      </c>
      <c r="D77" s="103" t="s">
        <v>1103</v>
      </c>
      <c r="E77" s="92"/>
      <c r="F77" s="103" t="s">
        <v>1233</v>
      </c>
      <c r="G77" s="103" t="s">
        <v>128</v>
      </c>
      <c r="H77" s="97">
        <v>1352.700171</v>
      </c>
      <c r="I77" s="99">
        <v>2668</v>
      </c>
      <c r="J77" s="92"/>
      <c r="K77" s="97">
        <v>127.000852761</v>
      </c>
      <c r="L77" s="98">
        <v>1.7320104622279129E-5</v>
      </c>
      <c r="M77" s="98">
        <f t="shared" si="1"/>
        <v>5.9794609978381721E-3</v>
      </c>
      <c r="N77" s="98">
        <f>K77/'סכום נכסי הקרן'!$C$42</f>
        <v>3.8216847129464397E-5</v>
      </c>
    </row>
    <row r="78" spans="2:14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</row>
    <row r="79" spans="2:14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</row>
    <row r="80" spans="2:14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</row>
    <row r="81" spans="2:14">
      <c r="B81" s="120" t="s">
        <v>215</v>
      </c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</row>
    <row r="82" spans="2:14">
      <c r="B82" s="120" t="s">
        <v>109</v>
      </c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4">
      <c r="B83" s="120" t="s">
        <v>198</v>
      </c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4">
      <c r="B84" s="120" t="s">
        <v>206</v>
      </c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2:14">
      <c r="B85" s="120" t="s">
        <v>213</v>
      </c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2:14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23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23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24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  <row r="301" spans="2:14">
      <c r="B301" s="112"/>
      <c r="C301" s="112"/>
      <c r="D301" s="112"/>
      <c r="E301" s="112"/>
      <c r="F301" s="112"/>
      <c r="G301" s="112"/>
      <c r="H301" s="113"/>
      <c r="I301" s="113"/>
      <c r="J301" s="113"/>
      <c r="K301" s="113"/>
      <c r="L301" s="113"/>
      <c r="M301" s="113"/>
      <c r="N301" s="113"/>
    </row>
    <row r="302" spans="2:14">
      <c r="B302" s="112"/>
      <c r="C302" s="112"/>
      <c r="D302" s="112"/>
      <c r="E302" s="112"/>
      <c r="F302" s="112"/>
      <c r="G302" s="112"/>
      <c r="H302" s="113"/>
      <c r="I302" s="113"/>
      <c r="J302" s="113"/>
      <c r="K302" s="113"/>
      <c r="L302" s="113"/>
      <c r="M302" s="113"/>
      <c r="N302" s="113"/>
    </row>
    <row r="303" spans="2:14">
      <c r="B303" s="112"/>
      <c r="C303" s="112"/>
      <c r="D303" s="112"/>
      <c r="E303" s="112"/>
      <c r="F303" s="112"/>
      <c r="G303" s="112"/>
      <c r="H303" s="113"/>
      <c r="I303" s="113"/>
      <c r="J303" s="113"/>
      <c r="K303" s="113"/>
      <c r="L303" s="113"/>
      <c r="M303" s="113"/>
      <c r="N303" s="113"/>
    </row>
    <row r="304" spans="2:14">
      <c r="B304" s="112"/>
      <c r="C304" s="112"/>
      <c r="D304" s="112"/>
      <c r="E304" s="112"/>
      <c r="F304" s="112"/>
      <c r="G304" s="112"/>
      <c r="H304" s="113"/>
      <c r="I304" s="113"/>
      <c r="J304" s="113"/>
      <c r="K304" s="113"/>
      <c r="L304" s="113"/>
      <c r="M304" s="113"/>
      <c r="N304" s="113"/>
    </row>
    <row r="305" spans="2:14">
      <c r="B305" s="112"/>
      <c r="C305" s="112"/>
      <c r="D305" s="112"/>
      <c r="E305" s="112"/>
      <c r="F305" s="112"/>
      <c r="G305" s="112"/>
      <c r="H305" s="113"/>
      <c r="I305" s="113"/>
      <c r="J305" s="113"/>
      <c r="K305" s="113"/>
      <c r="L305" s="113"/>
      <c r="M305" s="113"/>
      <c r="N305" s="113"/>
    </row>
    <row r="306" spans="2:14">
      <c r="B306" s="112"/>
      <c r="C306" s="112"/>
      <c r="D306" s="112"/>
      <c r="E306" s="112"/>
      <c r="F306" s="112"/>
      <c r="G306" s="112"/>
      <c r="H306" s="113"/>
      <c r="I306" s="113"/>
      <c r="J306" s="113"/>
      <c r="K306" s="113"/>
      <c r="L306" s="113"/>
      <c r="M306" s="113"/>
      <c r="N306" s="113"/>
    </row>
    <row r="307" spans="2:14">
      <c r="B307" s="112"/>
      <c r="C307" s="112"/>
      <c r="D307" s="112"/>
      <c r="E307" s="112"/>
      <c r="F307" s="112"/>
      <c r="G307" s="112"/>
      <c r="H307" s="113"/>
      <c r="I307" s="113"/>
      <c r="J307" s="113"/>
      <c r="K307" s="113"/>
      <c r="L307" s="113"/>
      <c r="M307" s="113"/>
      <c r="N307" s="113"/>
    </row>
    <row r="308" spans="2:14">
      <c r="B308" s="112"/>
      <c r="C308" s="112"/>
      <c r="D308" s="112"/>
      <c r="E308" s="112"/>
      <c r="F308" s="112"/>
      <c r="G308" s="112"/>
      <c r="H308" s="113"/>
      <c r="I308" s="113"/>
      <c r="J308" s="113"/>
      <c r="K308" s="113"/>
      <c r="L308" s="113"/>
      <c r="M308" s="113"/>
      <c r="N308" s="113"/>
    </row>
    <row r="309" spans="2:14">
      <c r="B309" s="112"/>
      <c r="C309" s="112"/>
      <c r="D309" s="112"/>
      <c r="E309" s="112"/>
      <c r="F309" s="112"/>
      <c r="G309" s="112"/>
      <c r="H309" s="113"/>
      <c r="I309" s="113"/>
      <c r="J309" s="113"/>
      <c r="K309" s="113"/>
      <c r="L309" s="113"/>
      <c r="M309" s="113"/>
      <c r="N309" s="113"/>
    </row>
    <row r="310" spans="2:14">
      <c r="B310" s="112"/>
      <c r="C310" s="112"/>
      <c r="D310" s="112"/>
      <c r="E310" s="112"/>
      <c r="F310" s="112"/>
      <c r="G310" s="112"/>
      <c r="H310" s="113"/>
      <c r="I310" s="113"/>
      <c r="J310" s="113"/>
      <c r="K310" s="113"/>
      <c r="L310" s="113"/>
      <c r="M310" s="113"/>
      <c r="N310" s="113"/>
    </row>
    <row r="311" spans="2:14">
      <c r="B311" s="112"/>
      <c r="C311" s="112"/>
      <c r="D311" s="112"/>
      <c r="E311" s="112"/>
      <c r="F311" s="112"/>
      <c r="G311" s="112"/>
      <c r="H311" s="113"/>
      <c r="I311" s="113"/>
      <c r="J311" s="113"/>
      <c r="K311" s="113"/>
      <c r="L311" s="113"/>
      <c r="M311" s="113"/>
      <c r="N311" s="113"/>
    </row>
    <row r="312" spans="2:14">
      <c r="B312" s="112"/>
      <c r="C312" s="112"/>
      <c r="D312" s="112"/>
      <c r="E312" s="112"/>
      <c r="F312" s="112"/>
      <c r="G312" s="112"/>
      <c r="H312" s="113"/>
      <c r="I312" s="113"/>
      <c r="J312" s="113"/>
      <c r="K312" s="113"/>
      <c r="L312" s="113"/>
      <c r="M312" s="113"/>
      <c r="N312" s="113"/>
    </row>
    <row r="313" spans="2:14">
      <c r="B313" s="112"/>
      <c r="C313" s="112"/>
      <c r="D313" s="112"/>
      <c r="E313" s="112"/>
      <c r="F313" s="112"/>
      <c r="G313" s="112"/>
      <c r="H313" s="113"/>
      <c r="I313" s="113"/>
      <c r="J313" s="113"/>
      <c r="K313" s="113"/>
      <c r="L313" s="113"/>
      <c r="M313" s="113"/>
      <c r="N313" s="113"/>
    </row>
    <row r="314" spans="2:14">
      <c r="B314" s="112"/>
      <c r="C314" s="112"/>
      <c r="D314" s="112"/>
      <c r="E314" s="112"/>
      <c r="F314" s="112"/>
      <c r="G314" s="112"/>
      <c r="H314" s="113"/>
      <c r="I314" s="113"/>
      <c r="J314" s="113"/>
      <c r="K314" s="113"/>
      <c r="L314" s="113"/>
      <c r="M314" s="113"/>
      <c r="N314" s="113"/>
    </row>
    <row r="315" spans="2:14">
      <c r="B315" s="112"/>
      <c r="C315" s="112"/>
      <c r="D315" s="112"/>
      <c r="E315" s="112"/>
      <c r="F315" s="112"/>
      <c r="G315" s="112"/>
      <c r="H315" s="113"/>
      <c r="I315" s="113"/>
      <c r="J315" s="113"/>
      <c r="K315" s="113"/>
      <c r="L315" s="113"/>
      <c r="M315" s="113"/>
      <c r="N315" s="113"/>
    </row>
    <row r="316" spans="2:14">
      <c r="B316" s="112"/>
      <c r="C316" s="112"/>
      <c r="D316" s="112"/>
      <c r="E316" s="112"/>
      <c r="F316" s="112"/>
      <c r="G316" s="112"/>
      <c r="H316" s="113"/>
      <c r="I316" s="113"/>
      <c r="J316" s="113"/>
      <c r="K316" s="113"/>
      <c r="L316" s="113"/>
      <c r="M316" s="113"/>
      <c r="N316" s="113"/>
    </row>
    <row r="317" spans="2:14">
      <c r="B317" s="112"/>
      <c r="C317" s="112"/>
      <c r="D317" s="112"/>
      <c r="E317" s="112"/>
      <c r="F317" s="112"/>
      <c r="G317" s="112"/>
      <c r="H317" s="113"/>
      <c r="I317" s="113"/>
      <c r="J317" s="113"/>
      <c r="K317" s="113"/>
      <c r="L317" s="113"/>
      <c r="M317" s="113"/>
      <c r="N317" s="113"/>
    </row>
    <row r="318" spans="2:14">
      <c r="B318" s="112"/>
      <c r="C318" s="112"/>
      <c r="D318" s="112"/>
      <c r="E318" s="112"/>
      <c r="F318" s="112"/>
      <c r="G318" s="112"/>
      <c r="H318" s="113"/>
      <c r="I318" s="113"/>
      <c r="J318" s="113"/>
      <c r="K318" s="113"/>
      <c r="L318" s="113"/>
      <c r="M318" s="113"/>
      <c r="N318" s="113"/>
    </row>
    <row r="319" spans="2:14">
      <c r="B319" s="112"/>
      <c r="C319" s="112"/>
      <c r="D319" s="112"/>
      <c r="E319" s="112"/>
      <c r="F319" s="112"/>
      <c r="G319" s="112"/>
      <c r="H319" s="113"/>
      <c r="I319" s="113"/>
      <c r="J319" s="113"/>
      <c r="K319" s="113"/>
      <c r="L319" s="113"/>
      <c r="M319" s="113"/>
      <c r="N319" s="113"/>
    </row>
    <row r="320" spans="2:14">
      <c r="B320" s="112"/>
      <c r="C320" s="112"/>
      <c r="D320" s="112"/>
      <c r="E320" s="112"/>
      <c r="F320" s="112"/>
      <c r="G320" s="112"/>
      <c r="H320" s="113"/>
      <c r="I320" s="113"/>
      <c r="J320" s="113"/>
      <c r="K320" s="113"/>
      <c r="L320" s="113"/>
      <c r="M320" s="113"/>
      <c r="N320" s="113"/>
    </row>
    <row r="321" spans="2:14">
      <c r="B321" s="112"/>
      <c r="C321" s="112"/>
      <c r="D321" s="112"/>
      <c r="E321" s="112"/>
      <c r="F321" s="112"/>
      <c r="G321" s="112"/>
      <c r="H321" s="113"/>
      <c r="I321" s="113"/>
      <c r="J321" s="113"/>
      <c r="K321" s="113"/>
      <c r="L321" s="113"/>
      <c r="M321" s="113"/>
      <c r="N321" s="113"/>
    </row>
    <row r="322" spans="2:14">
      <c r="B322" s="112"/>
      <c r="C322" s="112"/>
      <c r="D322" s="112"/>
      <c r="E322" s="112"/>
      <c r="F322" s="112"/>
      <c r="G322" s="112"/>
      <c r="H322" s="113"/>
      <c r="I322" s="113"/>
      <c r="J322" s="113"/>
      <c r="K322" s="113"/>
      <c r="L322" s="113"/>
      <c r="M322" s="113"/>
      <c r="N322" s="113"/>
    </row>
    <row r="323" spans="2:14">
      <c r="B323" s="112"/>
      <c r="C323" s="112"/>
      <c r="D323" s="112"/>
      <c r="E323" s="112"/>
      <c r="F323" s="112"/>
      <c r="G323" s="112"/>
      <c r="H323" s="113"/>
      <c r="I323" s="113"/>
      <c r="J323" s="113"/>
      <c r="K323" s="113"/>
      <c r="L323" s="113"/>
      <c r="M323" s="113"/>
      <c r="N323" s="113"/>
    </row>
    <row r="324" spans="2:14">
      <c r="B324" s="112"/>
      <c r="C324" s="112"/>
      <c r="D324" s="112"/>
      <c r="E324" s="112"/>
      <c r="F324" s="112"/>
      <c r="G324" s="112"/>
      <c r="H324" s="113"/>
      <c r="I324" s="113"/>
      <c r="J324" s="113"/>
      <c r="K324" s="113"/>
      <c r="L324" s="113"/>
      <c r="M324" s="113"/>
      <c r="N324" s="113"/>
    </row>
    <row r="325" spans="2:14">
      <c r="B325" s="112"/>
      <c r="C325" s="112"/>
      <c r="D325" s="112"/>
      <c r="E325" s="112"/>
      <c r="F325" s="112"/>
      <c r="G325" s="112"/>
      <c r="H325" s="113"/>
      <c r="I325" s="113"/>
      <c r="J325" s="113"/>
      <c r="K325" s="113"/>
      <c r="L325" s="113"/>
      <c r="M325" s="113"/>
      <c r="N325" s="113"/>
    </row>
    <row r="326" spans="2:14">
      <c r="B326" s="112"/>
      <c r="C326" s="112"/>
      <c r="D326" s="112"/>
      <c r="E326" s="112"/>
      <c r="F326" s="112"/>
      <c r="G326" s="112"/>
      <c r="H326" s="113"/>
      <c r="I326" s="113"/>
      <c r="J326" s="113"/>
      <c r="K326" s="113"/>
      <c r="L326" s="113"/>
      <c r="M326" s="113"/>
      <c r="N326" s="113"/>
    </row>
    <row r="327" spans="2:14">
      <c r="B327" s="112"/>
      <c r="C327" s="112"/>
      <c r="D327" s="112"/>
      <c r="E327" s="112"/>
      <c r="F327" s="112"/>
      <c r="G327" s="112"/>
      <c r="H327" s="113"/>
      <c r="I327" s="113"/>
      <c r="J327" s="113"/>
      <c r="K327" s="113"/>
      <c r="L327" s="113"/>
      <c r="M327" s="113"/>
      <c r="N327" s="113"/>
    </row>
    <row r="328" spans="2:14">
      <c r="B328" s="112"/>
      <c r="C328" s="112"/>
      <c r="D328" s="112"/>
      <c r="E328" s="112"/>
      <c r="F328" s="112"/>
      <c r="G328" s="112"/>
      <c r="H328" s="113"/>
      <c r="I328" s="113"/>
      <c r="J328" s="113"/>
      <c r="K328" s="113"/>
      <c r="L328" s="113"/>
      <c r="M328" s="113"/>
      <c r="N328" s="113"/>
    </row>
    <row r="329" spans="2:14">
      <c r="B329" s="112"/>
      <c r="C329" s="112"/>
      <c r="D329" s="112"/>
      <c r="E329" s="112"/>
      <c r="F329" s="112"/>
      <c r="G329" s="112"/>
      <c r="H329" s="113"/>
      <c r="I329" s="113"/>
      <c r="J329" s="113"/>
      <c r="K329" s="113"/>
      <c r="L329" s="113"/>
      <c r="M329" s="113"/>
      <c r="N329" s="113"/>
    </row>
    <row r="330" spans="2:14">
      <c r="B330" s="112"/>
      <c r="C330" s="112"/>
      <c r="D330" s="112"/>
      <c r="E330" s="112"/>
      <c r="F330" s="112"/>
      <c r="G330" s="112"/>
      <c r="H330" s="113"/>
      <c r="I330" s="113"/>
      <c r="J330" s="113"/>
      <c r="K330" s="113"/>
      <c r="L330" s="113"/>
      <c r="M330" s="113"/>
      <c r="N330" s="113"/>
    </row>
    <row r="331" spans="2:14">
      <c r="B331" s="112"/>
      <c r="C331" s="112"/>
      <c r="D331" s="112"/>
      <c r="E331" s="112"/>
      <c r="F331" s="112"/>
      <c r="G331" s="112"/>
      <c r="H331" s="113"/>
      <c r="I331" s="113"/>
      <c r="J331" s="113"/>
      <c r="K331" s="113"/>
      <c r="L331" s="113"/>
      <c r="M331" s="113"/>
      <c r="N331" s="113"/>
    </row>
    <row r="332" spans="2:14">
      <c r="B332" s="112"/>
      <c r="C332" s="112"/>
      <c r="D332" s="112"/>
      <c r="E332" s="112"/>
      <c r="F332" s="112"/>
      <c r="G332" s="112"/>
      <c r="H332" s="113"/>
      <c r="I332" s="113"/>
      <c r="J332" s="113"/>
      <c r="K332" s="113"/>
      <c r="L332" s="113"/>
      <c r="M332" s="113"/>
      <c r="N332" s="113"/>
    </row>
    <row r="333" spans="2:14">
      <c r="B333" s="112"/>
      <c r="C333" s="112"/>
      <c r="D333" s="112"/>
      <c r="E333" s="112"/>
      <c r="F333" s="112"/>
      <c r="G333" s="112"/>
      <c r="H333" s="113"/>
      <c r="I333" s="113"/>
      <c r="J333" s="113"/>
      <c r="K333" s="113"/>
      <c r="L333" s="113"/>
      <c r="M333" s="113"/>
      <c r="N333" s="113"/>
    </row>
    <row r="334" spans="2:14">
      <c r="B334" s="112"/>
      <c r="C334" s="112"/>
      <c r="D334" s="112"/>
      <c r="E334" s="112"/>
      <c r="F334" s="112"/>
      <c r="G334" s="112"/>
      <c r="H334" s="113"/>
      <c r="I334" s="113"/>
      <c r="J334" s="113"/>
      <c r="K334" s="113"/>
      <c r="L334" s="113"/>
      <c r="M334" s="113"/>
      <c r="N334" s="113"/>
    </row>
    <row r="335" spans="2:14">
      <c r="B335" s="112"/>
      <c r="C335" s="112"/>
      <c r="D335" s="112"/>
      <c r="E335" s="112"/>
      <c r="F335" s="112"/>
      <c r="G335" s="112"/>
      <c r="H335" s="113"/>
      <c r="I335" s="113"/>
      <c r="J335" s="113"/>
      <c r="K335" s="113"/>
      <c r="L335" s="113"/>
      <c r="M335" s="113"/>
      <c r="N335" s="113"/>
    </row>
    <row r="336" spans="2:14">
      <c r="B336" s="112"/>
      <c r="C336" s="112"/>
      <c r="D336" s="112"/>
      <c r="E336" s="112"/>
      <c r="F336" s="112"/>
      <c r="G336" s="112"/>
      <c r="H336" s="113"/>
      <c r="I336" s="113"/>
      <c r="J336" s="113"/>
      <c r="K336" s="113"/>
      <c r="L336" s="113"/>
      <c r="M336" s="113"/>
      <c r="N336" s="113"/>
    </row>
    <row r="337" spans="2:14">
      <c r="B337" s="112"/>
      <c r="C337" s="112"/>
      <c r="D337" s="112"/>
      <c r="E337" s="112"/>
      <c r="F337" s="112"/>
      <c r="G337" s="112"/>
      <c r="H337" s="113"/>
      <c r="I337" s="113"/>
      <c r="J337" s="113"/>
      <c r="K337" s="113"/>
      <c r="L337" s="113"/>
      <c r="M337" s="113"/>
      <c r="N337" s="113"/>
    </row>
    <row r="338" spans="2:14">
      <c r="B338" s="112"/>
      <c r="C338" s="112"/>
      <c r="D338" s="112"/>
      <c r="E338" s="112"/>
      <c r="F338" s="112"/>
      <c r="G338" s="112"/>
      <c r="H338" s="113"/>
      <c r="I338" s="113"/>
      <c r="J338" s="113"/>
      <c r="K338" s="113"/>
      <c r="L338" s="113"/>
      <c r="M338" s="113"/>
      <c r="N338" s="113"/>
    </row>
    <row r="339" spans="2:14">
      <c r="B339" s="112"/>
      <c r="C339" s="112"/>
      <c r="D339" s="112"/>
      <c r="E339" s="112"/>
      <c r="F339" s="112"/>
      <c r="G339" s="112"/>
      <c r="H339" s="113"/>
      <c r="I339" s="113"/>
      <c r="J339" s="113"/>
      <c r="K339" s="113"/>
      <c r="L339" s="113"/>
      <c r="M339" s="113"/>
      <c r="N339" s="113"/>
    </row>
    <row r="340" spans="2:14">
      <c r="B340" s="112"/>
      <c r="C340" s="112"/>
      <c r="D340" s="112"/>
      <c r="E340" s="112"/>
      <c r="F340" s="112"/>
      <c r="G340" s="112"/>
      <c r="H340" s="113"/>
      <c r="I340" s="113"/>
      <c r="J340" s="113"/>
      <c r="K340" s="113"/>
      <c r="L340" s="113"/>
      <c r="M340" s="113"/>
      <c r="N340" s="113"/>
    </row>
    <row r="341" spans="2:14">
      <c r="B341" s="112"/>
      <c r="C341" s="112"/>
      <c r="D341" s="112"/>
      <c r="E341" s="112"/>
      <c r="F341" s="112"/>
      <c r="G341" s="112"/>
      <c r="H341" s="113"/>
      <c r="I341" s="113"/>
      <c r="J341" s="113"/>
      <c r="K341" s="113"/>
      <c r="L341" s="113"/>
      <c r="M341" s="113"/>
      <c r="N341" s="113"/>
    </row>
    <row r="342" spans="2:14">
      <c r="B342" s="112"/>
      <c r="C342" s="112"/>
      <c r="D342" s="112"/>
      <c r="E342" s="112"/>
      <c r="F342" s="112"/>
      <c r="G342" s="112"/>
      <c r="H342" s="113"/>
      <c r="I342" s="113"/>
      <c r="J342" s="113"/>
      <c r="K342" s="113"/>
      <c r="L342" s="113"/>
      <c r="M342" s="113"/>
      <c r="N342" s="113"/>
    </row>
    <row r="343" spans="2:14">
      <c r="B343" s="112"/>
      <c r="C343" s="112"/>
      <c r="D343" s="112"/>
      <c r="E343" s="112"/>
      <c r="F343" s="112"/>
      <c r="G343" s="112"/>
      <c r="H343" s="113"/>
      <c r="I343" s="113"/>
      <c r="J343" s="113"/>
      <c r="K343" s="113"/>
      <c r="L343" s="113"/>
      <c r="M343" s="113"/>
      <c r="N343" s="113"/>
    </row>
    <row r="344" spans="2:14">
      <c r="B344" s="112"/>
      <c r="C344" s="112"/>
      <c r="D344" s="112"/>
      <c r="E344" s="112"/>
      <c r="F344" s="112"/>
      <c r="G344" s="112"/>
      <c r="H344" s="113"/>
      <c r="I344" s="113"/>
      <c r="J344" s="113"/>
      <c r="K344" s="113"/>
      <c r="L344" s="113"/>
      <c r="M344" s="113"/>
      <c r="N344" s="113"/>
    </row>
    <row r="345" spans="2:14">
      <c r="B345" s="112"/>
      <c r="C345" s="112"/>
      <c r="D345" s="112"/>
      <c r="E345" s="112"/>
      <c r="F345" s="112"/>
      <c r="G345" s="112"/>
      <c r="H345" s="113"/>
      <c r="I345" s="113"/>
      <c r="J345" s="113"/>
      <c r="K345" s="113"/>
      <c r="L345" s="113"/>
      <c r="M345" s="113"/>
      <c r="N345" s="113"/>
    </row>
    <row r="346" spans="2:14">
      <c r="B346" s="112"/>
      <c r="C346" s="112"/>
      <c r="D346" s="112"/>
      <c r="E346" s="112"/>
      <c r="F346" s="112"/>
      <c r="G346" s="112"/>
      <c r="H346" s="113"/>
      <c r="I346" s="113"/>
      <c r="J346" s="113"/>
      <c r="K346" s="113"/>
      <c r="L346" s="113"/>
      <c r="M346" s="113"/>
      <c r="N346" s="113"/>
    </row>
    <row r="347" spans="2:14">
      <c r="B347" s="112"/>
      <c r="C347" s="112"/>
      <c r="D347" s="112"/>
      <c r="E347" s="112"/>
      <c r="F347" s="112"/>
      <c r="G347" s="112"/>
      <c r="H347" s="113"/>
      <c r="I347" s="113"/>
      <c r="J347" s="113"/>
      <c r="K347" s="113"/>
      <c r="L347" s="113"/>
      <c r="M347" s="113"/>
      <c r="N347" s="113"/>
    </row>
    <row r="348" spans="2:14">
      <c r="B348" s="112"/>
      <c r="C348" s="112"/>
      <c r="D348" s="112"/>
      <c r="E348" s="112"/>
      <c r="F348" s="112"/>
      <c r="G348" s="112"/>
      <c r="H348" s="113"/>
      <c r="I348" s="113"/>
      <c r="J348" s="113"/>
      <c r="K348" s="113"/>
      <c r="L348" s="113"/>
      <c r="M348" s="113"/>
      <c r="N348" s="113"/>
    </row>
    <row r="349" spans="2:14">
      <c r="B349" s="112"/>
      <c r="C349" s="112"/>
      <c r="D349" s="112"/>
      <c r="E349" s="112"/>
      <c r="F349" s="112"/>
      <c r="G349" s="112"/>
      <c r="H349" s="113"/>
      <c r="I349" s="113"/>
      <c r="J349" s="113"/>
      <c r="K349" s="113"/>
      <c r="L349" s="113"/>
      <c r="M349" s="113"/>
      <c r="N349" s="113"/>
    </row>
    <row r="350" spans="2:14">
      <c r="B350" s="112"/>
      <c r="C350" s="112"/>
      <c r="D350" s="112"/>
      <c r="E350" s="112"/>
      <c r="F350" s="112"/>
      <c r="G350" s="112"/>
      <c r="H350" s="113"/>
      <c r="I350" s="113"/>
      <c r="J350" s="113"/>
      <c r="K350" s="113"/>
      <c r="L350" s="113"/>
      <c r="M350" s="113"/>
      <c r="N350" s="113"/>
    </row>
    <row r="351" spans="2:14">
      <c r="B351" s="112"/>
      <c r="C351" s="112"/>
      <c r="D351" s="112"/>
      <c r="E351" s="112"/>
      <c r="F351" s="112"/>
      <c r="G351" s="112"/>
      <c r="H351" s="113"/>
      <c r="I351" s="113"/>
      <c r="J351" s="113"/>
      <c r="K351" s="113"/>
      <c r="L351" s="113"/>
      <c r="M351" s="113"/>
      <c r="N351" s="113"/>
    </row>
    <row r="352" spans="2:14">
      <c r="B352" s="112"/>
      <c r="C352" s="112"/>
      <c r="D352" s="112"/>
      <c r="E352" s="112"/>
      <c r="F352" s="112"/>
      <c r="G352" s="112"/>
      <c r="H352" s="113"/>
      <c r="I352" s="113"/>
      <c r="J352" s="113"/>
      <c r="K352" s="113"/>
      <c r="L352" s="113"/>
      <c r="M352" s="113"/>
      <c r="N352" s="113"/>
    </row>
    <row r="353" spans="2:14">
      <c r="B353" s="112"/>
      <c r="C353" s="112"/>
      <c r="D353" s="112"/>
      <c r="E353" s="112"/>
      <c r="F353" s="112"/>
      <c r="G353" s="112"/>
      <c r="H353" s="113"/>
      <c r="I353" s="113"/>
      <c r="J353" s="113"/>
      <c r="K353" s="113"/>
      <c r="L353" s="113"/>
      <c r="M353" s="113"/>
      <c r="N353" s="113"/>
    </row>
    <row r="354" spans="2:14">
      <c r="B354" s="112"/>
      <c r="C354" s="112"/>
      <c r="D354" s="112"/>
      <c r="E354" s="112"/>
      <c r="F354" s="112"/>
      <c r="G354" s="112"/>
      <c r="H354" s="113"/>
      <c r="I354" s="113"/>
      <c r="J354" s="113"/>
      <c r="K354" s="113"/>
      <c r="L354" s="113"/>
      <c r="M354" s="113"/>
      <c r="N354" s="113"/>
    </row>
    <row r="355" spans="2:14">
      <c r="B355" s="112"/>
      <c r="C355" s="112"/>
      <c r="D355" s="112"/>
      <c r="E355" s="112"/>
      <c r="F355" s="112"/>
      <c r="G355" s="112"/>
      <c r="H355" s="113"/>
      <c r="I355" s="113"/>
      <c r="J355" s="113"/>
      <c r="K355" s="113"/>
      <c r="L355" s="113"/>
      <c r="M355" s="113"/>
      <c r="N355" s="113"/>
    </row>
    <row r="356" spans="2:14">
      <c r="B356" s="112"/>
      <c r="C356" s="112"/>
      <c r="D356" s="112"/>
      <c r="E356" s="112"/>
      <c r="F356" s="112"/>
      <c r="G356" s="112"/>
      <c r="H356" s="113"/>
      <c r="I356" s="113"/>
      <c r="J356" s="113"/>
      <c r="K356" s="113"/>
      <c r="L356" s="113"/>
      <c r="M356" s="113"/>
      <c r="N356" s="113"/>
    </row>
    <row r="357" spans="2:14">
      <c r="B357" s="112"/>
      <c r="C357" s="112"/>
      <c r="D357" s="112"/>
      <c r="E357" s="112"/>
      <c r="F357" s="112"/>
      <c r="G357" s="112"/>
      <c r="H357" s="113"/>
      <c r="I357" s="113"/>
      <c r="J357" s="113"/>
      <c r="K357" s="113"/>
      <c r="L357" s="113"/>
      <c r="M357" s="113"/>
      <c r="N357" s="113"/>
    </row>
    <row r="358" spans="2:14">
      <c r="B358" s="112"/>
      <c r="C358" s="112"/>
      <c r="D358" s="112"/>
      <c r="E358" s="112"/>
      <c r="F358" s="112"/>
      <c r="G358" s="112"/>
      <c r="H358" s="113"/>
      <c r="I358" s="113"/>
      <c r="J358" s="113"/>
      <c r="K358" s="113"/>
      <c r="L358" s="113"/>
      <c r="M358" s="113"/>
      <c r="N358" s="113"/>
    </row>
    <row r="359" spans="2:14">
      <c r="B359" s="112"/>
      <c r="C359" s="112"/>
      <c r="D359" s="112"/>
      <c r="E359" s="112"/>
      <c r="F359" s="112"/>
      <c r="G359" s="112"/>
      <c r="H359" s="113"/>
      <c r="I359" s="113"/>
      <c r="J359" s="113"/>
      <c r="K359" s="113"/>
      <c r="L359" s="113"/>
      <c r="M359" s="113"/>
      <c r="N359" s="113"/>
    </row>
    <row r="360" spans="2:14">
      <c r="B360" s="112"/>
      <c r="C360" s="112"/>
      <c r="D360" s="112"/>
      <c r="E360" s="112"/>
      <c r="F360" s="112"/>
      <c r="G360" s="112"/>
      <c r="H360" s="113"/>
      <c r="I360" s="113"/>
      <c r="J360" s="113"/>
      <c r="K360" s="113"/>
      <c r="L360" s="113"/>
      <c r="M360" s="113"/>
      <c r="N360" s="113"/>
    </row>
    <row r="361" spans="2:14">
      <c r="B361" s="112"/>
      <c r="C361" s="112"/>
      <c r="D361" s="112"/>
      <c r="E361" s="112"/>
      <c r="F361" s="112"/>
      <c r="G361" s="112"/>
      <c r="H361" s="113"/>
      <c r="I361" s="113"/>
      <c r="J361" s="113"/>
      <c r="K361" s="113"/>
      <c r="L361" s="113"/>
      <c r="M361" s="113"/>
      <c r="N361" s="113"/>
    </row>
    <row r="362" spans="2:14">
      <c r="B362" s="112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</row>
    <row r="363" spans="2:14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</row>
    <row r="364" spans="2:14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</row>
    <row r="365" spans="2:14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</row>
    <row r="366" spans="2:14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</row>
    <row r="367" spans="2:14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</row>
    <row r="368" spans="2:14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</row>
    <row r="369" spans="2:14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</row>
    <row r="370" spans="2:14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</row>
    <row r="371" spans="2:14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</row>
    <row r="372" spans="2:14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</row>
    <row r="373" spans="2:14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</row>
    <row r="374" spans="2:14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</row>
    <row r="375" spans="2:14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</row>
    <row r="376" spans="2:14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</row>
    <row r="377" spans="2:14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</row>
    <row r="378" spans="2:14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</row>
    <row r="379" spans="2:14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</row>
    <row r="380" spans="2:14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</row>
    <row r="381" spans="2:14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</row>
    <row r="382" spans="2:14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</row>
    <row r="383" spans="2:14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</row>
    <row r="384" spans="2:14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</row>
    <row r="385" spans="2:14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</row>
    <row r="386" spans="2:14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</row>
    <row r="387" spans="2:14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</row>
    <row r="388" spans="2:14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</row>
    <row r="389" spans="2:14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</row>
    <row r="390" spans="2:14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</row>
    <row r="391" spans="2:14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</row>
    <row r="392" spans="2:14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</row>
    <row r="393" spans="2:14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</row>
    <row r="394" spans="2:14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</row>
    <row r="395" spans="2:14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</row>
    <row r="396" spans="2:14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</row>
    <row r="397" spans="2:14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</row>
    <row r="398" spans="2:14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</row>
    <row r="399" spans="2:14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</row>
    <row r="400" spans="2:14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</row>
    <row r="401" spans="2:14">
      <c r="B401" s="112"/>
      <c r="C401" s="112"/>
      <c r="D401" s="112"/>
      <c r="E401" s="112"/>
      <c r="F401" s="112"/>
      <c r="G401" s="112"/>
      <c r="H401" s="113"/>
      <c r="I401" s="113"/>
      <c r="J401" s="113"/>
      <c r="K401" s="113"/>
      <c r="L401" s="113"/>
      <c r="M401" s="113"/>
      <c r="N401" s="113"/>
    </row>
    <row r="402" spans="2:14">
      <c r="B402" s="112"/>
      <c r="C402" s="112"/>
      <c r="D402" s="112"/>
      <c r="E402" s="112"/>
      <c r="F402" s="112"/>
      <c r="G402" s="112"/>
      <c r="H402" s="113"/>
      <c r="I402" s="113"/>
      <c r="J402" s="113"/>
      <c r="K402" s="113"/>
      <c r="L402" s="113"/>
      <c r="M402" s="113"/>
      <c r="N402" s="113"/>
    </row>
    <row r="403" spans="2:14">
      <c r="B403" s="112"/>
      <c r="C403" s="112"/>
      <c r="D403" s="112"/>
      <c r="E403" s="112"/>
      <c r="F403" s="112"/>
      <c r="G403" s="112"/>
      <c r="H403" s="113"/>
      <c r="I403" s="113"/>
      <c r="J403" s="113"/>
      <c r="K403" s="113"/>
      <c r="L403" s="113"/>
      <c r="M403" s="113"/>
      <c r="N403" s="113"/>
    </row>
    <row r="404" spans="2:14">
      <c r="B404" s="112"/>
      <c r="C404" s="112"/>
      <c r="D404" s="112"/>
      <c r="E404" s="112"/>
      <c r="F404" s="112"/>
      <c r="G404" s="112"/>
      <c r="H404" s="113"/>
      <c r="I404" s="113"/>
      <c r="J404" s="113"/>
      <c r="K404" s="113"/>
      <c r="L404" s="113"/>
      <c r="M404" s="113"/>
      <c r="N404" s="113"/>
    </row>
    <row r="405" spans="2:14">
      <c r="B405" s="112"/>
      <c r="C405" s="112"/>
      <c r="D405" s="112"/>
      <c r="E405" s="112"/>
      <c r="F405" s="112"/>
      <c r="G405" s="112"/>
      <c r="H405" s="113"/>
      <c r="I405" s="113"/>
      <c r="J405" s="113"/>
      <c r="K405" s="113"/>
      <c r="L405" s="113"/>
      <c r="M405" s="113"/>
      <c r="N405" s="113"/>
    </row>
    <row r="406" spans="2:14">
      <c r="B406" s="112"/>
      <c r="C406" s="112"/>
      <c r="D406" s="112"/>
      <c r="E406" s="112"/>
      <c r="F406" s="112"/>
      <c r="G406" s="112"/>
      <c r="H406" s="113"/>
      <c r="I406" s="113"/>
      <c r="J406" s="113"/>
      <c r="K406" s="113"/>
      <c r="L406" s="113"/>
      <c r="M406" s="113"/>
      <c r="N406" s="113"/>
    </row>
    <row r="407" spans="2:14">
      <c r="B407" s="112"/>
      <c r="C407" s="112"/>
      <c r="D407" s="112"/>
      <c r="E407" s="112"/>
      <c r="F407" s="112"/>
      <c r="G407" s="112"/>
      <c r="H407" s="113"/>
      <c r="I407" s="113"/>
      <c r="J407" s="113"/>
      <c r="K407" s="113"/>
      <c r="L407" s="113"/>
      <c r="M407" s="113"/>
      <c r="N407" s="113"/>
    </row>
    <row r="408" spans="2:14">
      <c r="B408" s="112"/>
      <c r="C408" s="112"/>
      <c r="D408" s="112"/>
      <c r="E408" s="112"/>
      <c r="F408" s="112"/>
      <c r="G408" s="112"/>
      <c r="H408" s="113"/>
      <c r="I408" s="113"/>
      <c r="J408" s="113"/>
      <c r="K408" s="113"/>
      <c r="L408" s="113"/>
      <c r="M408" s="113"/>
      <c r="N408" s="113"/>
    </row>
    <row r="409" spans="2:14">
      <c r="B409" s="112"/>
      <c r="C409" s="112"/>
      <c r="D409" s="112"/>
      <c r="E409" s="112"/>
      <c r="F409" s="112"/>
      <c r="G409" s="112"/>
      <c r="H409" s="113"/>
      <c r="I409" s="113"/>
      <c r="J409" s="113"/>
      <c r="K409" s="113"/>
      <c r="L409" s="113"/>
      <c r="M409" s="113"/>
      <c r="N409" s="113"/>
    </row>
    <row r="410" spans="2:14">
      <c r="B410" s="112"/>
      <c r="C410" s="112"/>
      <c r="D410" s="112"/>
      <c r="E410" s="112"/>
      <c r="F410" s="112"/>
      <c r="G410" s="112"/>
      <c r="H410" s="113"/>
      <c r="I410" s="113"/>
      <c r="J410" s="113"/>
      <c r="K410" s="113"/>
      <c r="L410" s="113"/>
      <c r="M410" s="113"/>
      <c r="N410" s="113"/>
    </row>
    <row r="411" spans="2:14">
      <c r="B411" s="112"/>
      <c r="C411" s="112"/>
      <c r="D411" s="112"/>
      <c r="E411" s="112"/>
      <c r="F411" s="112"/>
      <c r="G411" s="112"/>
      <c r="H411" s="113"/>
      <c r="I411" s="113"/>
      <c r="J411" s="113"/>
      <c r="K411" s="113"/>
      <c r="L411" s="113"/>
      <c r="M411" s="113"/>
      <c r="N411" s="113"/>
    </row>
    <row r="412" spans="2:14">
      <c r="B412" s="112"/>
      <c r="C412" s="112"/>
      <c r="D412" s="112"/>
      <c r="E412" s="112"/>
      <c r="F412" s="112"/>
      <c r="G412" s="112"/>
      <c r="H412" s="113"/>
      <c r="I412" s="113"/>
      <c r="J412" s="113"/>
      <c r="K412" s="113"/>
      <c r="L412" s="113"/>
      <c r="M412" s="113"/>
      <c r="N412" s="113"/>
    </row>
    <row r="413" spans="2:14">
      <c r="B413" s="112"/>
      <c r="C413" s="112"/>
      <c r="D413" s="112"/>
      <c r="E413" s="112"/>
      <c r="F413" s="112"/>
      <c r="G413" s="112"/>
      <c r="H413" s="113"/>
      <c r="I413" s="113"/>
      <c r="J413" s="113"/>
      <c r="K413" s="113"/>
      <c r="L413" s="113"/>
      <c r="M413" s="113"/>
      <c r="N413" s="113"/>
    </row>
    <row r="414" spans="2:14">
      <c r="B414" s="112"/>
      <c r="C414" s="112"/>
      <c r="D414" s="112"/>
      <c r="E414" s="112"/>
      <c r="F414" s="112"/>
      <c r="G414" s="112"/>
      <c r="H414" s="113"/>
      <c r="I414" s="113"/>
      <c r="J414" s="113"/>
      <c r="K414" s="113"/>
      <c r="L414" s="113"/>
      <c r="M414" s="113"/>
      <c r="N414" s="113"/>
    </row>
    <row r="415" spans="2:14">
      <c r="B415" s="112"/>
      <c r="C415" s="112"/>
      <c r="D415" s="112"/>
      <c r="E415" s="112"/>
      <c r="F415" s="112"/>
      <c r="G415" s="112"/>
      <c r="H415" s="113"/>
      <c r="I415" s="113"/>
      <c r="J415" s="113"/>
      <c r="K415" s="113"/>
      <c r="L415" s="113"/>
      <c r="M415" s="113"/>
      <c r="N415" s="113"/>
    </row>
    <row r="416" spans="2:14">
      <c r="B416" s="112"/>
      <c r="C416" s="112"/>
      <c r="D416" s="112"/>
      <c r="E416" s="112"/>
      <c r="F416" s="112"/>
      <c r="G416" s="112"/>
      <c r="H416" s="113"/>
      <c r="I416" s="113"/>
      <c r="J416" s="113"/>
      <c r="K416" s="113"/>
      <c r="L416" s="113"/>
      <c r="M416" s="113"/>
      <c r="N416" s="113"/>
    </row>
    <row r="417" spans="2:14">
      <c r="B417" s="112"/>
      <c r="C417" s="112"/>
      <c r="D417" s="112"/>
      <c r="E417" s="112"/>
      <c r="F417" s="112"/>
      <c r="G417" s="112"/>
      <c r="H417" s="113"/>
      <c r="I417" s="113"/>
      <c r="J417" s="113"/>
      <c r="K417" s="113"/>
      <c r="L417" s="113"/>
      <c r="M417" s="113"/>
      <c r="N417" s="113"/>
    </row>
    <row r="418" spans="2:14">
      <c r="B418" s="112"/>
      <c r="C418" s="112"/>
      <c r="D418" s="112"/>
      <c r="E418" s="112"/>
      <c r="F418" s="112"/>
      <c r="G418" s="112"/>
      <c r="H418" s="113"/>
      <c r="I418" s="113"/>
      <c r="J418" s="113"/>
      <c r="K418" s="113"/>
      <c r="L418" s="113"/>
      <c r="M418" s="113"/>
      <c r="N418" s="113"/>
    </row>
    <row r="419" spans="2:14">
      <c r="B419" s="112"/>
      <c r="C419" s="112"/>
      <c r="D419" s="112"/>
      <c r="E419" s="112"/>
      <c r="F419" s="112"/>
      <c r="G419" s="112"/>
      <c r="H419" s="113"/>
      <c r="I419" s="113"/>
      <c r="J419" s="113"/>
      <c r="K419" s="113"/>
      <c r="L419" s="113"/>
      <c r="M419" s="113"/>
      <c r="N419" s="113"/>
    </row>
    <row r="420" spans="2:14">
      <c r="B420" s="112"/>
      <c r="C420" s="112"/>
      <c r="D420" s="112"/>
      <c r="E420" s="112"/>
      <c r="F420" s="112"/>
      <c r="G420" s="112"/>
      <c r="H420" s="113"/>
      <c r="I420" s="113"/>
      <c r="J420" s="113"/>
      <c r="K420" s="113"/>
      <c r="L420" s="113"/>
      <c r="M420" s="113"/>
      <c r="N420" s="113"/>
    </row>
    <row r="421" spans="2:14">
      <c r="B421" s="112"/>
      <c r="C421" s="112"/>
      <c r="D421" s="112"/>
      <c r="E421" s="112"/>
      <c r="F421" s="112"/>
      <c r="G421" s="112"/>
      <c r="H421" s="113"/>
      <c r="I421" s="113"/>
      <c r="J421" s="113"/>
      <c r="K421" s="113"/>
      <c r="L421" s="113"/>
      <c r="M421" s="113"/>
      <c r="N421" s="113"/>
    </row>
    <row r="422" spans="2:14">
      <c r="B422" s="112"/>
      <c r="C422" s="112"/>
      <c r="D422" s="112"/>
      <c r="E422" s="112"/>
      <c r="F422" s="112"/>
      <c r="G422" s="112"/>
      <c r="H422" s="113"/>
      <c r="I422" s="113"/>
      <c r="J422" s="113"/>
      <c r="K422" s="113"/>
      <c r="L422" s="113"/>
      <c r="M422" s="113"/>
      <c r="N422" s="113"/>
    </row>
    <row r="423" spans="2:14">
      <c r="B423" s="112"/>
      <c r="C423" s="112"/>
      <c r="D423" s="112"/>
      <c r="E423" s="112"/>
      <c r="F423" s="112"/>
      <c r="G423" s="112"/>
      <c r="H423" s="113"/>
      <c r="I423" s="113"/>
      <c r="J423" s="113"/>
      <c r="K423" s="113"/>
      <c r="L423" s="113"/>
      <c r="M423" s="113"/>
      <c r="N423" s="113"/>
    </row>
    <row r="424" spans="2:14">
      <c r="B424" s="112"/>
      <c r="C424" s="112"/>
      <c r="D424" s="112"/>
      <c r="E424" s="112"/>
      <c r="F424" s="112"/>
      <c r="G424" s="112"/>
      <c r="H424" s="113"/>
      <c r="I424" s="113"/>
      <c r="J424" s="113"/>
      <c r="K424" s="113"/>
      <c r="L424" s="113"/>
      <c r="M424" s="113"/>
      <c r="N424" s="113"/>
    </row>
    <row r="425" spans="2:14">
      <c r="B425" s="112"/>
      <c r="C425" s="112"/>
      <c r="D425" s="112"/>
      <c r="E425" s="112"/>
      <c r="F425" s="112"/>
      <c r="G425" s="112"/>
      <c r="H425" s="113"/>
      <c r="I425" s="113"/>
      <c r="J425" s="113"/>
      <c r="K425" s="113"/>
      <c r="L425" s="113"/>
      <c r="M425" s="113"/>
      <c r="N425" s="113"/>
    </row>
    <row r="426" spans="2:14">
      <c r="B426" s="112"/>
      <c r="C426" s="112"/>
      <c r="D426" s="112"/>
      <c r="E426" s="112"/>
      <c r="F426" s="112"/>
      <c r="G426" s="112"/>
      <c r="H426" s="113"/>
      <c r="I426" s="113"/>
      <c r="J426" s="113"/>
      <c r="K426" s="113"/>
      <c r="L426" s="113"/>
      <c r="M426" s="113"/>
      <c r="N426" s="113"/>
    </row>
    <row r="427" spans="2:14">
      <c r="B427" s="112"/>
      <c r="C427" s="112"/>
      <c r="D427" s="112"/>
      <c r="E427" s="112"/>
      <c r="F427" s="112"/>
      <c r="G427" s="112"/>
      <c r="H427" s="113"/>
      <c r="I427" s="113"/>
      <c r="J427" s="113"/>
      <c r="K427" s="113"/>
      <c r="L427" s="113"/>
      <c r="M427" s="113"/>
      <c r="N427" s="113"/>
    </row>
    <row r="428" spans="2:14">
      <c r="B428" s="112"/>
      <c r="C428" s="112"/>
      <c r="D428" s="112"/>
      <c r="E428" s="112"/>
      <c r="F428" s="112"/>
      <c r="G428" s="112"/>
      <c r="H428" s="113"/>
      <c r="I428" s="113"/>
      <c r="J428" s="113"/>
      <c r="K428" s="113"/>
      <c r="L428" s="113"/>
      <c r="M428" s="113"/>
      <c r="N428" s="113"/>
    </row>
    <row r="429" spans="2:14">
      <c r="B429" s="112"/>
      <c r="C429" s="112"/>
      <c r="D429" s="112"/>
      <c r="E429" s="112"/>
      <c r="F429" s="112"/>
      <c r="G429" s="112"/>
      <c r="H429" s="113"/>
      <c r="I429" s="113"/>
      <c r="J429" s="113"/>
      <c r="K429" s="113"/>
      <c r="L429" s="113"/>
      <c r="M429" s="113"/>
      <c r="N429" s="113"/>
    </row>
    <row r="430" spans="2:14">
      <c r="B430" s="112"/>
      <c r="C430" s="112"/>
      <c r="D430" s="112"/>
      <c r="E430" s="112"/>
      <c r="F430" s="112"/>
      <c r="G430" s="112"/>
      <c r="H430" s="113"/>
      <c r="I430" s="113"/>
      <c r="J430" s="113"/>
      <c r="K430" s="113"/>
      <c r="L430" s="113"/>
      <c r="M430" s="113"/>
      <c r="N430" s="113"/>
    </row>
    <row r="431" spans="2:14">
      <c r="B431" s="112"/>
      <c r="C431" s="112"/>
      <c r="D431" s="112"/>
      <c r="E431" s="112"/>
      <c r="F431" s="112"/>
      <c r="G431" s="112"/>
      <c r="H431" s="113"/>
      <c r="I431" s="113"/>
      <c r="J431" s="113"/>
      <c r="K431" s="113"/>
      <c r="L431" s="113"/>
      <c r="M431" s="113"/>
      <c r="N431" s="113"/>
    </row>
    <row r="432" spans="2:14">
      <c r="B432" s="112"/>
      <c r="C432" s="112"/>
      <c r="D432" s="112"/>
      <c r="E432" s="112"/>
      <c r="F432" s="112"/>
      <c r="G432" s="112"/>
      <c r="H432" s="113"/>
      <c r="I432" s="113"/>
      <c r="J432" s="113"/>
      <c r="K432" s="113"/>
      <c r="L432" s="113"/>
      <c r="M432" s="113"/>
      <c r="N432" s="113"/>
    </row>
    <row r="433" spans="2:14">
      <c r="B433" s="112"/>
      <c r="C433" s="112"/>
      <c r="D433" s="112"/>
      <c r="E433" s="112"/>
      <c r="F433" s="112"/>
      <c r="G433" s="112"/>
      <c r="H433" s="113"/>
      <c r="I433" s="113"/>
      <c r="J433" s="113"/>
      <c r="K433" s="113"/>
      <c r="L433" s="113"/>
      <c r="M433" s="113"/>
      <c r="N433" s="113"/>
    </row>
    <row r="434" spans="2:14">
      <c r="B434" s="112"/>
      <c r="C434" s="112"/>
      <c r="D434" s="112"/>
      <c r="E434" s="112"/>
      <c r="F434" s="112"/>
      <c r="G434" s="112"/>
      <c r="H434" s="113"/>
      <c r="I434" s="113"/>
      <c r="J434" s="113"/>
      <c r="K434" s="113"/>
      <c r="L434" s="113"/>
      <c r="M434" s="113"/>
      <c r="N434" s="113"/>
    </row>
    <row r="435" spans="2:14">
      <c r="B435" s="112"/>
      <c r="C435" s="112"/>
      <c r="D435" s="112"/>
      <c r="E435" s="112"/>
      <c r="F435" s="112"/>
      <c r="G435" s="112"/>
      <c r="H435" s="113"/>
      <c r="I435" s="113"/>
      <c r="J435" s="113"/>
      <c r="K435" s="113"/>
      <c r="L435" s="113"/>
      <c r="M435" s="113"/>
      <c r="N435" s="113"/>
    </row>
    <row r="436" spans="2:14">
      <c r="B436" s="112"/>
      <c r="C436" s="112"/>
      <c r="D436" s="112"/>
      <c r="E436" s="112"/>
      <c r="F436" s="112"/>
      <c r="G436" s="112"/>
      <c r="H436" s="113"/>
      <c r="I436" s="113"/>
      <c r="J436" s="113"/>
      <c r="K436" s="113"/>
      <c r="L436" s="113"/>
      <c r="M436" s="113"/>
      <c r="N436" s="113"/>
    </row>
    <row r="437" spans="2:14">
      <c r="B437" s="112"/>
      <c r="C437" s="112"/>
      <c r="D437" s="112"/>
      <c r="E437" s="112"/>
      <c r="F437" s="112"/>
      <c r="G437" s="112"/>
      <c r="H437" s="113"/>
      <c r="I437" s="113"/>
      <c r="J437" s="113"/>
      <c r="K437" s="113"/>
      <c r="L437" s="113"/>
      <c r="M437" s="113"/>
      <c r="N437" s="113"/>
    </row>
    <row r="438" spans="2:14">
      <c r="B438" s="112"/>
      <c r="C438" s="112"/>
      <c r="D438" s="112"/>
      <c r="E438" s="112"/>
      <c r="F438" s="112"/>
      <c r="G438" s="112"/>
      <c r="H438" s="113"/>
      <c r="I438" s="113"/>
      <c r="J438" s="113"/>
      <c r="K438" s="113"/>
      <c r="L438" s="113"/>
      <c r="M438" s="113"/>
      <c r="N438" s="113"/>
    </row>
    <row r="439" spans="2:14">
      <c r="B439" s="112"/>
      <c r="C439" s="112"/>
      <c r="D439" s="112"/>
      <c r="E439" s="112"/>
      <c r="F439" s="112"/>
      <c r="G439" s="112"/>
      <c r="H439" s="113"/>
      <c r="I439" s="113"/>
      <c r="J439" s="113"/>
      <c r="K439" s="113"/>
      <c r="L439" s="113"/>
      <c r="M439" s="113"/>
      <c r="N439" s="113"/>
    </row>
    <row r="440" spans="2:14">
      <c r="B440" s="112"/>
      <c r="C440" s="112"/>
      <c r="D440" s="112"/>
      <c r="E440" s="112"/>
      <c r="F440" s="112"/>
      <c r="G440" s="112"/>
      <c r="H440" s="113"/>
      <c r="I440" s="113"/>
      <c r="J440" s="113"/>
      <c r="K440" s="113"/>
      <c r="L440" s="113"/>
      <c r="M440" s="113"/>
      <c r="N440" s="113"/>
    </row>
    <row r="441" spans="2:14">
      <c r="B441" s="112"/>
      <c r="C441" s="112"/>
      <c r="D441" s="112"/>
      <c r="E441" s="112"/>
      <c r="F441" s="112"/>
      <c r="G441" s="112"/>
      <c r="H441" s="113"/>
      <c r="I441" s="113"/>
      <c r="J441" s="113"/>
      <c r="K441" s="113"/>
      <c r="L441" s="113"/>
      <c r="M441" s="113"/>
      <c r="N441" s="113"/>
    </row>
    <row r="442" spans="2:14">
      <c r="B442" s="112"/>
      <c r="C442" s="112"/>
      <c r="D442" s="112"/>
      <c r="E442" s="112"/>
      <c r="F442" s="112"/>
      <c r="G442" s="112"/>
      <c r="H442" s="113"/>
      <c r="I442" s="113"/>
      <c r="J442" s="113"/>
      <c r="K442" s="113"/>
      <c r="L442" s="113"/>
      <c r="M442" s="113"/>
      <c r="N442" s="113"/>
    </row>
    <row r="443" spans="2:14">
      <c r="B443" s="112"/>
      <c r="C443" s="112"/>
      <c r="D443" s="112"/>
      <c r="E443" s="112"/>
      <c r="F443" s="112"/>
      <c r="G443" s="112"/>
      <c r="H443" s="113"/>
      <c r="I443" s="113"/>
      <c r="J443" s="113"/>
      <c r="K443" s="113"/>
      <c r="L443" s="113"/>
      <c r="M443" s="113"/>
      <c r="N443" s="113"/>
    </row>
    <row r="444" spans="2:14">
      <c r="B444" s="112"/>
      <c r="C444" s="112"/>
      <c r="D444" s="112"/>
      <c r="E444" s="112"/>
      <c r="F444" s="112"/>
      <c r="G444" s="112"/>
      <c r="H444" s="113"/>
      <c r="I444" s="113"/>
      <c r="J444" s="113"/>
      <c r="K444" s="113"/>
      <c r="L444" s="113"/>
      <c r="M444" s="113"/>
      <c r="N444" s="113"/>
    </row>
    <row r="445" spans="2:14">
      <c r="B445" s="112"/>
      <c r="C445" s="112"/>
      <c r="D445" s="112"/>
      <c r="E445" s="112"/>
      <c r="F445" s="112"/>
      <c r="G445" s="112"/>
      <c r="H445" s="113"/>
      <c r="I445" s="113"/>
      <c r="J445" s="113"/>
      <c r="K445" s="113"/>
      <c r="L445" s="113"/>
      <c r="M445" s="113"/>
      <c r="N445" s="113"/>
    </row>
    <row r="446" spans="2:14">
      <c r="B446" s="112"/>
      <c r="C446" s="112"/>
      <c r="D446" s="112"/>
      <c r="E446" s="112"/>
      <c r="F446" s="112"/>
      <c r="G446" s="112"/>
      <c r="H446" s="113"/>
      <c r="I446" s="113"/>
      <c r="J446" s="113"/>
      <c r="K446" s="113"/>
      <c r="L446" s="113"/>
      <c r="M446" s="113"/>
      <c r="N446" s="113"/>
    </row>
    <row r="447" spans="2:14">
      <c r="B447" s="112"/>
      <c r="C447" s="112"/>
      <c r="D447" s="112"/>
      <c r="E447" s="112"/>
      <c r="F447" s="112"/>
      <c r="G447" s="112"/>
      <c r="H447" s="113"/>
      <c r="I447" s="113"/>
      <c r="J447" s="113"/>
      <c r="K447" s="113"/>
      <c r="L447" s="113"/>
      <c r="M447" s="113"/>
      <c r="N447" s="113"/>
    </row>
    <row r="448" spans="2:14">
      <c r="B448" s="112"/>
      <c r="C448" s="112"/>
      <c r="D448" s="112"/>
      <c r="E448" s="112"/>
      <c r="F448" s="112"/>
      <c r="G448" s="112"/>
      <c r="H448" s="113"/>
      <c r="I448" s="113"/>
      <c r="J448" s="113"/>
      <c r="K448" s="113"/>
      <c r="L448" s="113"/>
      <c r="M448" s="113"/>
      <c r="N448" s="113"/>
    </row>
    <row r="449" spans="2:14">
      <c r="B449" s="112"/>
      <c r="C449" s="112"/>
      <c r="D449" s="112"/>
      <c r="E449" s="112"/>
      <c r="F449" s="112"/>
      <c r="G449" s="112"/>
      <c r="H449" s="113"/>
      <c r="I449" s="113"/>
      <c r="J449" s="113"/>
      <c r="K449" s="113"/>
      <c r="L449" s="113"/>
      <c r="M449" s="113"/>
      <c r="N449" s="113"/>
    </row>
    <row r="450" spans="2:14">
      <c r="B450" s="112"/>
      <c r="C450" s="112"/>
      <c r="D450" s="112"/>
      <c r="E450" s="112"/>
      <c r="F450" s="112"/>
      <c r="G450" s="112"/>
      <c r="H450" s="113"/>
      <c r="I450" s="113"/>
      <c r="J450" s="113"/>
      <c r="K450" s="113"/>
      <c r="L450" s="113"/>
      <c r="M450" s="113"/>
      <c r="N450" s="113"/>
    </row>
    <row r="451" spans="2:14">
      <c r="B451" s="112"/>
      <c r="C451" s="112"/>
      <c r="D451" s="112"/>
      <c r="E451" s="112"/>
      <c r="F451" s="112"/>
      <c r="G451" s="112"/>
      <c r="H451" s="113"/>
      <c r="I451" s="113"/>
      <c r="J451" s="113"/>
      <c r="K451" s="113"/>
      <c r="L451" s="113"/>
      <c r="M451" s="113"/>
      <c r="N451" s="113"/>
    </row>
    <row r="452" spans="2:14">
      <c r="B452" s="112"/>
      <c r="C452" s="112"/>
      <c r="D452" s="112"/>
      <c r="E452" s="112"/>
      <c r="F452" s="112"/>
      <c r="G452" s="112"/>
      <c r="H452" s="113"/>
      <c r="I452" s="113"/>
      <c r="J452" s="113"/>
      <c r="K452" s="113"/>
      <c r="L452" s="113"/>
      <c r="M452" s="113"/>
      <c r="N452" s="113"/>
    </row>
    <row r="453" spans="2:14">
      <c r="B453" s="112"/>
      <c r="C453" s="112"/>
      <c r="D453" s="112"/>
      <c r="E453" s="112"/>
      <c r="F453" s="112"/>
      <c r="G453" s="112"/>
      <c r="H453" s="113"/>
      <c r="I453" s="113"/>
      <c r="J453" s="113"/>
      <c r="K453" s="113"/>
      <c r="L453" s="113"/>
      <c r="M453" s="113"/>
      <c r="N453" s="113"/>
    </row>
    <row r="454" spans="2:14">
      <c r="B454" s="112"/>
      <c r="C454" s="112"/>
      <c r="D454" s="112"/>
      <c r="E454" s="112"/>
      <c r="F454" s="112"/>
      <c r="G454" s="112"/>
      <c r="H454" s="113"/>
      <c r="I454" s="113"/>
      <c r="J454" s="113"/>
      <c r="K454" s="113"/>
      <c r="L454" s="113"/>
      <c r="M454" s="113"/>
      <c r="N454" s="113"/>
    </row>
    <row r="455" spans="2:14">
      <c r="B455" s="112"/>
      <c r="C455" s="112"/>
      <c r="D455" s="112"/>
      <c r="E455" s="112"/>
      <c r="F455" s="112"/>
      <c r="G455" s="112"/>
      <c r="H455" s="113"/>
      <c r="I455" s="113"/>
      <c r="J455" s="113"/>
      <c r="K455" s="113"/>
      <c r="L455" s="113"/>
      <c r="M455" s="113"/>
      <c r="N455" s="113"/>
    </row>
    <row r="456" spans="2:14">
      <c r="B456" s="112"/>
      <c r="C456" s="112"/>
      <c r="D456" s="112"/>
      <c r="E456" s="112"/>
      <c r="F456" s="112"/>
      <c r="G456" s="112"/>
      <c r="H456" s="113"/>
      <c r="I456" s="113"/>
      <c r="J456" s="113"/>
      <c r="K456" s="113"/>
      <c r="L456" s="113"/>
      <c r="M456" s="113"/>
      <c r="N456" s="113"/>
    </row>
    <row r="457" spans="2:14">
      <c r="B457" s="112"/>
      <c r="C457" s="112"/>
      <c r="D457" s="112"/>
      <c r="E457" s="112"/>
      <c r="F457" s="112"/>
      <c r="G457" s="112"/>
      <c r="H457" s="113"/>
      <c r="I457" s="113"/>
      <c r="J457" s="113"/>
      <c r="K457" s="113"/>
      <c r="L457" s="113"/>
      <c r="M457" s="113"/>
      <c r="N457" s="113"/>
    </row>
    <row r="458" spans="2:14">
      <c r="B458" s="112"/>
      <c r="C458" s="112"/>
      <c r="D458" s="112"/>
      <c r="E458" s="112"/>
      <c r="F458" s="112"/>
      <c r="G458" s="112"/>
      <c r="H458" s="113"/>
      <c r="I458" s="113"/>
      <c r="J458" s="113"/>
      <c r="K458" s="113"/>
      <c r="L458" s="113"/>
      <c r="M458" s="113"/>
      <c r="N458" s="113"/>
    </row>
    <row r="459" spans="2:14">
      <c r="B459" s="112"/>
      <c r="C459" s="112"/>
      <c r="D459" s="112"/>
      <c r="E459" s="112"/>
      <c r="F459" s="112"/>
      <c r="G459" s="112"/>
      <c r="H459" s="113"/>
      <c r="I459" s="113"/>
      <c r="J459" s="113"/>
      <c r="K459" s="113"/>
      <c r="L459" s="113"/>
      <c r="M459" s="113"/>
      <c r="N459" s="113"/>
    </row>
    <row r="460" spans="2:14">
      <c r="B460" s="112"/>
      <c r="C460" s="112"/>
      <c r="D460" s="112"/>
      <c r="E460" s="112"/>
      <c r="F460" s="112"/>
      <c r="G460" s="112"/>
      <c r="H460" s="113"/>
      <c r="I460" s="113"/>
      <c r="J460" s="113"/>
      <c r="K460" s="113"/>
      <c r="L460" s="113"/>
      <c r="M460" s="113"/>
      <c r="N460" s="113"/>
    </row>
    <row r="461" spans="2:14">
      <c r="B461" s="112"/>
      <c r="C461" s="112"/>
      <c r="D461" s="112"/>
      <c r="E461" s="112"/>
      <c r="F461" s="112"/>
      <c r="G461" s="112"/>
      <c r="H461" s="113"/>
      <c r="I461" s="113"/>
      <c r="J461" s="113"/>
      <c r="K461" s="113"/>
      <c r="L461" s="113"/>
      <c r="M461" s="113"/>
      <c r="N461" s="113"/>
    </row>
    <row r="462" spans="2:14">
      <c r="B462" s="112"/>
      <c r="C462" s="112"/>
      <c r="D462" s="112"/>
      <c r="E462" s="112"/>
      <c r="F462" s="112"/>
      <c r="G462" s="112"/>
      <c r="H462" s="113"/>
      <c r="I462" s="113"/>
      <c r="J462" s="113"/>
      <c r="K462" s="113"/>
      <c r="L462" s="113"/>
      <c r="M462" s="113"/>
      <c r="N462" s="113"/>
    </row>
    <row r="463" spans="2:14">
      <c r="B463" s="112"/>
      <c r="C463" s="112"/>
      <c r="D463" s="112"/>
      <c r="E463" s="112"/>
      <c r="F463" s="112"/>
      <c r="G463" s="112"/>
      <c r="H463" s="113"/>
      <c r="I463" s="113"/>
      <c r="J463" s="113"/>
      <c r="K463" s="113"/>
      <c r="L463" s="113"/>
      <c r="M463" s="113"/>
      <c r="N463" s="113"/>
    </row>
    <row r="464" spans="2:14">
      <c r="B464" s="112"/>
      <c r="C464" s="112"/>
      <c r="D464" s="112"/>
      <c r="E464" s="112"/>
      <c r="F464" s="112"/>
      <c r="G464" s="112"/>
      <c r="H464" s="113"/>
      <c r="I464" s="113"/>
      <c r="J464" s="113"/>
      <c r="K464" s="113"/>
      <c r="L464" s="113"/>
      <c r="M464" s="113"/>
      <c r="N464" s="113"/>
    </row>
    <row r="465" spans="2:14">
      <c r="B465" s="112"/>
      <c r="C465" s="112"/>
      <c r="D465" s="112"/>
      <c r="E465" s="112"/>
      <c r="F465" s="112"/>
      <c r="G465" s="112"/>
      <c r="H465" s="113"/>
      <c r="I465" s="113"/>
      <c r="J465" s="113"/>
      <c r="K465" s="113"/>
      <c r="L465" s="113"/>
      <c r="M465" s="113"/>
      <c r="N465" s="113"/>
    </row>
    <row r="466" spans="2:14">
      <c r="B466" s="112"/>
      <c r="C466" s="112"/>
      <c r="D466" s="112"/>
      <c r="E466" s="112"/>
      <c r="F466" s="112"/>
      <c r="G466" s="112"/>
      <c r="H466" s="113"/>
      <c r="I466" s="113"/>
      <c r="J466" s="113"/>
      <c r="K466" s="113"/>
      <c r="L466" s="113"/>
      <c r="M466" s="113"/>
      <c r="N466" s="113"/>
    </row>
    <row r="467" spans="2:14">
      <c r="B467" s="112"/>
      <c r="C467" s="112"/>
      <c r="D467" s="112"/>
      <c r="E467" s="112"/>
      <c r="F467" s="112"/>
      <c r="G467" s="112"/>
      <c r="H467" s="113"/>
      <c r="I467" s="113"/>
      <c r="J467" s="113"/>
      <c r="K467" s="113"/>
      <c r="L467" s="113"/>
      <c r="M467" s="113"/>
      <c r="N467" s="113"/>
    </row>
    <row r="468" spans="2:14">
      <c r="B468" s="112"/>
      <c r="C468" s="112"/>
      <c r="D468" s="112"/>
      <c r="E468" s="112"/>
      <c r="F468" s="112"/>
      <c r="G468" s="112"/>
      <c r="H468" s="113"/>
      <c r="I468" s="113"/>
      <c r="J468" s="113"/>
      <c r="K468" s="113"/>
      <c r="L468" s="113"/>
      <c r="M468" s="113"/>
      <c r="N468" s="113"/>
    </row>
    <row r="469" spans="2:14">
      <c r="B469" s="112"/>
      <c r="C469" s="112"/>
      <c r="D469" s="112"/>
      <c r="E469" s="112"/>
      <c r="F469" s="112"/>
      <c r="G469" s="112"/>
      <c r="H469" s="113"/>
      <c r="I469" s="113"/>
      <c r="J469" s="113"/>
      <c r="K469" s="113"/>
      <c r="L469" s="113"/>
      <c r="M469" s="113"/>
      <c r="N469" s="113"/>
    </row>
    <row r="470" spans="2:14">
      <c r="B470" s="112"/>
      <c r="C470" s="112"/>
      <c r="D470" s="112"/>
      <c r="E470" s="112"/>
      <c r="F470" s="112"/>
      <c r="G470" s="112"/>
      <c r="H470" s="113"/>
      <c r="I470" s="113"/>
      <c r="J470" s="113"/>
      <c r="K470" s="113"/>
      <c r="L470" s="113"/>
      <c r="M470" s="113"/>
      <c r="N470" s="113"/>
    </row>
    <row r="471" spans="2:14">
      <c r="B471" s="112"/>
      <c r="C471" s="112"/>
      <c r="D471" s="112"/>
      <c r="E471" s="112"/>
      <c r="F471" s="112"/>
      <c r="G471" s="112"/>
      <c r="H471" s="113"/>
      <c r="I471" s="113"/>
      <c r="J471" s="113"/>
      <c r="K471" s="113"/>
      <c r="L471" s="113"/>
      <c r="M471" s="113"/>
      <c r="N471" s="113"/>
    </row>
    <row r="472" spans="2:14">
      <c r="B472" s="112"/>
      <c r="C472" s="112"/>
      <c r="D472" s="112"/>
      <c r="E472" s="112"/>
      <c r="F472" s="112"/>
      <c r="G472" s="112"/>
      <c r="H472" s="113"/>
      <c r="I472" s="113"/>
      <c r="J472" s="113"/>
      <c r="K472" s="113"/>
      <c r="L472" s="113"/>
      <c r="M472" s="113"/>
      <c r="N472" s="113"/>
    </row>
    <row r="473" spans="2:14">
      <c r="B473" s="112"/>
      <c r="C473" s="112"/>
      <c r="D473" s="112"/>
      <c r="E473" s="112"/>
      <c r="F473" s="112"/>
      <c r="G473" s="112"/>
      <c r="H473" s="113"/>
      <c r="I473" s="113"/>
      <c r="J473" s="113"/>
      <c r="K473" s="113"/>
      <c r="L473" s="113"/>
      <c r="M473" s="113"/>
      <c r="N473" s="113"/>
    </row>
    <row r="474" spans="2:14">
      <c r="B474" s="112"/>
      <c r="C474" s="112"/>
      <c r="D474" s="112"/>
      <c r="E474" s="112"/>
      <c r="F474" s="112"/>
      <c r="G474" s="112"/>
      <c r="H474" s="113"/>
      <c r="I474" s="113"/>
      <c r="J474" s="113"/>
      <c r="K474" s="113"/>
      <c r="L474" s="113"/>
      <c r="M474" s="113"/>
      <c r="N474" s="113"/>
    </row>
    <row r="475" spans="2:14">
      <c r="B475" s="112"/>
      <c r="C475" s="112"/>
      <c r="D475" s="112"/>
      <c r="E475" s="112"/>
      <c r="F475" s="112"/>
      <c r="G475" s="112"/>
      <c r="H475" s="113"/>
      <c r="I475" s="113"/>
      <c r="J475" s="113"/>
      <c r="K475" s="113"/>
      <c r="L475" s="113"/>
      <c r="M475" s="113"/>
      <c r="N475" s="113"/>
    </row>
    <row r="476" spans="2:14">
      <c r="B476" s="112"/>
      <c r="C476" s="112"/>
      <c r="D476" s="112"/>
      <c r="E476" s="112"/>
      <c r="F476" s="112"/>
      <c r="G476" s="112"/>
      <c r="H476" s="113"/>
      <c r="I476" s="113"/>
      <c r="J476" s="113"/>
      <c r="K476" s="113"/>
      <c r="L476" s="113"/>
      <c r="M476" s="113"/>
      <c r="N476" s="113"/>
    </row>
    <row r="477" spans="2:14">
      <c r="B477" s="112"/>
      <c r="C477" s="112"/>
      <c r="D477" s="112"/>
      <c r="E477" s="112"/>
      <c r="F477" s="112"/>
      <c r="G477" s="112"/>
      <c r="H477" s="113"/>
      <c r="I477" s="113"/>
      <c r="J477" s="113"/>
      <c r="K477" s="113"/>
      <c r="L477" s="113"/>
      <c r="M477" s="113"/>
      <c r="N477" s="113"/>
    </row>
    <row r="478" spans="2:14">
      <c r="B478" s="112"/>
      <c r="C478" s="112"/>
      <c r="D478" s="112"/>
      <c r="E478" s="112"/>
      <c r="F478" s="112"/>
      <c r="G478" s="112"/>
      <c r="H478" s="113"/>
      <c r="I478" s="113"/>
      <c r="J478" s="113"/>
      <c r="K478" s="113"/>
      <c r="L478" s="113"/>
      <c r="M478" s="113"/>
      <c r="N478" s="113"/>
    </row>
    <row r="479" spans="2:14">
      <c r="B479" s="112"/>
      <c r="C479" s="112"/>
      <c r="D479" s="112"/>
      <c r="E479" s="112"/>
      <c r="F479" s="112"/>
      <c r="G479" s="112"/>
      <c r="H479" s="113"/>
      <c r="I479" s="113"/>
      <c r="J479" s="113"/>
      <c r="K479" s="113"/>
      <c r="L479" s="113"/>
      <c r="M479" s="113"/>
      <c r="N479" s="113"/>
    </row>
    <row r="480" spans="2:14">
      <c r="B480" s="112"/>
      <c r="C480" s="112"/>
      <c r="D480" s="112"/>
      <c r="E480" s="112"/>
      <c r="F480" s="112"/>
      <c r="G480" s="112"/>
      <c r="H480" s="113"/>
      <c r="I480" s="113"/>
      <c r="J480" s="113"/>
      <c r="K480" s="113"/>
      <c r="L480" s="113"/>
      <c r="M480" s="113"/>
      <c r="N480" s="113"/>
    </row>
    <row r="481" spans="2:14">
      <c r="B481" s="112"/>
      <c r="C481" s="112"/>
      <c r="D481" s="112"/>
      <c r="E481" s="112"/>
      <c r="F481" s="112"/>
      <c r="G481" s="112"/>
      <c r="H481" s="113"/>
      <c r="I481" s="113"/>
      <c r="J481" s="113"/>
      <c r="K481" s="113"/>
      <c r="L481" s="113"/>
      <c r="M481" s="113"/>
      <c r="N481" s="113"/>
    </row>
    <row r="482" spans="2:14">
      <c r="B482" s="112"/>
      <c r="C482" s="112"/>
      <c r="D482" s="112"/>
      <c r="E482" s="112"/>
      <c r="F482" s="112"/>
      <c r="G482" s="112"/>
      <c r="H482" s="113"/>
      <c r="I482" s="113"/>
      <c r="J482" s="113"/>
      <c r="K482" s="113"/>
      <c r="L482" s="113"/>
      <c r="M482" s="113"/>
      <c r="N482" s="113"/>
    </row>
    <row r="483" spans="2:14">
      <c r="B483" s="112"/>
      <c r="C483" s="112"/>
      <c r="D483" s="112"/>
      <c r="E483" s="112"/>
      <c r="F483" s="112"/>
      <c r="G483" s="112"/>
      <c r="H483" s="113"/>
      <c r="I483" s="113"/>
      <c r="J483" s="113"/>
      <c r="K483" s="113"/>
      <c r="L483" s="113"/>
      <c r="M483" s="113"/>
      <c r="N483" s="113"/>
    </row>
    <row r="484" spans="2:14">
      <c r="B484" s="112"/>
      <c r="C484" s="112"/>
      <c r="D484" s="112"/>
      <c r="E484" s="112"/>
      <c r="F484" s="112"/>
      <c r="G484" s="112"/>
      <c r="H484" s="113"/>
      <c r="I484" s="113"/>
      <c r="J484" s="113"/>
      <c r="K484" s="113"/>
      <c r="L484" s="113"/>
      <c r="M484" s="113"/>
      <c r="N484" s="113"/>
    </row>
    <row r="485" spans="2:14">
      <c r="B485" s="112"/>
      <c r="C485" s="112"/>
      <c r="D485" s="112"/>
      <c r="E485" s="112"/>
      <c r="F485" s="112"/>
      <c r="G485" s="112"/>
      <c r="H485" s="113"/>
      <c r="I485" s="113"/>
      <c r="J485" s="113"/>
      <c r="K485" s="113"/>
      <c r="L485" s="113"/>
      <c r="M485" s="113"/>
      <c r="N485" s="113"/>
    </row>
    <row r="486" spans="2:14">
      <c r="B486" s="112"/>
      <c r="C486" s="112"/>
      <c r="D486" s="112"/>
      <c r="E486" s="112"/>
      <c r="F486" s="112"/>
      <c r="G486" s="112"/>
      <c r="H486" s="113"/>
      <c r="I486" s="113"/>
      <c r="J486" s="113"/>
      <c r="K486" s="113"/>
      <c r="L486" s="113"/>
      <c r="M486" s="113"/>
      <c r="N486" s="113"/>
    </row>
    <row r="487" spans="2:14">
      <c r="B487" s="112"/>
      <c r="C487" s="112"/>
      <c r="D487" s="112"/>
      <c r="E487" s="112"/>
      <c r="F487" s="112"/>
      <c r="G487" s="112"/>
      <c r="H487" s="113"/>
      <c r="I487" s="113"/>
      <c r="J487" s="113"/>
      <c r="K487" s="113"/>
      <c r="L487" s="113"/>
      <c r="M487" s="113"/>
      <c r="N487" s="113"/>
    </row>
    <row r="488" spans="2:14">
      <c r="B488" s="112"/>
      <c r="C488" s="112"/>
      <c r="D488" s="112"/>
      <c r="E488" s="112"/>
      <c r="F488" s="112"/>
      <c r="G488" s="112"/>
      <c r="H488" s="113"/>
      <c r="I488" s="113"/>
      <c r="J488" s="113"/>
      <c r="K488" s="113"/>
      <c r="L488" s="113"/>
      <c r="M488" s="113"/>
      <c r="N488" s="113"/>
    </row>
    <row r="489" spans="2:14">
      <c r="B489" s="112"/>
      <c r="C489" s="112"/>
      <c r="D489" s="112"/>
      <c r="E489" s="112"/>
      <c r="F489" s="112"/>
      <c r="G489" s="112"/>
      <c r="H489" s="113"/>
      <c r="I489" s="113"/>
      <c r="J489" s="113"/>
      <c r="K489" s="113"/>
      <c r="L489" s="113"/>
      <c r="M489" s="113"/>
      <c r="N489" s="113"/>
    </row>
    <row r="490" spans="2:14">
      <c r="B490" s="112"/>
      <c r="C490" s="112"/>
      <c r="D490" s="112"/>
      <c r="E490" s="112"/>
      <c r="F490" s="112"/>
      <c r="G490" s="112"/>
      <c r="H490" s="113"/>
      <c r="I490" s="113"/>
      <c r="J490" s="113"/>
      <c r="K490" s="113"/>
      <c r="L490" s="113"/>
      <c r="M490" s="113"/>
      <c r="N490" s="113"/>
    </row>
    <row r="491" spans="2:14">
      <c r="B491" s="112"/>
      <c r="C491" s="112"/>
      <c r="D491" s="112"/>
      <c r="E491" s="112"/>
      <c r="F491" s="112"/>
      <c r="G491" s="112"/>
      <c r="H491" s="113"/>
      <c r="I491" s="113"/>
      <c r="J491" s="113"/>
      <c r="K491" s="113"/>
      <c r="L491" s="113"/>
      <c r="M491" s="113"/>
      <c r="N491" s="113"/>
    </row>
    <row r="492" spans="2:14">
      <c r="B492" s="112"/>
      <c r="C492" s="112"/>
      <c r="D492" s="112"/>
      <c r="E492" s="112"/>
      <c r="F492" s="112"/>
      <c r="G492" s="112"/>
      <c r="H492" s="113"/>
      <c r="I492" s="113"/>
      <c r="J492" s="113"/>
      <c r="K492" s="113"/>
      <c r="L492" s="113"/>
      <c r="M492" s="113"/>
      <c r="N492" s="113"/>
    </row>
    <row r="493" spans="2:14">
      <c r="B493" s="112"/>
      <c r="C493" s="112"/>
      <c r="D493" s="112"/>
      <c r="E493" s="112"/>
      <c r="F493" s="112"/>
      <c r="G493" s="112"/>
      <c r="H493" s="113"/>
      <c r="I493" s="113"/>
      <c r="J493" s="113"/>
      <c r="K493" s="113"/>
      <c r="L493" s="113"/>
      <c r="M493" s="113"/>
      <c r="N493" s="113"/>
    </row>
    <row r="494" spans="2:14">
      <c r="B494" s="112"/>
      <c r="C494" s="112"/>
      <c r="D494" s="112"/>
      <c r="E494" s="112"/>
      <c r="F494" s="112"/>
      <c r="G494" s="112"/>
      <c r="H494" s="113"/>
      <c r="I494" s="113"/>
      <c r="J494" s="113"/>
      <c r="K494" s="113"/>
      <c r="L494" s="113"/>
      <c r="M494" s="113"/>
      <c r="N494" s="113"/>
    </row>
    <row r="495" spans="2:14">
      <c r="B495" s="112"/>
      <c r="C495" s="112"/>
      <c r="D495" s="112"/>
      <c r="E495" s="112"/>
      <c r="F495" s="112"/>
      <c r="G495" s="112"/>
      <c r="H495" s="113"/>
      <c r="I495" s="113"/>
      <c r="J495" s="113"/>
      <c r="K495" s="113"/>
      <c r="L495" s="113"/>
      <c r="M495" s="113"/>
      <c r="N495" s="113"/>
    </row>
    <row r="496" spans="2:14">
      <c r="B496" s="112"/>
      <c r="C496" s="112"/>
      <c r="D496" s="112"/>
      <c r="E496" s="112"/>
      <c r="F496" s="112"/>
      <c r="G496" s="112"/>
      <c r="H496" s="113"/>
      <c r="I496" s="113"/>
      <c r="J496" s="113"/>
      <c r="K496" s="113"/>
      <c r="L496" s="113"/>
      <c r="M496" s="113"/>
      <c r="N496" s="113"/>
    </row>
    <row r="497" spans="2:14">
      <c r="B497" s="112"/>
      <c r="C497" s="112"/>
      <c r="D497" s="112"/>
      <c r="E497" s="112"/>
      <c r="F497" s="112"/>
      <c r="G497" s="112"/>
      <c r="H497" s="113"/>
      <c r="I497" s="113"/>
      <c r="J497" s="113"/>
      <c r="K497" s="113"/>
      <c r="L497" s="113"/>
      <c r="M497" s="113"/>
      <c r="N497" s="113"/>
    </row>
    <row r="498" spans="2:14">
      <c r="B498" s="112"/>
      <c r="C498" s="112"/>
      <c r="D498" s="112"/>
      <c r="E498" s="112"/>
      <c r="F498" s="112"/>
      <c r="G498" s="112"/>
      <c r="H498" s="113"/>
      <c r="I498" s="113"/>
      <c r="J498" s="113"/>
      <c r="K498" s="113"/>
      <c r="L498" s="113"/>
      <c r="M498" s="113"/>
      <c r="N498" s="113"/>
    </row>
    <row r="499" spans="2:14">
      <c r="B499" s="112"/>
      <c r="C499" s="112"/>
      <c r="D499" s="112"/>
      <c r="E499" s="112"/>
      <c r="F499" s="112"/>
      <c r="G499" s="112"/>
      <c r="H499" s="113"/>
      <c r="I499" s="113"/>
      <c r="J499" s="113"/>
      <c r="K499" s="113"/>
      <c r="L499" s="113"/>
      <c r="M499" s="113"/>
      <c r="N499" s="113"/>
    </row>
    <row r="500" spans="2:14">
      <c r="B500" s="112"/>
      <c r="C500" s="112"/>
      <c r="D500" s="112"/>
      <c r="E500" s="112"/>
      <c r="F500" s="112"/>
      <c r="G500" s="112"/>
      <c r="H500" s="113"/>
      <c r="I500" s="113"/>
      <c r="J500" s="113"/>
      <c r="K500" s="113"/>
      <c r="L500" s="113"/>
      <c r="M500" s="113"/>
      <c r="N500" s="113"/>
    </row>
    <row r="501" spans="2:14">
      <c r="B501" s="112"/>
      <c r="C501" s="112"/>
      <c r="D501" s="112"/>
      <c r="E501" s="112"/>
      <c r="F501" s="112"/>
      <c r="G501" s="112"/>
      <c r="H501" s="113"/>
      <c r="I501" s="113"/>
      <c r="J501" s="113"/>
      <c r="K501" s="113"/>
      <c r="L501" s="113"/>
      <c r="M501" s="113"/>
      <c r="N501" s="113"/>
    </row>
    <row r="502" spans="2:14">
      <c r="B502" s="112"/>
      <c r="C502" s="112"/>
      <c r="D502" s="112"/>
      <c r="E502" s="112"/>
      <c r="F502" s="112"/>
      <c r="G502" s="112"/>
      <c r="H502" s="113"/>
      <c r="I502" s="113"/>
      <c r="J502" s="113"/>
      <c r="K502" s="113"/>
      <c r="L502" s="113"/>
      <c r="M502" s="113"/>
      <c r="N502" s="113"/>
    </row>
    <row r="503" spans="2:14">
      <c r="B503" s="112"/>
      <c r="C503" s="112"/>
      <c r="D503" s="112"/>
      <c r="E503" s="112"/>
      <c r="F503" s="112"/>
      <c r="G503" s="112"/>
      <c r="H503" s="113"/>
      <c r="I503" s="113"/>
      <c r="J503" s="113"/>
      <c r="K503" s="113"/>
      <c r="L503" s="113"/>
      <c r="M503" s="113"/>
      <c r="N503" s="113"/>
    </row>
    <row r="504" spans="2:14">
      <c r="B504" s="112"/>
      <c r="C504" s="112"/>
      <c r="D504" s="112"/>
      <c r="E504" s="112"/>
      <c r="F504" s="112"/>
      <c r="G504" s="112"/>
      <c r="H504" s="113"/>
      <c r="I504" s="113"/>
      <c r="J504" s="113"/>
      <c r="K504" s="113"/>
      <c r="L504" s="113"/>
      <c r="M504" s="113"/>
      <c r="N504" s="113"/>
    </row>
    <row r="505" spans="2:14">
      <c r="B505" s="112"/>
      <c r="C505" s="112"/>
      <c r="D505" s="112"/>
      <c r="E505" s="112"/>
      <c r="F505" s="112"/>
      <c r="G505" s="112"/>
      <c r="H505" s="113"/>
      <c r="I505" s="113"/>
      <c r="J505" s="113"/>
      <c r="K505" s="113"/>
      <c r="L505" s="113"/>
      <c r="M505" s="113"/>
      <c r="N505" s="113"/>
    </row>
    <row r="506" spans="2:14">
      <c r="B506" s="112"/>
      <c r="C506" s="112"/>
      <c r="D506" s="112"/>
      <c r="E506" s="112"/>
      <c r="F506" s="112"/>
      <c r="G506" s="112"/>
      <c r="H506" s="113"/>
      <c r="I506" s="113"/>
      <c r="J506" s="113"/>
      <c r="K506" s="113"/>
      <c r="L506" s="113"/>
      <c r="M506" s="113"/>
      <c r="N506" s="113"/>
    </row>
    <row r="507" spans="2:14">
      <c r="B507" s="112"/>
      <c r="C507" s="112"/>
      <c r="D507" s="112"/>
      <c r="E507" s="112"/>
      <c r="F507" s="112"/>
      <c r="G507" s="112"/>
      <c r="H507" s="113"/>
      <c r="I507" s="113"/>
      <c r="J507" s="113"/>
      <c r="K507" s="113"/>
      <c r="L507" s="113"/>
      <c r="M507" s="113"/>
      <c r="N507" s="113"/>
    </row>
    <row r="508" spans="2:14">
      <c r="B508" s="112"/>
      <c r="C508" s="112"/>
      <c r="D508" s="112"/>
      <c r="E508" s="112"/>
      <c r="F508" s="112"/>
      <c r="G508" s="112"/>
      <c r="H508" s="113"/>
      <c r="I508" s="113"/>
      <c r="J508" s="113"/>
      <c r="K508" s="113"/>
      <c r="L508" s="113"/>
      <c r="M508" s="113"/>
      <c r="N508" s="113"/>
    </row>
    <row r="509" spans="2:14">
      <c r="B509" s="112"/>
      <c r="C509" s="112"/>
      <c r="D509" s="112"/>
      <c r="E509" s="112"/>
      <c r="F509" s="112"/>
      <c r="G509" s="112"/>
      <c r="H509" s="113"/>
      <c r="I509" s="113"/>
      <c r="J509" s="113"/>
      <c r="K509" s="113"/>
      <c r="L509" s="113"/>
      <c r="M509" s="113"/>
      <c r="N509" s="113"/>
    </row>
    <row r="510" spans="2:14">
      <c r="B510" s="112"/>
      <c r="C510" s="112"/>
      <c r="D510" s="112"/>
      <c r="E510" s="112"/>
      <c r="F510" s="112"/>
      <c r="G510" s="112"/>
      <c r="H510" s="113"/>
      <c r="I510" s="113"/>
      <c r="J510" s="113"/>
      <c r="K510" s="113"/>
      <c r="L510" s="113"/>
      <c r="M510" s="113"/>
      <c r="N510" s="113"/>
    </row>
    <row r="511" spans="2:14">
      <c r="B511" s="112"/>
      <c r="C511" s="112"/>
      <c r="D511" s="112"/>
      <c r="E511" s="112"/>
      <c r="F511" s="112"/>
      <c r="G511" s="112"/>
      <c r="H511" s="113"/>
      <c r="I511" s="113"/>
      <c r="J511" s="113"/>
      <c r="K511" s="113"/>
      <c r="L511" s="113"/>
      <c r="M511" s="113"/>
      <c r="N511" s="113"/>
    </row>
    <row r="512" spans="2:14">
      <c r="B512" s="112"/>
      <c r="C512" s="112"/>
      <c r="D512" s="112"/>
      <c r="E512" s="112"/>
      <c r="F512" s="112"/>
      <c r="G512" s="112"/>
      <c r="H512" s="113"/>
      <c r="I512" s="113"/>
      <c r="J512" s="113"/>
      <c r="K512" s="113"/>
      <c r="L512" s="113"/>
      <c r="M512" s="113"/>
      <c r="N512" s="113"/>
    </row>
    <row r="513" spans="2:14">
      <c r="B513" s="112"/>
      <c r="C513" s="112"/>
      <c r="D513" s="112"/>
      <c r="E513" s="112"/>
      <c r="F513" s="112"/>
      <c r="G513" s="112"/>
      <c r="H513" s="113"/>
      <c r="I513" s="113"/>
      <c r="J513" s="113"/>
      <c r="K513" s="113"/>
      <c r="L513" s="113"/>
      <c r="M513" s="113"/>
      <c r="N513" s="113"/>
    </row>
    <row r="514" spans="2:14">
      <c r="B514" s="112"/>
      <c r="C514" s="112"/>
      <c r="D514" s="112"/>
      <c r="E514" s="112"/>
      <c r="F514" s="112"/>
      <c r="G514" s="112"/>
      <c r="H514" s="113"/>
      <c r="I514" s="113"/>
      <c r="J514" s="113"/>
      <c r="K514" s="113"/>
      <c r="L514" s="113"/>
      <c r="M514" s="113"/>
      <c r="N514" s="113"/>
    </row>
    <row r="515" spans="2:14">
      <c r="B515" s="112"/>
      <c r="C515" s="112"/>
      <c r="D515" s="112"/>
      <c r="E515" s="112"/>
      <c r="F515" s="112"/>
      <c r="G515" s="112"/>
      <c r="H515" s="113"/>
      <c r="I515" s="113"/>
      <c r="J515" s="113"/>
      <c r="K515" s="113"/>
      <c r="L515" s="113"/>
      <c r="M515" s="113"/>
      <c r="N515" s="113"/>
    </row>
    <row r="516" spans="2:14">
      <c r="B516" s="112"/>
      <c r="C516" s="112"/>
      <c r="D516" s="112"/>
      <c r="E516" s="112"/>
      <c r="F516" s="112"/>
      <c r="G516" s="112"/>
      <c r="H516" s="113"/>
      <c r="I516" s="113"/>
      <c r="J516" s="113"/>
      <c r="K516" s="113"/>
      <c r="L516" s="113"/>
      <c r="M516" s="113"/>
      <c r="N516" s="113"/>
    </row>
    <row r="517" spans="2:14">
      <c r="B517" s="112"/>
      <c r="C517" s="112"/>
      <c r="D517" s="112"/>
      <c r="E517" s="112"/>
      <c r="F517" s="112"/>
      <c r="G517" s="112"/>
      <c r="H517" s="113"/>
      <c r="I517" s="113"/>
      <c r="J517" s="113"/>
      <c r="K517" s="113"/>
      <c r="L517" s="113"/>
      <c r="M517" s="113"/>
      <c r="N517" s="113"/>
    </row>
    <row r="518" spans="2:14">
      <c r="B518" s="112"/>
      <c r="C518" s="112"/>
      <c r="D518" s="112"/>
      <c r="E518" s="112"/>
      <c r="F518" s="112"/>
      <c r="G518" s="112"/>
      <c r="H518" s="113"/>
      <c r="I518" s="113"/>
      <c r="J518" s="113"/>
      <c r="K518" s="113"/>
      <c r="L518" s="113"/>
      <c r="M518" s="113"/>
      <c r="N518" s="113"/>
    </row>
    <row r="519" spans="2:14">
      <c r="B519" s="112"/>
      <c r="C519" s="112"/>
      <c r="D519" s="112"/>
      <c r="E519" s="112"/>
      <c r="F519" s="112"/>
      <c r="G519" s="112"/>
      <c r="H519" s="113"/>
      <c r="I519" s="113"/>
      <c r="J519" s="113"/>
      <c r="K519" s="113"/>
      <c r="L519" s="113"/>
      <c r="M519" s="113"/>
      <c r="N519" s="113"/>
    </row>
    <row r="520" spans="2:14">
      <c r="B520" s="112"/>
      <c r="C520" s="112"/>
      <c r="D520" s="112"/>
      <c r="E520" s="112"/>
      <c r="F520" s="112"/>
      <c r="G520" s="112"/>
      <c r="H520" s="113"/>
      <c r="I520" s="113"/>
      <c r="J520" s="113"/>
      <c r="K520" s="113"/>
      <c r="L520" s="113"/>
      <c r="M520" s="113"/>
      <c r="N520" s="113"/>
    </row>
    <row r="521" spans="2:14">
      <c r="B521" s="112"/>
      <c r="C521" s="112"/>
      <c r="D521" s="112"/>
      <c r="E521" s="112"/>
      <c r="F521" s="112"/>
      <c r="G521" s="112"/>
      <c r="H521" s="113"/>
      <c r="I521" s="113"/>
      <c r="J521" s="113"/>
      <c r="K521" s="113"/>
      <c r="L521" s="113"/>
      <c r="M521" s="113"/>
      <c r="N521" s="113"/>
    </row>
    <row r="522" spans="2:14">
      <c r="B522" s="112"/>
      <c r="C522" s="112"/>
      <c r="D522" s="112"/>
      <c r="E522" s="112"/>
      <c r="F522" s="112"/>
      <c r="G522" s="112"/>
      <c r="H522" s="113"/>
      <c r="I522" s="113"/>
      <c r="J522" s="113"/>
      <c r="K522" s="113"/>
      <c r="L522" s="113"/>
      <c r="M522" s="113"/>
      <c r="N522" s="113"/>
    </row>
    <row r="523" spans="2:14">
      <c r="B523" s="112"/>
      <c r="C523" s="112"/>
      <c r="D523" s="112"/>
      <c r="E523" s="112"/>
      <c r="F523" s="112"/>
      <c r="G523" s="112"/>
      <c r="H523" s="113"/>
      <c r="I523" s="113"/>
      <c r="J523" s="113"/>
      <c r="K523" s="113"/>
      <c r="L523" s="113"/>
      <c r="M523" s="113"/>
      <c r="N523" s="113"/>
    </row>
    <row r="524" spans="2:14">
      <c r="B524" s="112"/>
      <c r="C524" s="112"/>
      <c r="D524" s="112"/>
      <c r="E524" s="112"/>
      <c r="F524" s="112"/>
      <c r="G524" s="112"/>
      <c r="H524" s="113"/>
      <c r="I524" s="113"/>
      <c r="J524" s="113"/>
      <c r="K524" s="113"/>
      <c r="L524" s="113"/>
      <c r="M524" s="113"/>
      <c r="N524" s="113"/>
    </row>
    <row r="525" spans="2:14">
      <c r="B525" s="112"/>
      <c r="C525" s="112"/>
      <c r="D525" s="112"/>
      <c r="E525" s="112"/>
      <c r="F525" s="112"/>
      <c r="G525" s="112"/>
      <c r="H525" s="113"/>
      <c r="I525" s="113"/>
      <c r="J525" s="113"/>
      <c r="K525" s="113"/>
      <c r="L525" s="113"/>
      <c r="M525" s="113"/>
      <c r="N525" s="113"/>
    </row>
    <row r="526" spans="2:14">
      <c r="B526" s="112"/>
      <c r="C526" s="112"/>
      <c r="D526" s="112"/>
      <c r="E526" s="112"/>
      <c r="F526" s="112"/>
      <c r="G526" s="112"/>
      <c r="H526" s="113"/>
      <c r="I526" s="113"/>
      <c r="J526" s="113"/>
      <c r="K526" s="113"/>
      <c r="L526" s="113"/>
      <c r="M526" s="113"/>
      <c r="N526" s="113"/>
    </row>
    <row r="527" spans="2:14">
      <c r="B527" s="112"/>
      <c r="C527" s="112"/>
      <c r="D527" s="112"/>
      <c r="E527" s="112"/>
      <c r="F527" s="112"/>
      <c r="G527" s="112"/>
      <c r="H527" s="113"/>
      <c r="I527" s="113"/>
      <c r="J527" s="113"/>
      <c r="K527" s="113"/>
      <c r="L527" s="113"/>
      <c r="M527" s="113"/>
      <c r="N527" s="113"/>
    </row>
    <row r="528" spans="2:14">
      <c r="B528" s="112"/>
      <c r="C528" s="112"/>
      <c r="D528" s="112"/>
      <c r="E528" s="112"/>
      <c r="F528" s="112"/>
      <c r="G528" s="112"/>
      <c r="H528" s="113"/>
      <c r="I528" s="113"/>
      <c r="J528" s="113"/>
      <c r="K528" s="113"/>
      <c r="L528" s="113"/>
      <c r="M528" s="113"/>
      <c r="N528" s="113"/>
    </row>
    <row r="529" spans="2:14">
      <c r="B529" s="112"/>
      <c r="C529" s="112"/>
      <c r="D529" s="112"/>
      <c r="E529" s="112"/>
      <c r="F529" s="112"/>
      <c r="G529" s="112"/>
      <c r="H529" s="113"/>
      <c r="I529" s="113"/>
      <c r="J529" s="113"/>
      <c r="K529" s="113"/>
      <c r="L529" s="113"/>
      <c r="M529" s="113"/>
      <c r="N529" s="113"/>
    </row>
    <row r="530" spans="2:14">
      <c r="B530" s="112"/>
      <c r="C530" s="112"/>
      <c r="D530" s="112"/>
      <c r="E530" s="112"/>
      <c r="F530" s="112"/>
      <c r="G530" s="112"/>
      <c r="H530" s="113"/>
      <c r="I530" s="113"/>
      <c r="J530" s="113"/>
      <c r="K530" s="113"/>
      <c r="L530" s="113"/>
      <c r="M530" s="113"/>
      <c r="N530" s="113"/>
    </row>
    <row r="531" spans="2:14">
      <c r="B531" s="112"/>
      <c r="C531" s="112"/>
      <c r="D531" s="112"/>
      <c r="E531" s="112"/>
      <c r="F531" s="112"/>
      <c r="G531" s="112"/>
      <c r="H531" s="113"/>
      <c r="I531" s="113"/>
      <c r="J531" s="113"/>
      <c r="K531" s="113"/>
      <c r="L531" s="113"/>
      <c r="M531" s="113"/>
      <c r="N531" s="113"/>
    </row>
    <row r="532" spans="2:14">
      <c r="B532" s="112"/>
      <c r="C532" s="112"/>
      <c r="D532" s="112"/>
      <c r="E532" s="112"/>
      <c r="F532" s="112"/>
      <c r="G532" s="112"/>
      <c r="H532" s="113"/>
      <c r="I532" s="113"/>
      <c r="J532" s="113"/>
      <c r="K532" s="113"/>
      <c r="L532" s="113"/>
      <c r="M532" s="113"/>
      <c r="N532" s="113"/>
    </row>
    <row r="533" spans="2:14">
      <c r="B533" s="112"/>
      <c r="C533" s="112"/>
      <c r="D533" s="112"/>
      <c r="E533" s="112"/>
      <c r="F533" s="112"/>
      <c r="G533" s="112"/>
      <c r="H533" s="113"/>
      <c r="I533" s="113"/>
      <c r="J533" s="113"/>
      <c r="K533" s="113"/>
      <c r="L533" s="113"/>
      <c r="M533" s="113"/>
      <c r="N533" s="113"/>
    </row>
    <row r="534" spans="2:14">
      <c r="B534" s="112"/>
      <c r="C534" s="112"/>
      <c r="D534" s="112"/>
      <c r="E534" s="112"/>
      <c r="F534" s="112"/>
      <c r="G534" s="112"/>
      <c r="H534" s="113"/>
      <c r="I534" s="113"/>
      <c r="J534" s="113"/>
      <c r="K534" s="113"/>
      <c r="L534" s="113"/>
      <c r="M534" s="113"/>
      <c r="N534" s="113"/>
    </row>
    <row r="535" spans="2:14">
      <c r="B535" s="112"/>
      <c r="C535" s="112"/>
      <c r="D535" s="112"/>
      <c r="E535" s="112"/>
      <c r="F535" s="112"/>
      <c r="G535" s="112"/>
      <c r="H535" s="113"/>
      <c r="I535" s="113"/>
      <c r="J535" s="113"/>
      <c r="K535" s="113"/>
      <c r="L535" s="113"/>
      <c r="M535" s="113"/>
      <c r="N535" s="113"/>
    </row>
    <row r="536" spans="2:14">
      <c r="B536" s="112"/>
      <c r="C536" s="112"/>
      <c r="D536" s="112"/>
      <c r="E536" s="112"/>
      <c r="F536" s="112"/>
      <c r="G536" s="112"/>
      <c r="H536" s="113"/>
      <c r="I536" s="113"/>
      <c r="J536" s="113"/>
      <c r="K536" s="113"/>
      <c r="L536" s="113"/>
      <c r="M536" s="113"/>
      <c r="N536" s="113"/>
    </row>
    <row r="537" spans="2:14">
      <c r="B537" s="112"/>
      <c r="C537" s="112"/>
      <c r="D537" s="112"/>
      <c r="E537" s="112"/>
      <c r="F537" s="112"/>
      <c r="G537" s="112"/>
      <c r="H537" s="113"/>
      <c r="I537" s="113"/>
      <c r="J537" s="113"/>
      <c r="K537" s="113"/>
      <c r="L537" s="113"/>
      <c r="M537" s="113"/>
      <c r="N537" s="113"/>
    </row>
    <row r="538" spans="2:14">
      <c r="B538" s="112"/>
      <c r="C538" s="112"/>
      <c r="D538" s="112"/>
      <c r="E538" s="112"/>
      <c r="F538" s="112"/>
      <c r="G538" s="112"/>
      <c r="H538" s="113"/>
      <c r="I538" s="113"/>
      <c r="J538" s="113"/>
      <c r="K538" s="113"/>
      <c r="L538" s="113"/>
      <c r="M538" s="113"/>
      <c r="N538" s="113"/>
    </row>
    <row r="539" spans="2:14">
      <c r="B539" s="112"/>
      <c r="C539" s="112"/>
      <c r="D539" s="112"/>
      <c r="E539" s="112"/>
      <c r="F539" s="112"/>
      <c r="G539" s="112"/>
      <c r="H539" s="113"/>
      <c r="I539" s="113"/>
      <c r="J539" s="113"/>
      <c r="K539" s="113"/>
      <c r="L539" s="113"/>
      <c r="M539" s="113"/>
      <c r="N539" s="113"/>
    </row>
    <row r="540" spans="2:14">
      <c r="B540" s="112"/>
      <c r="C540" s="112"/>
      <c r="D540" s="112"/>
      <c r="E540" s="112"/>
      <c r="F540" s="112"/>
      <c r="G540" s="112"/>
      <c r="H540" s="113"/>
      <c r="I540" s="113"/>
      <c r="J540" s="113"/>
      <c r="K540" s="113"/>
      <c r="L540" s="113"/>
      <c r="M540" s="113"/>
      <c r="N540" s="113"/>
    </row>
    <row r="541" spans="2:14">
      <c r="B541" s="112"/>
      <c r="C541" s="112"/>
      <c r="D541" s="112"/>
      <c r="E541" s="112"/>
      <c r="F541" s="112"/>
      <c r="G541" s="112"/>
      <c r="H541" s="113"/>
      <c r="I541" s="113"/>
      <c r="J541" s="113"/>
      <c r="K541" s="113"/>
      <c r="L541" s="113"/>
      <c r="M541" s="113"/>
      <c r="N541" s="113"/>
    </row>
    <row r="542" spans="2:14">
      <c r="B542" s="112"/>
      <c r="C542" s="112"/>
      <c r="D542" s="112"/>
      <c r="E542" s="112"/>
      <c r="F542" s="112"/>
      <c r="G542" s="112"/>
      <c r="H542" s="113"/>
      <c r="I542" s="113"/>
      <c r="J542" s="113"/>
      <c r="K542" s="113"/>
      <c r="L542" s="113"/>
      <c r="M542" s="113"/>
      <c r="N542" s="113"/>
    </row>
    <row r="543" spans="2:14">
      <c r="B543" s="112"/>
      <c r="C543" s="112"/>
      <c r="D543" s="112"/>
      <c r="E543" s="112"/>
      <c r="F543" s="112"/>
      <c r="G543" s="112"/>
      <c r="H543" s="113"/>
      <c r="I543" s="113"/>
      <c r="J543" s="113"/>
      <c r="K543" s="113"/>
      <c r="L543" s="113"/>
      <c r="M543" s="113"/>
      <c r="N543" s="113"/>
    </row>
    <row r="544" spans="2:14">
      <c r="B544" s="112"/>
      <c r="C544" s="112"/>
      <c r="D544" s="112"/>
      <c r="E544" s="112"/>
      <c r="F544" s="112"/>
      <c r="G544" s="112"/>
      <c r="H544" s="113"/>
      <c r="I544" s="113"/>
      <c r="J544" s="113"/>
      <c r="K544" s="113"/>
      <c r="L544" s="113"/>
      <c r="M544" s="113"/>
      <c r="N544" s="113"/>
    </row>
    <row r="545" spans="2:14">
      <c r="B545" s="112"/>
      <c r="C545" s="112"/>
      <c r="D545" s="112"/>
      <c r="E545" s="112"/>
      <c r="F545" s="112"/>
      <c r="G545" s="112"/>
      <c r="H545" s="113"/>
      <c r="I545" s="113"/>
      <c r="J545" s="113"/>
      <c r="K545" s="113"/>
      <c r="L545" s="113"/>
      <c r="M545" s="113"/>
      <c r="N545" s="113"/>
    </row>
    <row r="546" spans="2:14">
      <c r="B546" s="112"/>
      <c r="C546" s="112"/>
      <c r="D546" s="112"/>
      <c r="E546" s="112"/>
      <c r="F546" s="112"/>
      <c r="G546" s="112"/>
      <c r="H546" s="113"/>
      <c r="I546" s="113"/>
      <c r="J546" s="113"/>
      <c r="K546" s="113"/>
      <c r="L546" s="113"/>
      <c r="M546" s="113"/>
      <c r="N546" s="113"/>
    </row>
    <row r="547" spans="2:14">
      <c r="B547" s="112"/>
      <c r="C547" s="112"/>
      <c r="D547" s="112"/>
      <c r="E547" s="112"/>
      <c r="F547" s="112"/>
      <c r="G547" s="112"/>
      <c r="H547" s="113"/>
      <c r="I547" s="113"/>
      <c r="J547" s="113"/>
      <c r="K547" s="113"/>
      <c r="L547" s="113"/>
      <c r="M547" s="113"/>
      <c r="N547" s="113"/>
    </row>
    <row r="548" spans="2:14">
      <c r="B548" s="112"/>
      <c r="C548" s="112"/>
      <c r="D548" s="112"/>
      <c r="E548" s="112"/>
      <c r="F548" s="112"/>
      <c r="G548" s="112"/>
      <c r="H548" s="113"/>
      <c r="I548" s="113"/>
      <c r="J548" s="113"/>
      <c r="K548" s="113"/>
      <c r="L548" s="113"/>
      <c r="M548" s="113"/>
      <c r="N548" s="113"/>
    </row>
    <row r="549" spans="2:14">
      <c r="B549" s="112"/>
      <c r="C549" s="112"/>
      <c r="D549" s="112"/>
      <c r="E549" s="112"/>
      <c r="F549" s="112"/>
      <c r="G549" s="112"/>
      <c r="H549" s="113"/>
      <c r="I549" s="113"/>
      <c r="J549" s="113"/>
      <c r="K549" s="113"/>
      <c r="L549" s="113"/>
      <c r="M549" s="113"/>
      <c r="N549" s="113"/>
    </row>
    <row r="550" spans="2:14">
      <c r="B550" s="112"/>
      <c r="C550" s="112"/>
      <c r="D550" s="112"/>
      <c r="E550" s="112"/>
      <c r="F550" s="112"/>
      <c r="G550" s="112"/>
      <c r="H550" s="113"/>
      <c r="I550" s="113"/>
      <c r="J550" s="113"/>
      <c r="K550" s="113"/>
      <c r="L550" s="113"/>
      <c r="M550" s="113"/>
      <c r="N550" s="113"/>
    </row>
    <row r="551" spans="2:14">
      <c r="B551" s="112"/>
      <c r="C551" s="112"/>
      <c r="D551" s="112"/>
      <c r="E551" s="112"/>
      <c r="F551" s="112"/>
      <c r="G551" s="112"/>
      <c r="H551" s="113"/>
      <c r="I551" s="113"/>
      <c r="J551" s="113"/>
      <c r="K551" s="113"/>
      <c r="L551" s="113"/>
      <c r="M551" s="113"/>
      <c r="N551" s="113"/>
    </row>
    <row r="552" spans="2:14">
      <c r="B552" s="112"/>
      <c r="C552" s="112"/>
      <c r="D552" s="112"/>
      <c r="E552" s="112"/>
      <c r="F552" s="112"/>
      <c r="G552" s="112"/>
      <c r="H552" s="113"/>
      <c r="I552" s="113"/>
      <c r="J552" s="113"/>
      <c r="K552" s="113"/>
      <c r="L552" s="113"/>
      <c r="M552" s="113"/>
      <c r="N552" s="113"/>
    </row>
    <row r="553" spans="2:14">
      <c r="B553" s="112"/>
      <c r="C553" s="112"/>
      <c r="D553" s="112"/>
      <c r="E553" s="112"/>
      <c r="F553" s="112"/>
      <c r="G553" s="112"/>
      <c r="H553" s="113"/>
      <c r="I553" s="113"/>
      <c r="J553" s="113"/>
      <c r="K553" s="113"/>
      <c r="L553" s="113"/>
      <c r="M553" s="113"/>
      <c r="N553" s="113"/>
    </row>
    <row r="554" spans="2:14">
      <c r="B554" s="112"/>
      <c r="C554" s="112"/>
      <c r="D554" s="112"/>
      <c r="E554" s="112"/>
      <c r="F554" s="112"/>
      <c r="G554" s="112"/>
      <c r="H554" s="113"/>
      <c r="I554" s="113"/>
      <c r="J554" s="113"/>
      <c r="K554" s="113"/>
      <c r="L554" s="113"/>
      <c r="M554" s="113"/>
      <c r="N554" s="113"/>
    </row>
    <row r="555" spans="2:14">
      <c r="B555" s="112"/>
      <c r="C555" s="112"/>
      <c r="D555" s="112"/>
      <c r="E555" s="112"/>
      <c r="F555" s="112"/>
      <c r="G555" s="112"/>
      <c r="H555" s="113"/>
      <c r="I555" s="113"/>
      <c r="J555" s="113"/>
      <c r="K555" s="113"/>
      <c r="L555" s="113"/>
      <c r="M555" s="113"/>
      <c r="N555" s="113"/>
    </row>
    <row r="556" spans="2:14">
      <c r="B556" s="112"/>
      <c r="C556" s="112"/>
      <c r="D556" s="112"/>
      <c r="E556" s="112"/>
      <c r="F556" s="112"/>
      <c r="G556" s="112"/>
      <c r="H556" s="113"/>
      <c r="I556" s="113"/>
      <c r="J556" s="113"/>
      <c r="K556" s="113"/>
      <c r="L556" s="113"/>
      <c r="M556" s="113"/>
      <c r="N556" s="113"/>
    </row>
    <row r="557" spans="2:14">
      <c r="B557" s="112"/>
      <c r="C557" s="112"/>
      <c r="D557" s="112"/>
      <c r="E557" s="112"/>
      <c r="F557" s="112"/>
      <c r="G557" s="112"/>
      <c r="H557" s="113"/>
      <c r="I557" s="113"/>
      <c r="J557" s="113"/>
      <c r="K557" s="113"/>
      <c r="L557" s="113"/>
      <c r="M557" s="113"/>
      <c r="N557" s="113"/>
    </row>
    <row r="558" spans="2:14">
      <c r="B558" s="112"/>
      <c r="C558" s="112"/>
      <c r="D558" s="112"/>
      <c r="E558" s="112"/>
      <c r="F558" s="112"/>
      <c r="G558" s="112"/>
      <c r="H558" s="113"/>
      <c r="I558" s="113"/>
      <c r="J558" s="113"/>
      <c r="K558" s="113"/>
      <c r="L558" s="113"/>
      <c r="M558" s="113"/>
      <c r="N558" s="113"/>
    </row>
    <row r="559" spans="2:14">
      <c r="B559" s="112"/>
      <c r="C559" s="112"/>
      <c r="D559" s="112"/>
      <c r="E559" s="112"/>
      <c r="F559" s="112"/>
      <c r="G559" s="112"/>
      <c r="H559" s="113"/>
      <c r="I559" s="113"/>
      <c r="J559" s="113"/>
      <c r="K559" s="113"/>
      <c r="L559" s="113"/>
      <c r="M559" s="113"/>
      <c r="N559" s="113"/>
    </row>
    <row r="560" spans="2:14">
      <c r="B560" s="112"/>
      <c r="C560" s="112"/>
      <c r="D560" s="112"/>
      <c r="E560" s="112"/>
      <c r="F560" s="112"/>
      <c r="G560" s="112"/>
      <c r="H560" s="113"/>
      <c r="I560" s="113"/>
      <c r="J560" s="113"/>
      <c r="K560" s="113"/>
      <c r="L560" s="113"/>
      <c r="M560" s="113"/>
      <c r="N560" s="113"/>
    </row>
    <row r="561" spans="2:14">
      <c r="B561" s="112"/>
      <c r="C561" s="112"/>
      <c r="D561" s="112"/>
      <c r="E561" s="112"/>
      <c r="F561" s="112"/>
      <c r="G561" s="112"/>
      <c r="H561" s="113"/>
      <c r="I561" s="113"/>
      <c r="J561" s="113"/>
      <c r="K561" s="113"/>
      <c r="L561" s="113"/>
      <c r="M561" s="113"/>
      <c r="N561" s="113"/>
    </row>
    <row r="562" spans="2:14">
      <c r="B562" s="112"/>
      <c r="C562" s="112"/>
      <c r="D562" s="112"/>
      <c r="E562" s="112"/>
      <c r="F562" s="112"/>
      <c r="G562" s="112"/>
      <c r="H562" s="113"/>
      <c r="I562" s="113"/>
      <c r="J562" s="113"/>
      <c r="K562" s="113"/>
      <c r="L562" s="113"/>
      <c r="M562" s="113"/>
      <c r="N562" s="113"/>
    </row>
    <row r="563" spans="2:14">
      <c r="B563" s="112"/>
      <c r="C563" s="112"/>
      <c r="D563" s="112"/>
      <c r="E563" s="112"/>
      <c r="F563" s="112"/>
      <c r="G563" s="112"/>
      <c r="H563" s="113"/>
      <c r="I563" s="113"/>
      <c r="J563" s="113"/>
      <c r="K563" s="113"/>
      <c r="L563" s="113"/>
      <c r="M563" s="113"/>
      <c r="N563" s="113"/>
    </row>
    <row r="564" spans="2:14">
      <c r="B564" s="112"/>
      <c r="C564" s="112"/>
      <c r="D564" s="112"/>
      <c r="E564" s="112"/>
      <c r="F564" s="112"/>
      <c r="G564" s="112"/>
      <c r="H564" s="113"/>
      <c r="I564" s="113"/>
      <c r="J564" s="113"/>
      <c r="K564" s="113"/>
      <c r="L564" s="113"/>
      <c r="M564" s="113"/>
      <c r="N564" s="113"/>
    </row>
    <row r="565" spans="2:14">
      <c r="B565" s="112"/>
      <c r="C565" s="112"/>
      <c r="D565" s="112"/>
      <c r="E565" s="112"/>
      <c r="F565" s="112"/>
      <c r="G565" s="112"/>
      <c r="H565" s="113"/>
      <c r="I565" s="113"/>
      <c r="J565" s="113"/>
      <c r="K565" s="113"/>
      <c r="L565" s="113"/>
      <c r="M565" s="113"/>
      <c r="N565" s="113"/>
    </row>
    <row r="566" spans="2:14">
      <c r="B566" s="112"/>
      <c r="C566" s="112"/>
      <c r="D566" s="112"/>
      <c r="E566" s="112"/>
      <c r="F566" s="112"/>
      <c r="G566" s="112"/>
      <c r="H566" s="113"/>
      <c r="I566" s="113"/>
      <c r="J566" s="113"/>
      <c r="K566" s="113"/>
      <c r="L566" s="113"/>
      <c r="M566" s="113"/>
      <c r="N566" s="113"/>
    </row>
    <row r="567" spans="2:14">
      <c r="B567" s="112"/>
      <c r="C567" s="112"/>
      <c r="D567" s="112"/>
      <c r="E567" s="112"/>
      <c r="F567" s="112"/>
      <c r="G567" s="112"/>
      <c r="H567" s="113"/>
      <c r="I567" s="113"/>
      <c r="J567" s="113"/>
      <c r="K567" s="113"/>
      <c r="L567" s="113"/>
      <c r="M567" s="113"/>
      <c r="N567" s="113"/>
    </row>
    <row r="568" spans="2:14">
      <c r="B568" s="112"/>
      <c r="C568" s="112"/>
      <c r="D568" s="112"/>
      <c r="E568" s="112"/>
      <c r="F568" s="112"/>
      <c r="G568" s="112"/>
      <c r="H568" s="113"/>
      <c r="I568" s="113"/>
      <c r="J568" s="113"/>
      <c r="K568" s="113"/>
      <c r="L568" s="113"/>
      <c r="M568" s="113"/>
      <c r="N568" s="113"/>
    </row>
    <row r="569" spans="2:14">
      <c r="B569" s="112"/>
      <c r="C569" s="112"/>
      <c r="D569" s="112"/>
      <c r="E569" s="112"/>
      <c r="F569" s="112"/>
      <c r="G569" s="112"/>
      <c r="H569" s="113"/>
      <c r="I569" s="113"/>
      <c r="J569" s="113"/>
      <c r="K569" s="113"/>
      <c r="L569" s="113"/>
      <c r="M569" s="113"/>
      <c r="N569" s="113"/>
    </row>
    <row r="570" spans="2:14">
      <c r="B570" s="112"/>
      <c r="C570" s="112"/>
      <c r="D570" s="112"/>
      <c r="E570" s="112"/>
      <c r="F570" s="112"/>
      <c r="G570" s="112"/>
      <c r="H570" s="113"/>
      <c r="I570" s="113"/>
      <c r="J570" s="113"/>
      <c r="K570" s="113"/>
      <c r="L570" s="113"/>
      <c r="M570" s="113"/>
      <c r="N570" s="113"/>
    </row>
    <row r="571" spans="2:14">
      <c r="B571" s="112"/>
      <c r="C571" s="112"/>
      <c r="D571" s="112"/>
      <c r="E571" s="112"/>
      <c r="F571" s="112"/>
      <c r="G571" s="112"/>
      <c r="H571" s="113"/>
      <c r="I571" s="113"/>
      <c r="J571" s="113"/>
      <c r="K571" s="113"/>
      <c r="L571" s="113"/>
      <c r="M571" s="113"/>
      <c r="N571" s="113"/>
    </row>
    <row r="572" spans="2:14">
      <c r="B572" s="112"/>
      <c r="C572" s="112"/>
      <c r="D572" s="112"/>
      <c r="E572" s="112"/>
      <c r="F572" s="112"/>
      <c r="G572" s="112"/>
      <c r="H572" s="113"/>
      <c r="I572" s="113"/>
      <c r="J572" s="113"/>
      <c r="K572" s="113"/>
      <c r="L572" s="113"/>
      <c r="M572" s="113"/>
      <c r="N572" s="113"/>
    </row>
    <row r="573" spans="2:14">
      <c r="B573" s="112"/>
      <c r="C573" s="112"/>
      <c r="D573" s="112"/>
      <c r="E573" s="112"/>
      <c r="F573" s="112"/>
      <c r="G573" s="112"/>
      <c r="H573" s="113"/>
      <c r="I573" s="113"/>
      <c r="J573" s="113"/>
      <c r="K573" s="113"/>
      <c r="L573" s="113"/>
      <c r="M573" s="113"/>
      <c r="N573" s="113"/>
    </row>
  </sheetData>
  <sheetProtection sheet="1" objects="1" scenarios="1"/>
  <mergeCells count="2">
    <mergeCell ref="B6:N6"/>
    <mergeCell ref="B7:N7"/>
  </mergeCells>
  <phoneticPr fontId="7" type="noConversion"/>
  <dataValidations count="1">
    <dataValidation allowBlank="1" showInputMessage="1" showErrorMessage="1" sqref="J9:J1048576 C5:C1048576 J1:J7 A1:A1048576 B1:B43 D1:I1048576 B45:B80 B82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50.285156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9.71093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142</v>
      </c>
      <c r="C1" s="67" t="s" vm="1">
        <v>223</v>
      </c>
    </row>
    <row r="2" spans="2:15">
      <c r="B2" s="46" t="s">
        <v>141</v>
      </c>
      <c r="C2" s="67" t="s">
        <v>224</v>
      </c>
    </row>
    <row r="3" spans="2:15">
      <c r="B3" s="46" t="s">
        <v>143</v>
      </c>
      <c r="C3" s="67" t="s">
        <v>225</v>
      </c>
    </row>
    <row r="4" spans="2:15">
      <c r="B4" s="46" t="s">
        <v>144</v>
      </c>
      <c r="C4" s="67">
        <v>2207</v>
      </c>
    </row>
    <row r="6" spans="2:15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ht="26.25" customHeight="1">
      <c r="B7" s="144" t="s">
        <v>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100</v>
      </c>
      <c r="J8" s="29" t="s">
        <v>200</v>
      </c>
      <c r="K8" s="29" t="s">
        <v>199</v>
      </c>
      <c r="L8" s="29" t="s">
        <v>60</v>
      </c>
      <c r="M8" s="29" t="s">
        <v>57</v>
      </c>
      <c r="N8" s="29" t="s">
        <v>145</v>
      </c>
      <c r="O8" s="19" t="s">
        <v>147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207</v>
      </c>
      <c r="K9" s="31"/>
      <c r="L9" s="31" t="s">
        <v>203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92"/>
      <c r="D11" s="92"/>
      <c r="E11" s="92"/>
      <c r="F11" s="92"/>
      <c r="G11" s="92"/>
      <c r="H11" s="92"/>
      <c r="I11" s="92"/>
      <c r="J11" s="97"/>
      <c r="K11" s="99"/>
      <c r="L11" s="97">
        <v>1191.5646602170002</v>
      </c>
      <c r="M11" s="92"/>
      <c r="N11" s="98">
        <f>IFERROR(L11/$L$11,0)</f>
        <v>1</v>
      </c>
      <c r="O11" s="98">
        <f>L11/'סכום נכסי הקרן'!$C$42</f>
        <v>3.5856329681566715E-4</v>
      </c>
    </row>
    <row r="12" spans="2:15" s="4" customFormat="1" ht="18" customHeight="1">
      <c r="B12" s="79" t="s">
        <v>192</v>
      </c>
      <c r="C12" s="92"/>
      <c r="D12" s="92"/>
      <c r="E12" s="92"/>
      <c r="F12" s="92"/>
      <c r="G12" s="92"/>
      <c r="H12" s="92"/>
      <c r="I12" s="92"/>
      <c r="J12" s="97"/>
      <c r="K12" s="99"/>
      <c r="L12" s="97">
        <v>1191.5646602170002</v>
      </c>
      <c r="M12" s="92"/>
      <c r="N12" s="98">
        <f t="shared" ref="N12:N15" si="0">IFERROR(L12/$L$11,0)</f>
        <v>1</v>
      </c>
      <c r="O12" s="98">
        <f>L12/'סכום נכסי הקרן'!$C$42</f>
        <v>3.5856329681566715E-4</v>
      </c>
    </row>
    <row r="13" spans="2:15">
      <c r="B13" s="104" t="s">
        <v>28</v>
      </c>
      <c r="C13" s="94"/>
      <c r="D13" s="94"/>
      <c r="E13" s="94"/>
      <c r="F13" s="94"/>
      <c r="G13" s="94"/>
      <c r="H13" s="94"/>
      <c r="I13" s="94"/>
      <c r="J13" s="100"/>
      <c r="K13" s="102"/>
      <c r="L13" s="100">
        <v>1191.5646602170002</v>
      </c>
      <c r="M13" s="94"/>
      <c r="N13" s="101">
        <f t="shared" si="0"/>
        <v>1</v>
      </c>
      <c r="O13" s="101">
        <f>L13/'סכום נכסי הקרן'!$C$42</f>
        <v>3.5856329681566715E-4</v>
      </c>
    </row>
    <row r="14" spans="2:15">
      <c r="B14" s="96" t="s">
        <v>1355</v>
      </c>
      <c r="C14" s="92" t="s">
        <v>1356</v>
      </c>
      <c r="D14" s="103" t="s">
        <v>121</v>
      </c>
      <c r="E14" s="92"/>
      <c r="F14" s="103" t="s">
        <v>1233</v>
      </c>
      <c r="G14" s="92" t="s">
        <v>476</v>
      </c>
      <c r="H14" s="92"/>
      <c r="I14" s="103" t="s">
        <v>128</v>
      </c>
      <c r="J14" s="97">
        <v>8907.4476350000004</v>
      </c>
      <c r="K14" s="99">
        <v>1419.8</v>
      </c>
      <c r="L14" s="97">
        <v>445.04068623399996</v>
      </c>
      <c r="M14" s="98">
        <v>1.3920360256371088E-5</v>
      </c>
      <c r="N14" s="98">
        <f t="shared" si="0"/>
        <v>0.37349268662680207</v>
      </c>
      <c r="O14" s="98">
        <f>L14/'סכום נכסי הקרן'!$C$42</f>
        <v>1.33920769053447E-4</v>
      </c>
    </row>
    <row r="15" spans="2:15">
      <c r="B15" s="96" t="s">
        <v>1357</v>
      </c>
      <c r="C15" s="92" t="s">
        <v>1358</v>
      </c>
      <c r="D15" s="103" t="s">
        <v>121</v>
      </c>
      <c r="E15" s="92"/>
      <c r="F15" s="103" t="s">
        <v>1233</v>
      </c>
      <c r="G15" s="92" t="s">
        <v>476</v>
      </c>
      <c r="H15" s="92"/>
      <c r="I15" s="103" t="s">
        <v>128</v>
      </c>
      <c r="J15" s="97">
        <v>1819.3796570000004</v>
      </c>
      <c r="K15" s="99">
        <v>11660.07</v>
      </c>
      <c r="L15" s="97">
        <v>746.52397398300025</v>
      </c>
      <c r="M15" s="98">
        <v>1.9910457001805113E-5</v>
      </c>
      <c r="N15" s="98">
        <f t="shared" si="0"/>
        <v>0.62650731337319787</v>
      </c>
      <c r="O15" s="98">
        <f>L15/'סכום נכסי הקרן'!$C$42</f>
        <v>2.2464252776222015E-4</v>
      </c>
    </row>
    <row r="16" spans="2:15">
      <c r="B16" s="95"/>
      <c r="C16" s="92"/>
      <c r="D16" s="92"/>
      <c r="E16" s="92"/>
      <c r="F16" s="92"/>
      <c r="G16" s="92"/>
      <c r="H16" s="92"/>
      <c r="I16" s="92"/>
      <c r="J16" s="97"/>
      <c r="K16" s="99"/>
      <c r="L16" s="92"/>
      <c r="M16" s="92"/>
      <c r="N16" s="98"/>
      <c r="O16" s="92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20" t="s">
        <v>215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0" t="s">
        <v>109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0" t="s">
        <v>198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0" t="s">
        <v>206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2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2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24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  <row r="406" spans="2:15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</row>
    <row r="407" spans="2:15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</row>
    <row r="408" spans="2:15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</row>
    <row r="409" spans="2:15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</row>
    <row r="410" spans="2:15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</row>
    <row r="411" spans="2:15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</row>
    <row r="412" spans="2:15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</row>
    <row r="413" spans="2:15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</row>
    <row r="414" spans="2:15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</row>
    <row r="415" spans="2:15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</row>
    <row r="416" spans="2:15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</row>
    <row r="417" spans="2:15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</row>
    <row r="418" spans="2:15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</row>
    <row r="419" spans="2:15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</row>
    <row r="420" spans="2:15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</row>
    <row r="421" spans="2:15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</row>
    <row r="422" spans="2:15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</row>
    <row r="423" spans="2:15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</row>
    <row r="424" spans="2:15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</row>
    <row r="425" spans="2:15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</row>
    <row r="426" spans="2:15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</row>
    <row r="427" spans="2:15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</row>
    <row r="428" spans="2:15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</row>
    <row r="429" spans="2:15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</row>
    <row r="430" spans="2:15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</row>
    <row r="431" spans="2:15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</row>
    <row r="432" spans="2:15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</row>
    <row r="433" spans="2:15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</row>
    <row r="434" spans="2:15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</row>
    <row r="435" spans="2:15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</row>
    <row r="436" spans="2:15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</row>
    <row r="437" spans="2:15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</row>
    <row r="438" spans="2:15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</row>
    <row r="439" spans="2:15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</row>
    <row r="440" spans="2:15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</row>
    <row r="441" spans="2:15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</row>
    <row r="442" spans="2:15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</row>
    <row r="443" spans="2:15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</row>
    <row r="444" spans="2:15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</row>
    <row r="445" spans="2:15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</row>
    <row r="446" spans="2:15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</row>
    <row r="447" spans="2:15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</row>
    <row r="448" spans="2:15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</row>
    <row r="449" spans="2:15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</row>
    <row r="450" spans="2:15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</row>
    <row r="451" spans="2:15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</row>
    <row r="452" spans="2:15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</row>
    <row r="453" spans="2:15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</row>
    <row r="454" spans="2:15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</row>
    <row r="455" spans="2:15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</row>
    <row r="456" spans="2:15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</row>
    <row r="457" spans="2:15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</row>
    <row r="458" spans="2:15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</row>
    <row r="459" spans="2:15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</row>
    <row r="460" spans="2:15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</row>
    <row r="461" spans="2:15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</row>
    <row r="462" spans="2:15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</row>
    <row r="463" spans="2:15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</row>
    <row r="464" spans="2:15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</row>
    <row r="465" spans="2:15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</row>
    <row r="466" spans="2:15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</row>
    <row r="467" spans="2:15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</row>
    <row r="468" spans="2:15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</row>
    <row r="469" spans="2:15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</row>
    <row r="470" spans="2:15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</row>
    <row r="471" spans="2:15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</row>
    <row r="472" spans="2:15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</row>
    <row r="473" spans="2:15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</row>
    <row r="474" spans="2:15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</row>
    <row r="475" spans="2:15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</row>
    <row r="476" spans="2:15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</row>
    <row r="477" spans="2:15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</row>
    <row r="478" spans="2:15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</row>
    <row r="479" spans="2:15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</row>
    <row r="480" spans="2:15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</row>
    <row r="481" spans="2:15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</row>
    <row r="482" spans="2:15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</row>
    <row r="483" spans="2:15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</row>
    <row r="484" spans="2:15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</row>
    <row r="485" spans="2:15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</row>
    <row r="486" spans="2:15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</row>
    <row r="487" spans="2:15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</row>
    <row r="488" spans="2:15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</row>
    <row r="489" spans="2:15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</row>
    <row r="490" spans="2:15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</row>
    <row r="491" spans="2:15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</row>
    <row r="492" spans="2:15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</row>
    <row r="493" spans="2:15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</row>
    <row r="494" spans="2:15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</row>
    <row r="495" spans="2:15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</row>
    <row r="496" spans="2:15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</row>
    <row r="497" spans="2:15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</row>
    <row r="498" spans="2:15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</row>
    <row r="499" spans="2:15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</row>
    <row r="500" spans="2:15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</row>
    <row r="501" spans="2:15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</row>
    <row r="502" spans="2:15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</row>
    <row r="503" spans="2:15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</row>
    <row r="504" spans="2:15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</row>
    <row r="505" spans="2:15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</row>
    <row r="506" spans="2:15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</row>
    <row r="507" spans="2:15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</row>
    <row r="508" spans="2:15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</row>
    <row r="509" spans="2:15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</row>
    <row r="510" spans="2:15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</row>
    <row r="511" spans="2:15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</row>
    <row r="512" spans="2:15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</row>
    <row r="513" spans="2:15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</row>
    <row r="514" spans="2:15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</row>
    <row r="515" spans="2:15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</row>
    <row r="516" spans="2:15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</row>
    <row r="517" spans="2:15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</row>
    <row r="518" spans="2:15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</row>
    <row r="519" spans="2:15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</row>
    <row r="520" spans="2:15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</row>
    <row r="521" spans="2:15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</row>
    <row r="522" spans="2:15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</row>
    <row r="523" spans="2:15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</row>
    <row r="524" spans="2:15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</row>
    <row r="525" spans="2:15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</row>
  </sheetData>
  <sheetProtection sheet="1" objects="1" scenarios="1"/>
  <mergeCells count="2">
    <mergeCell ref="B6:O6"/>
    <mergeCell ref="B7:O7"/>
  </mergeCells>
  <phoneticPr fontId="7" type="noConversion"/>
  <dataValidations count="1">
    <dataValidation allowBlank="1" showInputMessage="1" showErrorMessage="1" sqref="A1:A1048576 B39:B1048576 C5:C1048576 B1:B18 B20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6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67" t="s" vm="1">
        <v>223</v>
      </c>
    </row>
    <row r="2" spans="2:12">
      <c r="B2" s="46" t="s">
        <v>141</v>
      </c>
      <c r="C2" s="67" t="s">
        <v>224</v>
      </c>
    </row>
    <row r="3" spans="2:12">
      <c r="B3" s="46" t="s">
        <v>143</v>
      </c>
      <c r="C3" s="67" t="s">
        <v>225</v>
      </c>
    </row>
    <row r="4" spans="2:12">
      <c r="B4" s="46" t="s">
        <v>144</v>
      </c>
      <c r="C4" s="67">
        <v>2207</v>
      </c>
    </row>
    <row r="6" spans="2:12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91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57</v>
      </c>
      <c r="K8" s="29" t="s">
        <v>145</v>
      </c>
      <c r="L8" s="65" t="s">
        <v>147</v>
      </c>
    </row>
    <row r="9" spans="2:12" s="3" customFormat="1" ht="25.5"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47</v>
      </c>
      <c r="C11" s="92"/>
      <c r="D11" s="92"/>
      <c r="E11" s="92"/>
      <c r="F11" s="92"/>
      <c r="G11" s="97"/>
      <c r="H11" s="99"/>
      <c r="I11" s="97">
        <v>4.7844398660000005</v>
      </c>
      <c r="J11" s="92"/>
      <c r="K11" s="98">
        <f>IFERROR(I11/$I$11,0)</f>
        <v>1</v>
      </c>
      <c r="L11" s="98">
        <f>I11/'סכום נכסי הקרן'!$C$42</f>
        <v>1.439724245813776E-6</v>
      </c>
    </row>
    <row r="12" spans="2:12" s="4" customFormat="1" ht="18" customHeight="1">
      <c r="B12" s="79" t="s">
        <v>24</v>
      </c>
      <c r="C12" s="92"/>
      <c r="D12" s="92"/>
      <c r="E12" s="92"/>
      <c r="F12" s="92"/>
      <c r="G12" s="97"/>
      <c r="H12" s="99"/>
      <c r="I12" s="97">
        <v>4.5571097859999998</v>
      </c>
      <c r="J12" s="92"/>
      <c r="K12" s="98">
        <f t="shared" ref="K12:K21" si="0">IFERROR(I12/$I$11,0)</f>
        <v>0.95248553929677493</v>
      </c>
      <c r="L12" s="98">
        <f>I12/'סכום נכסי הקרן'!$C$42</f>
        <v>1.371316524712577E-6</v>
      </c>
    </row>
    <row r="13" spans="2:12">
      <c r="B13" s="104" t="s">
        <v>1359</v>
      </c>
      <c r="C13" s="94"/>
      <c r="D13" s="94"/>
      <c r="E13" s="94"/>
      <c r="F13" s="94"/>
      <c r="G13" s="100"/>
      <c r="H13" s="102"/>
      <c r="I13" s="100">
        <v>4.5571097859999998</v>
      </c>
      <c r="J13" s="94"/>
      <c r="K13" s="101">
        <f t="shared" si="0"/>
        <v>0.95248553929677493</v>
      </c>
      <c r="L13" s="101">
        <f>I13/'סכום נכסי הקרן'!$C$42</f>
        <v>1.371316524712577E-6</v>
      </c>
    </row>
    <row r="14" spans="2:12">
      <c r="B14" s="96" t="s">
        <v>1360</v>
      </c>
      <c r="C14" s="92" t="s">
        <v>1361</v>
      </c>
      <c r="D14" s="103" t="s">
        <v>117</v>
      </c>
      <c r="E14" s="103" t="s">
        <v>423</v>
      </c>
      <c r="F14" s="103" t="s">
        <v>129</v>
      </c>
      <c r="G14" s="97">
        <v>182.64330000000001</v>
      </c>
      <c r="H14" s="99">
        <v>1920</v>
      </c>
      <c r="I14" s="97">
        <v>3.50675136</v>
      </c>
      <c r="J14" s="98">
        <v>9.1321650000000007E-5</v>
      </c>
      <c r="K14" s="98">
        <f t="shared" si="0"/>
        <v>0.73294919744321008</v>
      </c>
      <c r="L14" s="98">
        <f>I14/'סכום נכסי הקרן'!$C$42</f>
        <v>1.0552447305087381E-6</v>
      </c>
    </row>
    <row r="15" spans="2:12">
      <c r="B15" s="96" t="s">
        <v>1362</v>
      </c>
      <c r="C15" s="92" t="s">
        <v>1363</v>
      </c>
      <c r="D15" s="103" t="s">
        <v>117</v>
      </c>
      <c r="E15" s="103" t="s">
        <v>153</v>
      </c>
      <c r="F15" s="103" t="s">
        <v>129</v>
      </c>
      <c r="G15" s="97">
        <v>2304.7845000000002</v>
      </c>
      <c r="H15" s="99">
        <v>8.9</v>
      </c>
      <c r="I15" s="97">
        <v>0.20512582100000001</v>
      </c>
      <c r="J15" s="98">
        <v>1.5369996748324882E-4</v>
      </c>
      <c r="K15" s="98">
        <f t="shared" si="0"/>
        <v>4.2873528928161472E-2</v>
      </c>
      <c r="L15" s="98">
        <f>I15/'סכום נכסי הקרן'!$C$42</f>
        <v>6.1726059101472385E-8</v>
      </c>
    </row>
    <row r="16" spans="2:12">
      <c r="B16" s="96" t="s">
        <v>1364</v>
      </c>
      <c r="C16" s="92" t="s">
        <v>1365</v>
      </c>
      <c r="D16" s="103" t="s">
        <v>117</v>
      </c>
      <c r="E16" s="103" t="s">
        <v>423</v>
      </c>
      <c r="F16" s="103" t="s">
        <v>129</v>
      </c>
      <c r="G16" s="97">
        <v>1420.559</v>
      </c>
      <c r="H16" s="99">
        <v>59.5</v>
      </c>
      <c r="I16" s="97">
        <v>0.84523260500000008</v>
      </c>
      <c r="J16" s="98">
        <v>1.15964E-4</v>
      </c>
      <c r="K16" s="98">
        <f t="shared" si="0"/>
        <v>0.17666281292540337</v>
      </c>
      <c r="L16" s="98">
        <f>I16/'סכום נכסי הקרן'!$C$42</f>
        <v>2.5434573510236656E-7</v>
      </c>
    </row>
    <row r="17" spans="2:12">
      <c r="B17" s="95"/>
      <c r="C17" s="92"/>
      <c r="D17" s="92"/>
      <c r="E17" s="92"/>
      <c r="F17" s="92"/>
      <c r="G17" s="97"/>
      <c r="H17" s="99"/>
      <c r="I17" s="92"/>
      <c r="J17" s="92"/>
      <c r="K17" s="98"/>
      <c r="L17" s="92"/>
    </row>
    <row r="18" spans="2:12">
      <c r="B18" s="79" t="s">
        <v>39</v>
      </c>
      <c r="C18" s="92"/>
      <c r="D18" s="92"/>
      <c r="E18" s="92"/>
      <c r="F18" s="92"/>
      <c r="G18" s="97"/>
      <c r="H18" s="99"/>
      <c r="I18" s="97">
        <v>0.22733008000000002</v>
      </c>
      <c r="J18" s="92"/>
      <c r="K18" s="98">
        <f t="shared" si="0"/>
        <v>4.751446070322498E-2</v>
      </c>
      <c r="L18" s="98">
        <f>I18/'סכום נכסי הקרן'!$C$42</f>
        <v>6.8407721101198884E-8</v>
      </c>
    </row>
    <row r="19" spans="2:12">
      <c r="B19" s="104" t="s">
        <v>1366</v>
      </c>
      <c r="C19" s="94"/>
      <c r="D19" s="94"/>
      <c r="E19" s="94"/>
      <c r="F19" s="94"/>
      <c r="G19" s="100"/>
      <c r="H19" s="102"/>
      <c r="I19" s="100">
        <v>0.22733008000000002</v>
      </c>
      <c r="J19" s="94"/>
      <c r="K19" s="101">
        <f t="shared" si="0"/>
        <v>4.751446070322498E-2</v>
      </c>
      <c r="L19" s="101">
        <f>I19/'סכום נכסי הקרן'!$C$42</f>
        <v>6.8407721101198884E-8</v>
      </c>
    </row>
    <row r="20" spans="2:12">
      <c r="B20" s="96" t="s">
        <v>1367</v>
      </c>
      <c r="C20" s="92" t="s">
        <v>1368</v>
      </c>
      <c r="D20" s="103" t="s">
        <v>1087</v>
      </c>
      <c r="E20" s="103" t="s">
        <v>1182</v>
      </c>
      <c r="F20" s="103" t="s">
        <v>128</v>
      </c>
      <c r="G20" s="97">
        <v>347.892</v>
      </c>
      <c r="H20" s="99">
        <v>8</v>
      </c>
      <c r="I20" s="97">
        <v>9.793855600000001E-2</v>
      </c>
      <c r="J20" s="98">
        <v>1.0415928143712575E-5</v>
      </c>
      <c r="K20" s="98">
        <f t="shared" si="0"/>
        <v>2.047022404774854E-2</v>
      </c>
      <c r="L20" s="98">
        <f>I20/'סכום נכסי הקרן'!$C$42</f>
        <v>2.9471477878783788E-8</v>
      </c>
    </row>
    <row r="21" spans="2:12">
      <c r="B21" s="96" t="s">
        <v>1369</v>
      </c>
      <c r="C21" s="92" t="s">
        <v>1370</v>
      </c>
      <c r="D21" s="103" t="s">
        <v>1103</v>
      </c>
      <c r="E21" s="103" t="s">
        <v>1116</v>
      </c>
      <c r="F21" s="103" t="s">
        <v>128</v>
      </c>
      <c r="G21" s="97">
        <v>91.923502999999997</v>
      </c>
      <c r="H21" s="99">
        <v>40</v>
      </c>
      <c r="I21" s="97">
        <v>0.12939152400000001</v>
      </c>
      <c r="J21" s="98">
        <v>3.6333400395256916E-6</v>
      </c>
      <c r="K21" s="98">
        <f t="shared" si="0"/>
        <v>2.7044236655476443E-2</v>
      </c>
      <c r="L21" s="98">
        <f>I21/'סכום נכסי הקרן'!$C$42</f>
        <v>3.8936243222415096E-8</v>
      </c>
    </row>
    <row r="22" spans="2:12">
      <c r="B22" s="95"/>
      <c r="C22" s="92"/>
      <c r="D22" s="92"/>
      <c r="E22" s="92"/>
      <c r="F22" s="92"/>
      <c r="G22" s="97"/>
      <c r="H22" s="99"/>
      <c r="I22" s="92"/>
      <c r="J22" s="92"/>
      <c r="K22" s="98"/>
      <c r="L22" s="92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0" t="s">
        <v>215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0" t="s">
        <v>109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0" t="s">
        <v>198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0" t="s">
        <v>206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7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4.28515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142</v>
      </c>
      <c r="C1" s="67" t="s" vm="1">
        <v>223</v>
      </c>
    </row>
    <row r="2" spans="2:13">
      <c r="B2" s="46" t="s">
        <v>141</v>
      </c>
      <c r="C2" s="67" t="s">
        <v>224</v>
      </c>
    </row>
    <row r="3" spans="2:13">
      <c r="B3" s="46" t="s">
        <v>143</v>
      </c>
      <c r="C3" s="67" t="s">
        <v>225</v>
      </c>
    </row>
    <row r="4" spans="2:13">
      <c r="B4" s="46" t="s">
        <v>144</v>
      </c>
      <c r="C4" s="67">
        <v>2207</v>
      </c>
    </row>
    <row r="6" spans="2:13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3" ht="26.25" customHeight="1">
      <c r="B7" s="144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"/>
    </row>
    <row r="8" spans="2:13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57</v>
      </c>
      <c r="K8" s="29" t="s">
        <v>145</v>
      </c>
      <c r="L8" s="30" t="s">
        <v>147</v>
      </c>
    </row>
    <row r="9" spans="2:13" s="3" customFormat="1">
      <c r="B9" s="14"/>
      <c r="C9" s="29"/>
      <c r="D9" s="29"/>
      <c r="E9" s="29"/>
      <c r="F9" s="29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49</v>
      </c>
      <c r="C11" s="94"/>
      <c r="D11" s="94"/>
      <c r="E11" s="94"/>
      <c r="F11" s="94"/>
      <c r="G11" s="100"/>
      <c r="H11" s="102"/>
      <c r="I11" s="100">
        <v>24.304744931000005</v>
      </c>
      <c r="J11" s="94"/>
      <c r="K11" s="101">
        <f>IFERROR(I11/$I$11,0)</f>
        <v>1</v>
      </c>
      <c r="L11" s="101">
        <f>I11/'סכום נכסי הקרן'!$C$42</f>
        <v>7.3137360998404851E-6</v>
      </c>
    </row>
    <row r="12" spans="2:13">
      <c r="B12" s="79" t="s">
        <v>193</v>
      </c>
      <c r="C12" s="92"/>
      <c r="D12" s="92"/>
      <c r="E12" s="92"/>
      <c r="F12" s="92"/>
      <c r="G12" s="97"/>
      <c r="H12" s="99"/>
      <c r="I12" s="97">
        <v>19.113487980000006</v>
      </c>
      <c r="J12" s="92"/>
      <c r="K12" s="98">
        <f t="shared" ref="K12:K24" si="0">IFERROR(I12/$I$11,0)</f>
        <v>0.78640973333652642</v>
      </c>
      <c r="L12" s="98">
        <f>I12/'סכום נכסי הקרן'!$C$42</f>
        <v>5.7515932559692826E-6</v>
      </c>
    </row>
    <row r="13" spans="2:13">
      <c r="B13" s="104" t="s">
        <v>187</v>
      </c>
      <c r="C13" s="94"/>
      <c r="D13" s="94"/>
      <c r="E13" s="94"/>
      <c r="F13" s="94"/>
      <c r="G13" s="100"/>
      <c r="H13" s="102"/>
      <c r="I13" s="100">
        <v>19.113487980000006</v>
      </c>
      <c r="J13" s="94"/>
      <c r="K13" s="101">
        <f t="shared" si="0"/>
        <v>0.78640973333652642</v>
      </c>
      <c r="L13" s="101">
        <f>I13/'סכום נכסי הקרן'!$C$42</f>
        <v>5.7515932559692826E-6</v>
      </c>
    </row>
    <row r="14" spans="2:13">
      <c r="B14" s="96" t="s">
        <v>1371</v>
      </c>
      <c r="C14" s="92" t="s">
        <v>1372</v>
      </c>
      <c r="D14" s="103" t="s">
        <v>117</v>
      </c>
      <c r="E14" s="103" t="s">
        <v>475</v>
      </c>
      <c r="F14" s="103" t="s">
        <v>129</v>
      </c>
      <c r="G14" s="97">
        <v>1.261109</v>
      </c>
      <c r="H14" s="105">
        <v>287800</v>
      </c>
      <c r="I14" s="97">
        <v>3.629470263</v>
      </c>
      <c r="J14" s="92"/>
      <c r="K14" s="98">
        <f t="shared" si="0"/>
        <v>0.14933175695955214</v>
      </c>
      <c r="L14" s="98">
        <f>I14/'סכום נכסי הקרן'!$C$42</f>
        <v>1.0921730617276823E-6</v>
      </c>
    </row>
    <row r="15" spans="2:13">
      <c r="B15" s="96" t="s">
        <v>1373</v>
      </c>
      <c r="C15" s="92" t="s">
        <v>1374</v>
      </c>
      <c r="D15" s="103" t="s">
        <v>117</v>
      </c>
      <c r="E15" s="103" t="s">
        <v>475</v>
      </c>
      <c r="F15" s="103" t="s">
        <v>129</v>
      </c>
      <c r="G15" s="97">
        <v>5.2821600000000002</v>
      </c>
      <c r="H15" s="105">
        <v>768200</v>
      </c>
      <c r="I15" s="97">
        <v>40.577554656000004</v>
      </c>
      <c r="J15" s="92"/>
      <c r="K15" s="98">
        <f t="shared" si="0"/>
        <v>1.6695322156721957</v>
      </c>
      <c r="L15" s="98">
        <f>I15/'סכום נכסי הקרן'!$C$42</f>
        <v>1.2210518035608408E-5</v>
      </c>
    </row>
    <row r="16" spans="2:13">
      <c r="B16" s="96" t="s">
        <v>1375</v>
      </c>
      <c r="C16" s="92" t="s">
        <v>1376</v>
      </c>
      <c r="D16" s="103" t="s">
        <v>117</v>
      </c>
      <c r="E16" s="103" t="s">
        <v>475</v>
      </c>
      <c r="F16" s="103" t="s">
        <v>129</v>
      </c>
      <c r="G16" s="97">
        <v>-5.2821600000000002</v>
      </c>
      <c r="H16" s="105">
        <v>1E-4</v>
      </c>
      <c r="I16" s="97">
        <v>-6E-9</v>
      </c>
      <c r="J16" s="92"/>
      <c r="K16" s="98">
        <f t="shared" si="0"/>
        <v>-2.4686537616558865E-10</v>
      </c>
      <c r="L16" s="98">
        <f>I16/'סכום נכסי הקרן'!$C$42</f>
        <v>-1.8055082134629664E-15</v>
      </c>
    </row>
    <row r="17" spans="2:12">
      <c r="B17" s="96" t="s">
        <v>1377</v>
      </c>
      <c r="C17" s="92" t="s">
        <v>1378</v>
      </c>
      <c r="D17" s="103" t="s">
        <v>117</v>
      </c>
      <c r="E17" s="103" t="s">
        <v>475</v>
      </c>
      <c r="F17" s="103" t="s">
        <v>129</v>
      </c>
      <c r="G17" s="97">
        <v>-1.261109</v>
      </c>
      <c r="H17" s="105">
        <v>1989800</v>
      </c>
      <c r="I17" s="97">
        <v>-25.093536932999999</v>
      </c>
      <c r="J17" s="92"/>
      <c r="K17" s="98">
        <f t="shared" si="0"/>
        <v>-1.032454239048356</v>
      </c>
      <c r="L17" s="98">
        <f>I17/'סכום נכסי הקרן'!$C$42</f>
        <v>-7.5510978395612998E-6</v>
      </c>
    </row>
    <row r="18" spans="2:12">
      <c r="B18" s="95"/>
      <c r="C18" s="92"/>
      <c r="D18" s="92"/>
      <c r="E18" s="92"/>
      <c r="F18" s="92"/>
      <c r="G18" s="97"/>
      <c r="H18" s="99"/>
      <c r="I18" s="92"/>
      <c r="J18" s="92"/>
      <c r="K18" s="98"/>
      <c r="L18" s="92"/>
    </row>
    <row r="19" spans="2:12">
      <c r="B19" s="79" t="s">
        <v>192</v>
      </c>
      <c r="C19" s="92"/>
      <c r="D19" s="92"/>
      <c r="E19" s="92"/>
      <c r="F19" s="92"/>
      <c r="G19" s="97"/>
      <c r="H19" s="99"/>
      <c r="I19" s="97">
        <v>5.1912569509999997</v>
      </c>
      <c r="J19" s="92"/>
      <c r="K19" s="98">
        <f t="shared" si="0"/>
        <v>0.21359026666347361</v>
      </c>
      <c r="L19" s="98">
        <f>I19/'סכום נכסי הקרן'!$C$42</f>
        <v>1.5621428438712027E-6</v>
      </c>
    </row>
    <row r="20" spans="2:12">
      <c r="B20" s="104" t="s">
        <v>187</v>
      </c>
      <c r="C20" s="94"/>
      <c r="D20" s="94"/>
      <c r="E20" s="94"/>
      <c r="F20" s="94"/>
      <c r="G20" s="100"/>
      <c r="H20" s="102"/>
      <c r="I20" s="100">
        <v>5.1912569509999997</v>
      </c>
      <c r="J20" s="94"/>
      <c r="K20" s="101">
        <f t="shared" si="0"/>
        <v>0.21359026666347361</v>
      </c>
      <c r="L20" s="101">
        <f>I20/'סכום נכסי הקרן'!$C$42</f>
        <v>1.5621428438712027E-6</v>
      </c>
    </row>
    <row r="21" spans="2:12">
      <c r="B21" s="96" t="s">
        <v>1379</v>
      </c>
      <c r="C21" s="92" t="s">
        <v>1379</v>
      </c>
      <c r="D21" s="103" t="s">
        <v>26</v>
      </c>
      <c r="E21" s="103" t="s">
        <v>475</v>
      </c>
      <c r="F21" s="103" t="s">
        <v>128</v>
      </c>
      <c r="G21" s="97">
        <v>19.669440000000002</v>
      </c>
      <c r="H21" s="99">
        <v>262</v>
      </c>
      <c r="I21" s="97">
        <v>18.134790951999999</v>
      </c>
      <c r="J21" s="92"/>
      <c r="K21" s="98">
        <f t="shared" si="0"/>
        <v>0.7461419983416322</v>
      </c>
      <c r="L21" s="98">
        <f>I21/'סכום נכסי הקרן'!$C$42</f>
        <v>5.4570856688783146E-6</v>
      </c>
    </row>
    <row r="22" spans="2:12">
      <c r="B22" s="96" t="s">
        <v>1380</v>
      </c>
      <c r="C22" s="92" t="s">
        <v>1380</v>
      </c>
      <c r="D22" s="103" t="s">
        <v>26</v>
      </c>
      <c r="E22" s="103" t="s">
        <v>475</v>
      </c>
      <c r="F22" s="103" t="s">
        <v>128</v>
      </c>
      <c r="G22" s="97">
        <v>-19.669440000000002</v>
      </c>
      <c r="H22" s="99">
        <v>71</v>
      </c>
      <c r="I22" s="97">
        <v>-4.9143899150000001</v>
      </c>
      <c r="J22" s="92"/>
      <c r="K22" s="98">
        <f t="shared" si="0"/>
        <v>-0.20219878583180836</v>
      </c>
      <c r="L22" s="98">
        <f>I22/'סכום נכסי הקרן'!$C$42</f>
        <v>-1.4788285592820117E-6</v>
      </c>
    </row>
    <row r="23" spans="2:12">
      <c r="B23" s="96" t="s">
        <v>1381</v>
      </c>
      <c r="C23" s="92" t="s">
        <v>1381</v>
      </c>
      <c r="D23" s="103" t="s">
        <v>26</v>
      </c>
      <c r="E23" s="103" t="s">
        <v>475</v>
      </c>
      <c r="F23" s="103" t="s">
        <v>128</v>
      </c>
      <c r="G23" s="97">
        <v>19.669440000000002</v>
      </c>
      <c r="H23" s="99">
        <v>105</v>
      </c>
      <c r="I23" s="97">
        <v>7.2677597330000001</v>
      </c>
      <c r="J23" s="92"/>
      <c r="K23" s="98">
        <f t="shared" si="0"/>
        <v>0.29902637339469385</v>
      </c>
      <c r="L23" s="98">
        <f>I23/'סכום נכסי הקרן'!$C$42</f>
        <v>2.1869999819011527E-6</v>
      </c>
    </row>
    <row r="24" spans="2:12">
      <c r="B24" s="96" t="s">
        <v>1382</v>
      </c>
      <c r="C24" s="92" t="s">
        <v>1382</v>
      </c>
      <c r="D24" s="103" t="s">
        <v>26</v>
      </c>
      <c r="E24" s="103" t="s">
        <v>475</v>
      </c>
      <c r="F24" s="103" t="s">
        <v>128</v>
      </c>
      <c r="G24" s="97">
        <v>-19.669440000000002</v>
      </c>
      <c r="H24" s="99">
        <v>221</v>
      </c>
      <c r="I24" s="97">
        <v>-15.296903818999999</v>
      </c>
      <c r="J24" s="92"/>
      <c r="K24" s="98">
        <f t="shared" si="0"/>
        <v>-0.62937931924104407</v>
      </c>
      <c r="L24" s="98">
        <f>I24/'סכום נכסי הקרן'!$C$42</f>
        <v>-4.6031142476262527E-6</v>
      </c>
    </row>
    <row r="25" spans="2:12">
      <c r="B25" s="95"/>
      <c r="C25" s="92"/>
      <c r="D25" s="92"/>
      <c r="E25" s="92"/>
      <c r="F25" s="92"/>
      <c r="G25" s="97"/>
      <c r="H25" s="99"/>
      <c r="I25" s="92"/>
      <c r="J25" s="92"/>
      <c r="K25" s="98"/>
      <c r="L25" s="92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0" t="s">
        <v>215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0" t="s">
        <v>109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0" t="s">
        <v>198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20" t="s">
        <v>206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</row>
    <row r="531" spans="2:12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</row>
    <row r="532" spans="2:12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</row>
    <row r="533" spans="2:12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</row>
    <row r="534" spans="2:12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</row>
    <row r="535" spans="2:12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</row>
    <row r="536" spans="2:12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</row>
    <row r="537" spans="2:12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</row>
    <row r="538" spans="2:12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</row>
    <row r="539" spans="2:12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</row>
    <row r="540" spans="2:12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</row>
    <row r="541" spans="2:12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</row>
    <row r="542" spans="2:12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</row>
    <row r="543" spans="2:12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</row>
    <row r="544" spans="2:12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</row>
    <row r="545" spans="2:12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</row>
    <row r="546" spans="2:12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</row>
    <row r="547" spans="2:12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</row>
    <row r="548" spans="2:12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</row>
    <row r="549" spans="2:12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</row>
    <row r="550" spans="2:12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</row>
    <row r="551" spans="2:12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</row>
    <row r="552" spans="2:12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</row>
    <row r="553" spans="2:12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</row>
    <row r="554" spans="2:12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</row>
    <row r="555" spans="2:12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</row>
    <row r="556" spans="2:12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</row>
    <row r="557" spans="2:12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</row>
    <row r="558" spans="2:12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</row>
    <row r="559" spans="2:12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</row>
    <row r="560" spans="2:12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</row>
    <row r="561" spans="2:12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</row>
    <row r="562" spans="2:12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</row>
    <row r="563" spans="2:12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</row>
    <row r="564" spans="2:12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</row>
    <row r="565" spans="2:12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</row>
    <row r="566" spans="2:12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</row>
    <row r="567" spans="2:12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</row>
    <row r="568" spans="2:12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</row>
    <row r="569" spans="2:12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</row>
    <row r="570" spans="2:12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</row>
    <row r="571" spans="2:12">
      <c r="B571" s="112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</row>
    <row r="572" spans="2:12">
      <c r="B572" s="112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</row>
    <row r="573" spans="2:12">
      <c r="B573" s="112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</row>
    <row r="574" spans="2:12">
      <c r="B574" s="112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</row>
    <row r="575" spans="2:12">
      <c r="B575" s="112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</row>
    <row r="576" spans="2:12">
      <c r="B576" s="112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</row>
    <row r="577" spans="2:12">
      <c r="B577" s="112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</row>
    <row r="578" spans="2:12">
      <c r="B578" s="112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</row>
    <row r="579" spans="2:12">
      <c r="B579" s="11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</row>
    <row r="580" spans="2:12">
      <c r="B580" s="112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</row>
    <row r="581" spans="2:12">
      <c r="B581" s="112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</row>
    <row r="582" spans="2:12">
      <c r="B582" s="112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</row>
    <row r="583" spans="2:12">
      <c r="B583" s="112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</row>
    <row r="584" spans="2:12">
      <c r="B584" s="112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</row>
    <row r="585" spans="2:12">
      <c r="B585" s="112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</row>
    <row r="586" spans="2:12">
      <c r="B586" s="112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zoomScale="85" zoomScaleNormal="85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47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142</v>
      </c>
      <c r="C1" s="67" t="s" vm="1">
        <v>223</v>
      </c>
    </row>
    <row r="2" spans="1:11">
      <c r="B2" s="46" t="s">
        <v>141</v>
      </c>
      <c r="C2" s="67" t="s">
        <v>224</v>
      </c>
    </row>
    <row r="3" spans="1:11">
      <c r="B3" s="46" t="s">
        <v>143</v>
      </c>
      <c r="C3" s="67" t="s">
        <v>225</v>
      </c>
    </row>
    <row r="4" spans="1:11">
      <c r="B4" s="46" t="s">
        <v>144</v>
      </c>
      <c r="C4" s="67">
        <v>2207</v>
      </c>
    </row>
    <row r="6" spans="1:11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1:11" ht="26.25" customHeight="1">
      <c r="B7" s="144" t="s">
        <v>93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1:11" s="3" customFormat="1" ht="78.75">
      <c r="A8" s="2"/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48</v>
      </c>
      <c r="C11" s="92"/>
      <c r="D11" s="92"/>
      <c r="E11" s="92"/>
      <c r="F11" s="92"/>
      <c r="G11" s="97"/>
      <c r="H11" s="99"/>
      <c r="I11" s="97">
        <v>-471.81574565399995</v>
      </c>
      <c r="J11" s="98">
        <f>IFERROR(I11/$I$11,0)</f>
        <v>1</v>
      </c>
      <c r="K11" s="98">
        <f>I11/'סכום נכסי הקרן'!$C$42</f>
        <v>-1.4197786733657515E-4</v>
      </c>
    </row>
    <row r="12" spans="1:11">
      <c r="B12" s="79" t="s">
        <v>195</v>
      </c>
      <c r="C12" s="92"/>
      <c r="D12" s="92"/>
      <c r="E12" s="92"/>
      <c r="F12" s="92"/>
      <c r="G12" s="97"/>
      <c r="H12" s="99"/>
      <c r="I12" s="97">
        <v>-471.81574565399995</v>
      </c>
      <c r="J12" s="98">
        <f t="shared" ref="J12:J17" si="0">IFERROR(I12/$I$11,0)</f>
        <v>1</v>
      </c>
      <c r="K12" s="98">
        <f>I12/'סכום נכסי הקרן'!$C$42</f>
        <v>-1.4197786733657515E-4</v>
      </c>
    </row>
    <row r="13" spans="1:11">
      <c r="B13" s="95" t="s">
        <v>1383</v>
      </c>
      <c r="C13" s="92" t="s">
        <v>1384</v>
      </c>
      <c r="D13" s="103" t="s">
        <v>26</v>
      </c>
      <c r="E13" s="103" t="s">
        <v>475</v>
      </c>
      <c r="F13" s="103" t="s">
        <v>128</v>
      </c>
      <c r="G13" s="97">
        <v>3.9397890000000002</v>
      </c>
      <c r="H13" s="99">
        <v>95940</v>
      </c>
      <c r="I13" s="97">
        <v>-15.511336624</v>
      </c>
      <c r="J13" s="98">
        <f t="shared" si="0"/>
        <v>3.2875835041281221E-2</v>
      </c>
      <c r="K13" s="98">
        <f>I13/'סכום נכסי הקרן'!$C$42</f>
        <v>-4.6676409460701539E-6</v>
      </c>
    </row>
    <row r="14" spans="1:11">
      <c r="B14" s="95" t="s">
        <v>1385</v>
      </c>
      <c r="C14" s="92" t="s">
        <v>1386</v>
      </c>
      <c r="D14" s="103" t="s">
        <v>26</v>
      </c>
      <c r="E14" s="103" t="s">
        <v>475</v>
      </c>
      <c r="F14" s="103" t="s">
        <v>128</v>
      </c>
      <c r="G14" s="97">
        <v>0.69826499999999991</v>
      </c>
      <c r="H14" s="99">
        <v>1102225</v>
      </c>
      <c r="I14" s="97">
        <v>-36.249993568000001</v>
      </c>
      <c r="J14" s="98">
        <f t="shared" si="0"/>
        <v>7.6830826232288291E-2</v>
      </c>
      <c r="K14" s="98">
        <f>I14/'סכום נכסי הקרן'!$C$42</f>
        <v>-1.0908276854167285E-5</v>
      </c>
    </row>
    <row r="15" spans="1:11">
      <c r="B15" s="95" t="s">
        <v>1387</v>
      </c>
      <c r="C15" s="92" t="s">
        <v>1388</v>
      </c>
      <c r="D15" s="103" t="s">
        <v>26</v>
      </c>
      <c r="E15" s="103" t="s">
        <v>475</v>
      </c>
      <c r="F15" s="103" t="s">
        <v>136</v>
      </c>
      <c r="G15" s="97">
        <v>0.62942200000000004</v>
      </c>
      <c r="H15" s="99">
        <v>116990</v>
      </c>
      <c r="I15" s="97">
        <v>-13.573021238999999</v>
      </c>
      <c r="J15" s="98">
        <f t="shared" si="0"/>
        <v>2.8767630932252951E-2</v>
      </c>
      <c r="K15" s="98">
        <f>I15/'סכום נכסי הקרן'!$C$42</f>
        <v>-4.0843668880869653E-6</v>
      </c>
    </row>
    <row r="16" spans="1:11">
      <c r="B16" s="95" t="s">
        <v>1389</v>
      </c>
      <c r="C16" s="92" t="s">
        <v>1390</v>
      </c>
      <c r="D16" s="103" t="s">
        <v>26</v>
      </c>
      <c r="E16" s="103" t="s">
        <v>475</v>
      </c>
      <c r="F16" s="103" t="s">
        <v>128</v>
      </c>
      <c r="G16" s="97">
        <v>15.183496</v>
      </c>
      <c r="H16" s="99">
        <v>386100</v>
      </c>
      <c r="I16" s="97">
        <v>-381.16796932400001</v>
      </c>
      <c r="J16" s="98">
        <f t="shared" si="0"/>
        <v>0.80787462655713205</v>
      </c>
      <c r="K16" s="98">
        <f>I16/'סכום נכסי הקרן'!$C$42</f>
        <v>-1.1470031655391368E-4</v>
      </c>
    </row>
    <row r="17" spans="2:11">
      <c r="B17" s="95" t="s">
        <v>1391</v>
      </c>
      <c r="C17" s="92" t="s">
        <v>1392</v>
      </c>
      <c r="D17" s="103" t="s">
        <v>26</v>
      </c>
      <c r="E17" s="103" t="s">
        <v>475</v>
      </c>
      <c r="F17" s="103" t="s">
        <v>130</v>
      </c>
      <c r="G17" s="97">
        <v>8.1746189999999999</v>
      </c>
      <c r="H17" s="99">
        <v>42410</v>
      </c>
      <c r="I17" s="97">
        <v>-25.313424898999997</v>
      </c>
      <c r="J17" s="98">
        <f t="shared" si="0"/>
        <v>5.3651081237045602E-2</v>
      </c>
      <c r="K17" s="98">
        <f>I17/'סכום נכסי הקרן'!$C$42</f>
        <v>-7.6172660943370767E-6</v>
      </c>
    </row>
    <row r="18" spans="2:11">
      <c r="B18" s="79"/>
      <c r="C18" s="92"/>
      <c r="D18" s="92"/>
      <c r="E18" s="92"/>
      <c r="F18" s="92"/>
      <c r="G18" s="97"/>
      <c r="H18" s="99"/>
      <c r="I18" s="92"/>
      <c r="J18" s="98"/>
      <c r="K18" s="92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0" t="s">
        <v>215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0" t="s">
        <v>109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0" t="s">
        <v>198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0" t="s">
        <v>206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2"/>
      <c r="C118" s="124"/>
      <c r="D118" s="124"/>
      <c r="E118" s="124"/>
      <c r="F118" s="124"/>
      <c r="G118" s="124"/>
      <c r="H118" s="124"/>
      <c r="I118" s="113"/>
      <c r="J118" s="113"/>
      <c r="K118" s="124"/>
    </row>
    <row r="119" spans="2:11">
      <c r="B119" s="112"/>
      <c r="C119" s="124"/>
      <c r="D119" s="124"/>
      <c r="E119" s="124"/>
      <c r="F119" s="124"/>
      <c r="G119" s="124"/>
      <c r="H119" s="124"/>
      <c r="I119" s="113"/>
      <c r="J119" s="113"/>
      <c r="K119" s="124"/>
    </row>
    <row r="120" spans="2:11">
      <c r="B120" s="112"/>
      <c r="C120" s="124"/>
      <c r="D120" s="124"/>
      <c r="E120" s="124"/>
      <c r="F120" s="124"/>
      <c r="G120" s="124"/>
      <c r="H120" s="124"/>
      <c r="I120" s="113"/>
      <c r="J120" s="113"/>
      <c r="K120" s="124"/>
    </row>
    <row r="121" spans="2:11">
      <c r="B121" s="112"/>
      <c r="C121" s="124"/>
      <c r="D121" s="124"/>
      <c r="E121" s="124"/>
      <c r="F121" s="124"/>
      <c r="G121" s="124"/>
      <c r="H121" s="124"/>
      <c r="I121" s="113"/>
      <c r="J121" s="113"/>
      <c r="K121" s="124"/>
    </row>
    <row r="122" spans="2:11">
      <c r="B122" s="112"/>
      <c r="C122" s="124"/>
      <c r="D122" s="124"/>
      <c r="E122" s="124"/>
      <c r="F122" s="124"/>
      <c r="G122" s="124"/>
      <c r="H122" s="124"/>
      <c r="I122" s="113"/>
      <c r="J122" s="113"/>
      <c r="K122" s="124"/>
    </row>
    <row r="123" spans="2:11">
      <c r="B123" s="112"/>
      <c r="C123" s="124"/>
      <c r="D123" s="124"/>
      <c r="E123" s="124"/>
      <c r="F123" s="124"/>
      <c r="G123" s="124"/>
      <c r="H123" s="124"/>
      <c r="I123" s="113"/>
      <c r="J123" s="113"/>
      <c r="K123" s="124"/>
    </row>
    <row r="124" spans="2:11">
      <c r="B124" s="112"/>
      <c r="C124" s="124"/>
      <c r="D124" s="124"/>
      <c r="E124" s="124"/>
      <c r="F124" s="124"/>
      <c r="G124" s="124"/>
      <c r="H124" s="124"/>
      <c r="I124" s="113"/>
      <c r="J124" s="113"/>
      <c r="K124" s="124"/>
    </row>
    <row r="125" spans="2:11">
      <c r="B125" s="112"/>
      <c r="C125" s="124"/>
      <c r="D125" s="124"/>
      <c r="E125" s="124"/>
      <c r="F125" s="124"/>
      <c r="G125" s="124"/>
      <c r="H125" s="124"/>
      <c r="I125" s="113"/>
      <c r="J125" s="113"/>
      <c r="K125" s="124"/>
    </row>
    <row r="126" spans="2:11">
      <c r="B126" s="112"/>
      <c r="C126" s="124"/>
      <c r="D126" s="124"/>
      <c r="E126" s="124"/>
      <c r="F126" s="124"/>
      <c r="G126" s="124"/>
      <c r="H126" s="124"/>
      <c r="I126" s="113"/>
      <c r="J126" s="113"/>
      <c r="K126" s="124"/>
    </row>
    <row r="127" spans="2:11">
      <c r="B127" s="112"/>
      <c r="C127" s="124"/>
      <c r="D127" s="124"/>
      <c r="E127" s="124"/>
      <c r="F127" s="124"/>
      <c r="G127" s="124"/>
      <c r="H127" s="124"/>
      <c r="I127" s="113"/>
      <c r="J127" s="113"/>
      <c r="K127" s="124"/>
    </row>
    <row r="128" spans="2:11">
      <c r="B128" s="112"/>
      <c r="C128" s="124"/>
      <c r="D128" s="124"/>
      <c r="E128" s="124"/>
      <c r="F128" s="124"/>
      <c r="G128" s="124"/>
      <c r="H128" s="124"/>
      <c r="I128" s="113"/>
      <c r="J128" s="113"/>
      <c r="K128" s="124"/>
    </row>
    <row r="129" spans="2:11">
      <c r="B129" s="112"/>
      <c r="C129" s="124"/>
      <c r="D129" s="124"/>
      <c r="E129" s="124"/>
      <c r="F129" s="124"/>
      <c r="G129" s="124"/>
      <c r="H129" s="124"/>
      <c r="I129" s="113"/>
      <c r="J129" s="113"/>
      <c r="K129" s="124"/>
    </row>
    <row r="130" spans="2:11">
      <c r="B130" s="112"/>
      <c r="C130" s="124"/>
      <c r="D130" s="124"/>
      <c r="E130" s="124"/>
      <c r="F130" s="124"/>
      <c r="G130" s="124"/>
      <c r="H130" s="124"/>
      <c r="I130" s="113"/>
      <c r="J130" s="113"/>
      <c r="K130" s="124"/>
    </row>
    <row r="131" spans="2:11">
      <c r="B131" s="112"/>
      <c r="C131" s="124"/>
      <c r="D131" s="124"/>
      <c r="E131" s="124"/>
      <c r="F131" s="124"/>
      <c r="G131" s="124"/>
      <c r="H131" s="124"/>
      <c r="I131" s="113"/>
      <c r="J131" s="113"/>
      <c r="K131" s="124"/>
    </row>
    <row r="132" spans="2:11">
      <c r="B132" s="112"/>
      <c r="C132" s="124"/>
      <c r="D132" s="124"/>
      <c r="E132" s="124"/>
      <c r="F132" s="124"/>
      <c r="G132" s="124"/>
      <c r="H132" s="124"/>
      <c r="I132" s="113"/>
      <c r="J132" s="113"/>
      <c r="K132" s="124"/>
    </row>
    <row r="133" spans="2:11">
      <c r="B133" s="112"/>
      <c r="C133" s="124"/>
      <c r="D133" s="124"/>
      <c r="E133" s="124"/>
      <c r="F133" s="124"/>
      <c r="G133" s="124"/>
      <c r="H133" s="124"/>
      <c r="I133" s="113"/>
      <c r="J133" s="113"/>
      <c r="K133" s="124"/>
    </row>
    <row r="134" spans="2:11">
      <c r="B134" s="112"/>
      <c r="C134" s="124"/>
      <c r="D134" s="124"/>
      <c r="E134" s="124"/>
      <c r="F134" s="124"/>
      <c r="G134" s="124"/>
      <c r="H134" s="124"/>
      <c r="I134" s="113"/>
      <c r="J134" s="113"/>
      <c r="K134" s="124"/>
    </row>
    <row r="135" spans="2:11">
      <c r="B135" s="112"/>
      <c r="C135" s="124"/>
      <c r="D135" s="124"/>
      <c r="E135" s="124"/>
      <c r="F135" s="124"/>
      <c r="G135" s="124"/>
      <c r="H135" s="124"/>
      <c r="I135" s="113"/>
      <c r="J135" s="113"/>
      <c r="K135" s="124"/>
    </row>
    <row r="136" spans="2:11">
      <c r="B136" s="112"/>
      <c r="C136" s="124"/>
      <c r="D136" s="124"/>
      <c r="E136" s="124"/>
      <c r="F136" s="124"/>
      <c r="G136" s="124"/>
      <c r="H136" s="124"/>
      <c r="I136" s="113"/>
      <c r="J136" s="113"/>
      <c r="K136" s="124"/>
    </row>
    <row r="137" spans="2:11">
      <c r="B137" s="112"/>
      <c r="C137" s="124"/>
      <c r="D137" s="124"/>
      <c r="E137" s="124"/>
      <c r="F137" s="124"/>
      <c r="G137" s="124"/>
      <c r="H137" s="124"/>
      <c r="I137" s="113"/>
      <c r="J137" s="113"/>
      <c r="K137" s="124"/>
    </row>
    <row r="138" spans="2:11">
      <c r="B138" s="112"/>
      <c r="C138" s="124"/>
      <c r="D138" s="124"/>
      <c r="E138" s="124"/>
      <c r="F138" s="124"/>
      <c r="G138" s="124"/>
      <c r="H138" s="124"/>
      <c r="I138" s="113"/>
      <c r="J138" s="113"/>
      <c r="K138" s="124"/>
    </row>
    <row r="139" spans="2:11">
      <c r="B139" s="112"/>
      <c r="C139" s="124"/>
      <c r="D139" s="124"/>
      <c r="E139" s="124"/>
      <c r="F139" s="124"/>
      <c r="G139" s="124"/>
      <c r="H139" s="124"/>
      <c r="I139" s="113"/>
      <c r="J139" s="113"/>
      <c r="K139" s="124"/>
    </row>
    <row r="140" spans="2:11">
      <c r="B140" s="112"/>
      <c r="C140" s="124"/>
      <c r="D140" s="124"/>
      <c r="E140" s="124"/>
      <c r="F140" s="124"/>
      <c r="G140" s="124"/>
      <c r="H140" s="124"/>
      <c r="I140" s="113"/>
      <c r="J140" s="113"/>
      <c r="K140" s="124"/>
    </row>
    <row r="141" spans="2:11">
      <c r="B141" s="112"/>
      <c r="C141" s="124"/>
      <c r="D141" s="124"/>
      <c r="E141" s="124"/>
      <c r="F141" s="124"/>
      <c r="G141" s="124"/>
      <c r="H141" s="124"/>
      <c r="I141" s="113"/>
      <c r="J141" s="113"/>
      <c r="K141" s="124"/>
    </row>
    <row r="142" spans="2:11">
      <c r="B142" s="112"/>
      <c r="C142" s="124"/>
      <c r="D142" s="124"/>
      <c r="E142" s="124"/>
      <c r="F142" s="124"/>
      <c r="G142" s="124"/>
      <c r="H142" s="124"/>
      <c r="I142" s="113"/>
      <c r="J142" s="113"/>
      <c r="K142" s="124"/>
    </row>
    <row r="143" spans="2:11">
      <c r="B143" s="112"/>
      <c r="C143" s="124"/>
      <c r="D143" s="124"/>
      <c r="E143" s="124"/>
      <c r="F143" s="124"/>
      <c r="G143" s="124"/>
      <c r="H143" s="124"/>
      <c r="I143" s="113"/>
      <c r="J143" s="113"/>
      <c r="K143" s="124"/>
    </row>
    <row r="144" spans="2:11">
      <c r="B144" s="112"/>
      <c r="C144" s="124"/>
      <c r="D144" s="124"/>
      <c r="E144" s="124"/>
      <c r="F144" s="124"/>
      <c r="G144" s="124"/>
      <c r="H144" s="124"/>
      <c r="I144" s="113"/>
      <c r="J144" s="113"/>
      <c r="K144" s="124"/>
    </row>
    <row r="145" spans="2:11">
      <c r="B145" s="112"/>
      <c r="C145" s="124"/>
      <c r="D145" s="124"/>
      <c r="E145" s="124"/>
      <c r="F145" s="124"/>
      <c r="G145" s="124"/>
      <c r="H145" s="124"/>
      <c r="I145" s="113"/>
      <c r="J145" s="113"/>
      <c r="K145" s="124"/>
    </row>
    <row r="146" spans="2:11">
      <c r="B146" s="112"/>
      <c r="C146" s="124"/>
      <c r="D146" s="124"/>
      <c r="E146" s="124"/>
      <c r="F146" s="124"/>
      <c r="G146" s="124"/>
      <c r="H146" s="124"/>
      <c r="I146" s="113"/>
      <c r="J146" s="113"/>
      <c r="K146" s="124"/>
    </row>
    <row r="147" spans="2:11">
      <c r="B147" s="112"/>
      <c r="C147" s="124"/>
      <c r="D147" s="124"/>
      <c r="E147" s="124"/>
      <c r="F147" s="124"/>
      <c r="G147" s="124"/>
      <c r="H147" s="124"/>
      <c r="I147" s="113"/>
      <c r="J147" s="113"/>
      <c r="K147" s="124"/>
    </row>
    <row r="148" spans="2:11">
      <c r="B148" s="112"/>
      <c r="C148" s="124"/>
      <c r="D148" s="124"/>
      <c r="E148" s="124"/>
      <c r="F148" s="124"/>
      <c r="G148" s="124"/>
      <c r="H148" s="124"/>
      <c r="I148" s="113"/>
      <c r="J148" s="113"/>
      <c r="K148" s="124"/>
    </row>
    <row r="149" spans="2:11">
      <c r="B149" s="112"/>
      <c r="C149" s="124"/>
      <c r="D149" s="124"/>
      <c r="E149" s="124"/>
      <c r="F149" s="124"/>
      <c r="G149" s="124"/>
      <c r="H149" s="124"/>
      <c r="I149" s="113"/>
      <c r="J149" s="113"/>
      <c r="K149" s="124"/>
    </row>
    <row r="150" spans="2:11">
      <c r="B150" s="112"/>
      <c r="C150" s="124"/>
      <c r="D150" s="124"/>
      <c r="E150" s="124"/>
      <c r="F150" s="124"/>
      <c r="G150" s="124"/>
      <c r="H150" s="124"/>
      <c r="I150" s="113"/>
      <c r="J150" s="113"/>
      <c r="K150" s="124"/>
    </row>
    <row r="151" spans="2:11">
      <c r="B151" s="112"/>
      <c r="C151" s="124"/>
      <c r="D151" s="124"/>
      <c r="E151" s="124"/>
      <c r="F151" s="124"/>
      <c r="G151" s="124"/>
      <c r="H151" s="124"/>
      <c r="I151" s="113"/>
      <c r="J151" s="113"/>
      <c r="K151" s="124"/>
    </row>
    <row r="152" spans="2:11">
      <c r="B152" s="112"/>
      <c r="C152" s="124"/>
      <c r="D152" s="124"/>
      <c r="E152" s="124"/>
      <c r="F152" s="124"/>
      <c r="G152" s="124"/>
      <c r="H152" s="124"/>
      <c r="I152" s="113"/>
      <c r="J152" s="113"/>
      <c r="K152" s="124"/>
    </row>
    <row r="153" spans="2:11">
      <c r="B153" s="112"/>
      <c r="C153" s="124"/>
      <c r="D153" s="124"/>
      <c r="E153" s="124"/>
      <c r="F153" s="124"/>
      <c r="G153" s="124"/>
      <c r="H153" s="124"/>
      <c r="I153" s="113"/>
      <c r="J153" s="113"/>
      <c r="K153" s="124"/>
    </row>
    <row r="154" spans="2:11">
      <c r="B154" s="112"/>
      <c r="C154" s="124"/>
      <c r="D154" s="124"/>
      <c r="E154" s="124"/>
      <c r="F154" s="124"/>
      <c r="G154" s="124"/>
      <c r="H154" s="124"/>
      <c r="I154" s="113"/>
      <c r="J154" s="113"/>
      <c r="K154" s="124"/>
    </row>
    <row r="155" spans="2:11">
      <c r="B155" s="112"/>
      <c r="C155" s="124"/>
      <c r="D155" s="124"/>
      <c r="E155" s="124"/>
      <c r="F155" s="124"/>
      <c r="G155" s="124"/>
      <c r="H155" s="124"/>
      <c r="I155" s="113"/>
      <c r="J155" s="113"/>
      <c r="K155" s="124"/>
    </row>
    <row r="156" spans="2:11">
      <c r="B156" s="112"/>
      <c r="C156" s="124"/>
      <c r="D156" s="124"/>
      <c r="E156" s="124"/>
      <c r="F156" s="124"/>
      <c r="G156" s="124"/>
      <c r="H156" s="124"/>
      <c r="I156" s="113"/>
      <c r="J156" s="113"/>
      <c r="K156" s="124"/>
    </row>
    <row r="157" spans="2:11">
      <c r="B157" s="112"/>
      <c r="C157" s="124"/>
      <c r="D157" s="124"/>
      <c r="E157" s="124"/>
      <c r="F157" s="124"/>
      <c r="G157" s="124"/>
      <c r="H157" s="124"/>
      <c r="I157" s="113"/>
      <c r="J157" s="113"/>
      <c r="K157" s="124"/>
    </row>
    <row r="158" spans="2:11">
      <c r="B158" s="112"/>
      <c r="C158" s="124"/>
      <c r="D158" s="124"/>
      <c r="E158" s="124"/>
      <c r="F158" s="124"/>
      <c r="G158" s="124"/>
      <c r="H158" s="124"/>
      <c r="I158" s="113"/>
      <c r="J158" s="113"/>
      <c r="K158" s="124"/>
    </row>
    <row r="159" spans="2:11">
      <c r="B159" s="112"/>
      <c r="C159" s="124"/>
      <c r="D159" s="124"/>
      <c r="E159" s="124"/>
      <c r="F159" s="124"/>
      <c r="G159" s="124"/>
      <c r="H159" s="124"/>
      <c r="I159" s="113"/>
      <c r="J159" s="113"/>
      <c r="K159" s="124"/>
    </row>
    <row r="160" spans="2:11">
      <c r="B160" s="112"/>
      <c r="C160" s="124"/>
      <c r="D160" s="124"/>
      <c r="E160" s="124"/>
      <c r="F160" s="124"/>
      <c r="G160" s="124"/>
      <c r="H160" s="124"/>
      <c r="I160" s="113"/>
      <c r="J160" s="113"/>
      <c r="K160" s="124"/>
    </row>
    <row r="161" spans="2:11">
      <c r="B161" s="112"/>
      <c r="C161" s="124"/>
      <c r="D161" s="124"/>
      <c r="E161" s="124"/>
      <c r="F161" s="124"/>
      <c r="G161" s="124"/>
      <c r="H161" s="124"/>
      <c r="I161" s="113"/>
      <c r="J161" s="113"/>
      <c r="K161" s="124"/>
    </row>
    <row r="162" spans="2:11">
      <c r="B162" s="112"/>
      <c r="C162" s="124"/>
      <c r="D162" s="124"/>
      <c r="E162" s="124"/>
      <c r="F162" s="124"/>
      <c r="G162" s="124"/>
      <c r="H162" s="124"/>
      <c r="I162" s="113"/>
      <c r="J162" s="113"/>
      <c r="K162" s="124"/>
    </row>
    <row r="163" spans="2:11">
      <c r="B163" s="112"/>
      <c r="C163" s="124"/>
      <c r="D163" s="124"/>
      <c r="E163" s="124"/>
      <c r="F163" s="124"/>
      <c r="G163" s="124"/>
      <c r="H163" s="124"/>
      <c r="I163" s="113"/>
      <c r="J163" s="113"/>
      <c r="K163" s="124"/>
    </row>
    <row r="164" spans="2:11">
      <c r="B164" s="112"/>
      <c r="C164" s="124"/>
      <c r="D164" s="124"/>
      <c r="E164" s="124"/>
      <c r="F164" s="124"/>
      <c r="G164" s="124"/>
      <c r="H164" s="124"/>
      <c r="I164" s="113"/>
      <c r="J164" s="113"/>
      <c r="K164" s="124"/>
    </row>
    <row r="165" spans="2:11">
      <c r="B165" s="112"/>
      <c r="C165" s="124"/>
      <c r="D165" s="124"/>
      <c r="E165" s="124"/>
      <c r="F165" s="124"/>
      <c r="G165" s="124"/>
      <c r="H165" s="124"/>
      <c r="I165" s="113"/>
      <c r="J165" s="113"/>
      <c r="K165" s="124"/>
    </row>
    <row r="166" spans="2:11">
      <c r="B166" s="112"/>
      <c r="C166" s="124"/>
      <c r="D166" s="124"/>
      <c r="E166" s="124"/>
      <c r="F166" s="124"/>
      <c r="G166" s="124"/>
      <c r="H166" s="124"/>
      <c r="I166" s="113"/>
      <c r="J166" s="113"/>
      <c r="K166" s="124"/>
    </row>
    <row r="167" spans="2:11">
      <c r="B167" s="112"/>
      <c r="C167" s="124"/>
      <c r="D167" s="124"/>
      <c r="E167" s="124"/>
      <c r="F167" s="124"/>
      <c r="G167" s="124"/>
      <c r="H167" s="124"/>
      <c r="I167" s="113"/>
      <c r="J167" s="113"/>
      <c r="K167" s="124"/>
    </row>
    <row r="168" spans="2:11">
      <c r="B168" s="112"/>
      <c r="C168" s="124"/>
      <c r="D168" s="124"/>
      <c r="E168" s="124"/>
      <c r="F168" s="124"/>
      <c r="G168" s="124"/>
      <c r="H168" s="124"/>
      <c r="I168" s="113"/>
      <c r="J168" s="113"/>
      <c r="K168" s="124"/>
    </row>
    <row r="169" spans="2:11">
      <c r="B169" s="112"/>
      <c r="C169" s="124"/>
      <c r="D169" s="124"/>
      <c r="E169" s="124"/>
      <c r="F169" s="124"/>
      <c r="G169" s="124"/>
      <c r="H169" s="124"/>
      <c r="I169" s="113"/>
      <c r="J169" s="113"/>
      <c r="K169" s="124"/>
    </row>
    <row r="170" spans="2:11">
      <c r="B170" s="112"/>
      <c r="C170" s="124"/>
      <c r="D170" s="124"/>
      <c r="E170" s="124"/>
      <c r="F170" s="124"/>
      <c r="G170" s="124"/>
      <c r="H170" s="124"/>
      <c r="I170" s="113"/>
      <c r="J170" s="113"/>
      <c r="K170" s="124"/>
    </row>
    <row r="171" spans="2:11">
      <c r="B171" s="112"/>
      <c r="C171" s="124"/>
      <c r="D171" s="124"/>
      <c r="E171" s="124"/>
      <c r="F171" s="124"/>
      <c r="G171" s="124"/>
      <c r="H171" s="124"/>
      <c r="I171" s="113"/>
      <c r="J171" s="113"/>
      <c r="K171" s="124"/>
    </row>
    <row r="172" spans="2:11">
      <c r="B172" s="112"/>
      <c r="C172" s="124"/>
      <c r="D172" s="124"/>
      <c r="E172" s="124"/>
      <c r="F172" s="124"/>
      <c r="G172" s="124"/>
      <c r="H172" s="124"/>
      <c r="I172" s="113"/>
      <c r="J172" s="113"/>
      <c r="K172" s="124"/>
    </row>
    <row r="173" spans="2:11">
      <c r="B173" s="112"/>
      <c r="C173" s="124"/>
      <c r="D173" s="124"/>
      <c r="E173" s="124"/>
      <c r="F173" s="124"/>
      <c r="G173" s="124"/>
      <c r="H173" s="124"/>
      <c r="I173" s="113"/>
      <c r="J173" s="113"/>
      <c r="K173" s="124"/>
    </row>
    <row r="174" spans="2:11">
      <c r="B174" s="112"/>
      <c r="C174" s="124"/>
      <c r="D174" s="124"/>
      <c r="E174" s="124"/>
      <c r="F174" s="124"/>
      <c r="G174" s="124"/>
      <c r="H174" s="124"/>
      <c r="I174" s="113"/>
      <c r="J174" s="113"/>
      <c r="K174" s="124"/>
    </row>
    <row r="175" spans="2:11">
      <c r="B175" s="112"/>
      <c r="C175" s="124"/>
      <c r="D175" s="124"/>
      <c r="E175" s="124"/>
      <c r="F175" s="124"/>
      <c r="G175" s="124"/>
      <c r="H175" s="124"/>
      <c r="I175" s="113"/>
      <c r="J175" s="113"/>
      <c r="K175" s="124"/>
    </row>
    <row r="176" spans="2:11">
      <c r="B176" s="112"/>
      <c r="C176" s="124"/>
      <c r="D176" s="124"/>
      <c r="E176" s="124"/>
      <c r="F176" s="124"/>
      <c r="G176" s="124"/>
      <c r="H176" s="124"/>
      <c r="I176" s="113"/>
      <c r="J176" s="113"/>
      <c r="K176" s="124"/>
    </row>
    <row r="177" spans="2:11">
      <c r="B177" s="112"/>
      <c r="C177" s="124"/>
      <c r="D177" s="124"/>
      <c r="E177" s="124"/>
      <c r="F177" s="124"/>
      <c r="G177" s="124"/>
      <c r="H177" s="124"/>
      <c r="I177" s="113"/>
      <c r="J177" s="113"/>
      <c r="K177" s="124"/>
    </row>
    <row r="178" spans="2:11">
      <c r="B178" s="112"/>
      <c r="C178" s="124"/>
      <c r="D178" s="124"/>
      <c r="E178" s="124"/>
      <c r="F178" s="124"/>
      <c r="G178" s="124"/>
      <c r="H178" s="124"/>
      <c r="I178" s="113"/>
      <c r="J178" s="113"/>
      <c r="K178" s="124"/>
    </row>
    <row r="179" spans="2:11">
      <c r="B179" s="112"/>
      <c r="C179" s="124"/>
      <c r="D179" s="124"/>
      <c r="E179" s="124"/>
      <c r="F179" s="124"/>
      <c r="G179" s="124"/>
      <c r="H179" s="124"/>
      <c r="I179" s="113"/>
      <c r="J179" s="113"/>
      <c r="K179" s="124"/>
    </row>
    <row r="180" spans="2:11">
      <c r="B180" s="112"/>
      <c r="C180" s="124"/>
      <c r="D180" s="124"/>
      <c r="E180" s="124"/>
      <c r="F180" s="124"/>
      <c r="G180" s="124"/>
      <c r="H180" s="124"/>
      <c r="I180" s="113"/>
      <c r="J180" s="113"/>
      <c r="K180" s="124"/>
    </row>
    <row r="181" spans="2:11">
      <c r="B181" s="112"/>
      <c r="C181" s="124"/>
      <c r="D181" s="124"/>
      <c r="E181" s="124"/>
      <c r="F181" s="124"/>
      <c r="G181" s="124"/>
      <c r="H181" s="124"/>
      <c r="I181" s="113"/>
      <c r="J181" s="113"/>
      <c r="K181" s="124"/>
    </row>
    <row r="182" spans="2:11">
      <c r="B182" s="112"/>
      <c r="C182" s="124"/>
      <c r="D182" s="124"/>
      <c r="E182" s="124"/>
      <c r="F182" s="124"/>
      <c r="G182" s="124"/>
      <c r="H182" s="124"/>
      <c r="I182" s="113"/>
      <c r="J182" s="113"/>
      <c r="K182" s="124"/>
    </row>
    <row r="183" spans="2:11">
      <c r="B183" s="112"/>
      <c r="C183" s="124"/>
      <c r="D183" s="124"/>
      <c r="E183" s="124"/>
      <c r="F183" s="124"/>
      <c r="G183" s="124"/>
      <c r="H183" s="124"/>
      <c r="I183" s="113"/>
      <c r="J183" s="113"/>
      <c r="K183" s="124"/>
    </row>
    <row r="184" spans="2:11">
      <c r="B184" s="112"/>
      <c r="C184" s="124"/>
      <c r="D184" s="124"/>
      <c r="E184" s="124"/>
      <c r="F184" s="124"/>
      <c r="G184" s="124"/>
      <c r="H184" s="124"/>
      <c r="I184" s="113"/>
      <c r="J184" s="113"/>
      <c r="K184" s="124"/>
    </row>
    <row r="185" spans="2:11">
      <c r="B185" s="112"/>
      <c r="C185" s="124"/>
      <c r="D185" s="124"/>
      <c r="E185" s="124"/>
      <c r="F185" s="124"/>
      <c r="G185" s="124"/>
      <c r="H185" s="124"/>
      <c r="I185" s="113"/>
      <c r="J185" s="113"/>
      <c r="K185" s="124"/>
    </row>
    <row r="186" spans="2:11">
      <c r="B186" s="112"/>
      <c r="C186" s="124"/>
      <c r="D186" s="124"/>
      <c r="E186" s="124"/>
      <c r="F186" s="124"/>
      <c r="G186" s="124"/>
      <c r="H186" s="124"/>
      <c r="I186" s="113"/>
      <c r="J186" s="113"/>
      <c r="K186" s="124"/>
    </row>
    <row r="187" spans="2:11">
      <c r="B187" s="112"/>
      <c r="C187" s="124"/>
      <c r="D187" s="124"/>
      <c r="E187" s="124"/>
      <c r="F187" s="124"/>
      <c r="G187" s="124"/>
      <c r="H187" s="124"/>
      <c r="I187" s="113"/>
      <c r="J187" s="113"/>
      <c r="K187" s="124"/>
    </row>
    <row r="188" spans="2:11">
      <c r="B188" s="112"/>
      <c r="C188" s="124"/>
      <c r="D188" s="124"/>
      <c r="E188" s="124"/>
      <c r="F188" s="124"/>
      <c r="G188" s="124"/>
      <c r="H188" s="124"/>
      <c r="I188" s="113"/>
      <c r="J188" s="113"/>
      <c r="K188" s="124"/>
    </row>
    <row r="189" spans="2:11">
      <c r="B189" s="112"/>
      <c r="C189" s="124"/>
      <c r="D189" s="124"/>
      <c r="E189" s="124"/>
      <c r="F189" s="124"/>
      <c r="G189" s="124"/>
      <c r="H189" s="124"/>
      <c r="I189" s="113"/>
      <c r="J189" s="113"/>
      <c r="K189" s="124"/>
    </row>
    <row r="190" spans="2:11">
      <c r="B190" s="112"/>
      <c r="C190" s="124"/>
      <c r="D190" s="124"/>
      <c r="E190" s="124"/>
      <c r="F190" s="124"/>
      <c r="G190" s="124"/>
      <c r="H190" s="124"/>
      <c r="I190" s="113"/>
      <c r="J190" s="113"/>
      <c r="K190" s="124"/>
    </row>
    <row r="191" spans="2:11">
      <c r="B191" s="112"/>
      <c r="C191" s="124"/>
      <c r="D191" s="124"/>
      <c r="E191" s="124"/>
      <c r="F191" s="124"/>
      <c r="G191" s="124"/>
      <c r="H191" s="124"/>
      <c r="I191" s="113"/>
      <c r="J191" s="113"/>
      <c r="K191" s="124"/>
    </row>
    <row r="192" spans="2:11">
      <c r="B192" s="112"/>
      <c r="C192" s="124"/>
      <c r="D192" s="124"/>
      <c r="E192" s="124"/>
      <c r="F192" s="124"/>
      <c r="G192" s="124"/>
      <c r="H192" s="124"/>
      <c r="I192" s="113"/>
      <c r="J192" s="113"/>
      <c r="K192" s="124"/>
    </row>
    <row r="193" spans="2:11">
      <c r="B193" s="112"/>
      <c r="C193" s="124"/>
      <c r="D193" s="124"/>
      <c r="E193" s="124"/>
      <c r="F193" s="124"/>
      <c r="G193" s="124"/>
      <c r="H193" s="124"/>
      <c r="I193" s="113"/>
      <c r="J193" s="113"/>
      <c r="K193" s="124"/>
    </row>
    <row r="194" spans="2:11">
      <c r="B194" s="112"/>
      <c r="C194" s="124"/>
      <c r="D194" s="124"/>
      <c r="E194" s="124"/>
      <c r="F194" s="124"/>
      <c r="G194" s="124"/>
      <c r="H194" s="124"/>
      <c r="I194" s="113"/>
      <c r="J194" s="113"/>
      <c r="K194" s="124"/>
    </row>
    <row r="195" spans="2:11">
      <c r="B195" s="112"/>
      <c r="C195" s="124"/>
      <c r="D195" s="124"/>
      <c r="E195" s="124"/>
      <c r="F195" s="124"/>
      <c r="G195" s="124"/>
      <c r="H195" s="124"/>
      <c r="I195" s="113"/>
      <c r="J195" s="113"/>
      <c r="K195" s="124"/>
    </row>
    <row r="196" spans="2:11">
      <c r="B196" s="112"/>
      <c r="C196" s="124"/>
      <c r="D196" s="124"/>
      <c r="E196" s="124"/>
      <c r="F196" s="124"/>
      <c r="G196" s="124"/>
      <c r="H196" s="124"/>
      <c r="I196" s="113"/>
      <c r="J196" s="113"/>
      <c r="K196" s="124"/>
    </row>
    <row r="197" spans="2:11">
      <c r="B197" s="112"/>
      <c r="C197" s="124"/>
      <c r="D197" s="124"/>
      <c r="E197" s="124"/>
      <c r="F197" s="124"/>
      <c r="G197" s="124"/>
      <c r="H197" s="124"/>
      <c r="I197" s="113"/>
      <c r="J197" s="113"/>
      <c r="K197" s="124"/>
    </row>
    <row r="198" spans="2:11">
      <c r="B198" s="112"/>
      <c r="C198" s="124"/>
      <c r="D198" s="124"/>
      <c r="E198" s="124"/>
      <c r="F198" s="124"/>
      <c r="G198" s="124"/>
      <c r="H198" s="124"/>
      <c r="I198" s="113"/>
      <c r="J198" s="113"/>
      <c r="K198" s="124"/>
    </row>
    <row r="199" spans="2:11">
      <c r="B199" s="112"/>
      <c r="C199" s="124"/>
      <c r="D199" s="124"/>
      <c r="E199" s="124"/>
      <c r="F199" s="124"/>
      <c r="G199" s="124"/>
      <c r="H199" s="124"/>
      <c r="I199" s="113"/>
      <c r="J199" s="113"/>
      <c r="K199" s="124"/>
    </row>
    <row r="200" spans="2:11">
      <c r="B200" s="112"/>
      <c r="C200" s="124"/>
      <c r="D200" s="124"/>
      <c r="E200" s="124"/>
      <c r="F200" s="124"/>
      <c r="G200" s="124"/>
      <c r="H200" s="124"/>
      <c r="I200" s="113"/>
      <c r="J200" s="113"/>
      <c r="K200" s="124"/>
    </row>
    <row r="201" spans="2:11">
      <c r="B201" s="112"/>
      <c r="C201" s="124"/>
      <c r="D201" s="124"/>
      <c r="E201" s="124"/>
      <c r="F201" s="124"/>
      <c r="G201" s="124"/>
      <c r="H201" s="124"/>
      <c r="I201" s="113"/>
      <c r="J201" s="113"/>
      <c r="K201" s="124"/>
    </row>
    <row r="202" spans="2:11">
      <c r="B202" s="112"/>
      <c r="C202" s="124"/>
      <c r="D202" s="124"/>
      <c r="E202" s="124"/>
      <c r="F202" s="124"/>
      <c r="G202" s="124"/>
      <c r="H202" s="124"/>
      <c r="I202" s="113"/>
      <c r="J202" s="113"/>
      <c r="K202" s="124"/>
    </row>
    <row r="203" spans="2:11">
      <c r="B203" s="112"/>
      <c r="C203" s="124"/>
      <c r="D203" s="124"/>
      <c r="E203" s="124"/>
      <c r="F203" s="124"/>
      <c r="G203" s="124"/>
      <c r="H203" s="124"/>
      <c r="I203" s="113"/>
      <c r="J203" s="113"/>
      <c r="K203" s="124"/>
    </row>
    <row r="204" spans="2:11">
      <c r="B204" s="112"/>
      <c r="C204" s="124"/>
      <c r="D204" s="124"/>
      <c r="E204" s="124"/>
      <c r="F204" s="124"/>
      <c r="G204" s="124"/>
      <c r="H204" s="124"/>
      <c r="I204" s="113"/>
      <c r="J204" s="113"/>
      <c r="K204" s="124"/>
    </row>
    <row r="205" spans="2:11">
      <c r="B205" s="112"/>
      <c r="C205" s="124"/>
      <c r="D205" s="124"/>
      <c r="E205" s="124"/>
      <c r="F205" s="124"/>
      <c r="G205" s="124"/>
      <c r="H205" s="124"/>
      <c r="I205" s="113"/>
      <c r="J205" s="113"/>
      <c r="K205" s="124"/>
    </row>
    <row r="206" spans="2:11">
      <c r="B206" s="112"/>
      <c r="C206" s="124"/>
      <c r="D206" s="124"/>
      <c r="E206" s="124"/>
      <c r="F206" s="124"/>
      <c r="G206" s="124"/>
      <c r="H206" s="124"/>
      <c r="I206" s="113"/>
      <c r="J206" s="113"/>
      <c r="K206" s="124"/>
    </row>
    <row r="207" spans="2:11">
      <c r="B207" s="112"/>
      <c r="C207" s="124"/>
      <c r="D207" s="124"/>
      <c r="E207" s="124"/>
      <c r="F207" s="124"/>
      <c r="G207" s="124"/>
      <c r="H207" s="124"/>
      <c r="I207" s="113"/>
      <c r="J207" s="113"/>
      <c r="K207" s="124"/>
    </row>
    <row r="208" spans="2:11">
      <c r="B208" s="112"/>
      <c r="C208" s="124"/>
      <c r="D208" s="124"/>
      <c r="E208" s="124"/>
      <c r="F208" s="124"/>
      <c r="G208" s="124"/>
      <c r="H208" s="124"/>
      <c r="I208" s="113"/>
      <c r="J208" s="113"/>
      <c r="K208" s="124"/>
    </row>
    <row r="209" spans="2:11">
      <c r="B209" s="112"/>
      <c r="C209" s="124"/>
      <c r="D209" s="124"/>
      <c r="E209" s="124"/>
      <c r="F209" s="124"/>
      <c r="G209" s="124"/>
      <c r="H209" s="124"/>
      <c r="I209" s="113"/>
      <c r="J209" s="113"/>
      <c r="K209" s="124"/>
    </row>
    <row r="210" spans="2:11">
      <c r="B210" s="112"/>
      <c r="C210" s="124"/>
      <c r="D210" s="124"/>
      <c r="E210" s="124"/>
      <c r="F210" s="124"/>
      <c r="G210" s="124"/>
      <c r="H210" s="124"/>
      <c r="I210" s="113"/>
      <c r="J210" s="113"/>
      <c r="K210" s="124"/>
    </row>
    <row r="211" spans="2:11">
      <c r="B211" s="112"/>
      <c r="C211" s="124"/>
      <c r="D211" s="124"/>
      <c r="E211" s="124"/>
      <c r="F211" s="124"/>
      <c r="G211" s="124"/>
      <c r="H211" s="124"/>
      <c r="I211" s="113"/>
      <c r="J211" s="113"/>
      <c r="K211" s="124"/>
    </row>
    <row r="212" spans="2:11">
      <c r="B212" s="112"/>
      <c r="C212" s="124"/>
      <c r="D212" s="124"/>
      <c r="E212" s="124"/>
      <c r="F212" s="124"/>
      <c r="G212" s="124"/>
      <c r="H212" s="124"/>
      <c r="I212" s="113"/>
      <c r="J212" s="113"/>
      <c r="K212" s="124"/>
    </row>
    <row r="213" spans="2:11">
      <c r="B213" s="112"/>
      <c r="C213" s="124"/>
      <c r="D213" s="124"/>
      <c r="E213" s="124"/>
      <c r="F213" s="124"/>
      <c r="G213" s="124"/>
      <c r="H213" s="124"/>
      <c r="I213" s="113"/>
      <c r="J213" s="113"/>
      <c r="K213" s="124"/>
    </row>
    <row r="214" spans="2:11">
      <c r="B214" s="112"/>
      <c r="C214" s="124"/>
      <c r="D214" s="124"/>
      <c r="E214" s="124"/>
      <c r="F214" s="124"/>
      <c r="G214" s="124"/>
      <c r="H214" s="124"/>
      <c r="I214" s="113"/>
      <c r="J214" s="113"/>
      <c r="K214" s="124"/>
    </row>
    <row r="215" spans="2:11">
      <c r="B215" s="112"/>
      <c r="C215" s="124"/>
      <c r="D215" s="124"/>
      <c r="E215" s="124"/>
      <c r="F215" s="124"/>
      <c r="G215" s="124"/>
      <c r="H215" s="124"/>
      <c r="I215" s="113"/>
      <c r="J215" s="113"/>
      <c r="K215" s="124"/>
    </row>
    <row r="216" spans="2:11">
      <c r="B216" s="112"/>
      <c r="C216" s="124"/>
      <c r="D216" s="124"/>
      <c r="E216" s="124"/>
      <c r="F216" s="124"/>
      <c r="G216" s="124"/>
      <c r="H216" s="124"/>
      <c r="I216" s="113"/>
      <c r="J216" s="113"/>
      <c r="K216" s="124"/>
    </row>
    <row r="217" spans="2:11">
      <c r="B217" s="112"/>
      <c r="C217" s="124"/>
      <c r="D217" s="124"/>
      <c r="E217" s="124"/>
      <c r="F217" s="124"/>
      <c r="G217" s="124"/>
      <c r="H217" s="124"/>
      <c r="I217" s="113"/>
      <c r="J217" s="113"/>
      <c r="K217" s="124"/>
    </row>
    <row r="218" spans="2:11">
      <c r="B218" s="112"/>
      <c r="C218" s="124"/>
      <c r="D218" s="124"/>
      <c r="E218" s="124"/>
      <c r="F218" s="124"/>
      <c r="G218" s="124"/>
      <c r="H218" s="124"/>
      <c r="I218" s="113"/>
      <c r="J218" s="113"/>
      <c r="K218" s="124"/>
    </row>
    <row r="219" spans="2:11">
      <c r="B219" s="112"/>
      <c r="C219" s="124"/>
      <c r="D219" s="124"/>
      <c r="E219" s="124"/>
      <c r="F219" s="124"/>
      <c r="G219" s="124"/>
      <c r="H219" s="124"/>
      <c r="I219" s="113"/>
      <c r="J219" s="113"/>
      <c r="K219" s="124"/>
    </row>
    <row r="220" spans="2:11">
      <c r="B220" s="112"/>
      <c r="C220" s="124"/>
      <c r="D220" s="124"/>
      <c r="E220" s="124"/>
      <c r="F220" s="124"/>
      <c r="G220" s="124"/>
      <c r="H220" s="124"/>
      <c r="I220" s="113"/>
      <c r="J220" s="113"/>
      <c r="K220" s="124"/>
    </row>
    <row r="221" spans="2:11">
      <c r="B221" s="112"/>
      <c r="C221" s="124"/>
      <c r="D221" s="124"/>
      <c r="E221" s="124"/>
      <c r="F221" s="124"/>
      <c r="G221" s="124"/>
      <c r="H221" s="124"/>
      <c r="I221" s="113"/>
      <c r="J221" s="113"/>
      <c r="K221" s="124"/>
    </row>
    <row r="222" spans="2:11">
      <c r="B222" s="112"/>
      <c r="C222" s="124"/>
      <c r="D222" s="124"/>
      <c r="E222" s="124"/>
      <c r="F222" s="124"/>
      <c r="G222" s="124"/>
      <c r="H222" s="124"/>
      <c r="I222" s="113"/>
      <c r="J222" s="113"/>
      <c r="K222" s="124"/>
    </row>
    <row r="223" spans="2:11">
      <c r="B223" s="112"/>
      <c r="C223" s="124"/>
      <c r="D223" s="124"/>
      <c r="E223" s="124"/>
      <c r="F223" s="124"/>
      <c r="G223" s="124"/>
      <c r="H223" s="124"/>
      <c r="I223" s="113"/>
      <c r="J223" s="113"/>
      <c r="K223" s="124"/>
    </row>
    <row r="224" spans="2:11">
      <c r="B224" s="112"/>
      <c r="C224" s="124"/>
      <c r="D224" s="124"/>
      <c r="E224" s="124"/>
      <c r="F224" s="124"/>
      <c r="G224" s="124"/>
      <c r="H224" s="124"/>
      <c r="I224" s="113"/>
      <c r="J224" s="113"/>
      <c r="K224" s="124"/>
    </row>
    <row r="225" spans="2:11">
      <c r="B225" s="112"/>
      <c r="C225" s="124"/>
      <c r="D225" s="124"/>
      <c r="E225" s="124"/>
      <c r="F225" s="124"/>
      <c r="G225" s="124"/>
      <c r="H225" s="124"/>
      <c r="I225" s="113"/>
      <c r="J225" s="113"/>
      <c r="K225" s="124"/>
    </row>
    <row r="226" spans="2:11">
      <c r="B226" s="112"/>
      <c r="C226" s="124"/>
      <c r="D226" s="124"/>
      <c r="E226" s="124"/>
      <c r="F226" s="124"/>
      <c r="G226" s="124"/>
      <c r="H226" s="124"/>
      <c r="I226" s="113"/>
      <c r="J226" s="113"/>
      <c r="K226" s="124"/>
    </row>
    <row r="227" spans="2:11">
      <c r="B227" s="112"/>
      <c r="C227" s="124"/>
      <c r="D227" s="124"/>
      <c r="E227" s="124"/>
      <c r="F227" s="124"/>
      <c r="G227" s="124"/>
      <c r="H227" s="124"/>
      <c r="I227" s="113"/>
      <c r="J227" s="113"/>
      <c r="K227" s="124"/>
    </row>
    <row r="228" spans="2:11">
      <c r="B228" s="112"/>
      <c r="C228" s="124"/>
      <c r="D228" s="124"/>
      <c r="E228" s="124"/>
      <c r="F228" s="124"/>
      <c r="G228" s="124"/>
      <c r="H228" s="124"/>
      <c r="I228" s="113"/>
      <c r="J228" s="113"/>
      <c r="K228" s="124"/>
    </row>
    <row r="229" spans="2:11">
      <c r="B229" s="112"/>
      <c r="C229" s="124"/>
      <c r="D229" s="124"/>
      <c r="E229" s="124"/>
      <c r="F229" s="124"/>
      <c r="G229" s="124"/>
      <c r="H229" s="124"/>
      <c r="I229" s="113"/>
      <c r="J229" s="113"/>
      <c r="K229" s="124"/>
    </row>
    <row r="230" spans="2:11">
      <c r="B230" s="112"/>
      <c r="C230" s="124"/>
      <c r="D230" s="124"/>
      <c r="E230" s="124"/>
      <c r="F230" s="124"/>
      <c r="G230" s="124"/>
      <c r="H230" s="124"/>
      <c r="I230" s="113"/>
      <c r="J230" s="113"/>
      <c r="K230" s="124"/>
    </row>
    <row r="231" spans="2:11">
      <c r="B231" s="112"/>
      <c r="C231" s="124"/>
      <c r="D231" s="124"/>
      <c r="E231" s="124"/>
      <c r="F231" s="124"/>
      <c r="G231" s="124"/>
      <c r="H231" s="124"/>
      <c r="I231" s="113"/>
      <c r="J231" s="113"/>
      <c r="K231" s="124"/>
    </row>
    <row r="232" spans="2:11">
      <c r="B232" s="112"/>
      <c r="C232" s="124"/>
      <c r="D232" s="124"/>
      <c r="E232" s="124"/>
      <c r="F232" s="124"/>
      <c r="G232" s="124"/>
      <c r="H232" s="124"/>
      <c r="I232" s="113"/>
      <c r="J232" s="113"/>
      <c r="K232" s="124"/>
    </row>
    <row r="233" spans="2:11">
      <c r="B233" s="112"/>
      <c r="C233" s="124"/>
      <c r="D233" s="124"/>
      <c r="E233" s="124"/>
      <c r="F233" s="124"/>
      <c r="G233" s="124"/>
      <c r="H233" s="124"/>
      <c r="I233" s="113"/>
      <c r="J233" s="113"/>
      <c r="K233" s="124"/>
    </row>
    <row r="234" spans="2:11">
      <c r="B234" s="112"/>
      <c r="C234" s="124"/>
      <c r="D234" s="124"/>
      <c r="E234" s="124"/>
      <c r="F234" s="124"/>
      <c r="G234" s="124"/>
      <c r="H234" s="124"/>
      <c r="I234" s="113"/>
      <c r="J234" s="113"/>
      <c r="K234" s="124"/>
    </row>
    <row r="235" spans="2:11">
      <c r="B235" s="112"/>
      <c r="C235" s="124"/>
      <c r="D235" s="124"/>
      <c r="E235" s="124"/>
      <c r="F235" s="124"/>
      <c r="G235" s="124"/>
      <c r="H235" s="124"/>
      <c r="I235" s="113"/>
      <c r="J235" s="113"/>
      <c r="K235" s="124"/>
    </row>
    <row r="236" spans="2:11">
      <c r="B236" s="112"/>
      <c r="C236" s="124"/>
      <c r="D236" s="124"/>
      <c r="E236" s="124"/>
      <c r="F236" s="124"/>
      <c r="G236" s="124"/>
      <c r="H236" s="124"/>
      <c r="I236" s="113"/>
      <c r="J236" s="113"/>
      <c r="K236" s="124"/>
    </row>
    <row r="237" spans="2:11">
      <c r="B237" s="112"/>
      <c r="C237" s="124"/>
      <c r="D237" s="124"/>
      <c r="E237" s="124"/>
      <c r="F237" s="124"/>
      <c r="G237" s="124"/>
      <c r="H237" s="124"/>
      <c r="I237" s="113"/>
      <c r="J237" s="113"/>
      <c r="K237" s="124"/>
    </row>
    <row r="238" spans="2:11">
      <c r="B238" s="112"/>
      <c r="C238" s="124"/>
      <c r="D238" s="124"/>
      <c r="E238" s="124"/>
      <c r="F238" s="124"/>
      <c r="G238" s="124"/>
      <c r="H238" s="124"/>
      <c r="I238" s="113"/>
      <c r="J238" s="113"/>
      <c r="K238" s="124"/>
    </row>
    <row r="239" spans="2:11">
      <c r="B239" s="112"/>
      <c r="C239" s="124"/>
      <c r="D239" s="124"/>
      <c r="E239" s="124"/>
      <c r="F239" s="124"/>
      <c r="G239" s="124"/>
      <c r="H239" s="124"/>
      <c r="I239" s="113"/>
      <c r="J239" s="113"/>
      <c r="K239" s="124"/>
    </row>
    <row r="240" spans="2:11">
      <c r="B240" s="112"/>
      <c r="C240" s="124"/>
      <c r="D240" s="124"/>
      <c r="E240" s="124"/>
      <c r="F240" s="124"/>
      <c r="G240" s="124"/>
      <c r="H240" s="124"/>
      <c r="I240" s="113"/>
      <c r="J240" s="113"/>
      <c r="K240" s="124"/>
    </row>
    <row r="241" spans="2:11">
      <c r="B241" s="112"/>
      <c r="C241" s="124"/>
      <c r="D241" s="124"/>
      <c r="E241" s="124"/>
      <c r="F241" s="124"/>
      <c r="G241" s="124"/>
      <c r="H241" s="124"/>
      <c r="I241" s="113"/>
      <c r="J241" s="113"/>
      <c r="K241" s="124"/>
    </row>
    <row r="242" spans="2:11">
      <c r="B242" s="112"/>
      <c r="C242" s="124"/>
      <c r="D242" s="124"/>
      <c r="E242" s="124"/>
      <c r="F242" s="124"/>
      <c r="G242" s="124"/>
      <c r="H242" s="124"/>
      <c r="I242" s="113"/>
      <c r="J242" s="113"/>
      <c r="K242" s="124"/>
    </row>
    <row r="243" spans="2:11">
      <c r="B243" s="112"/>
      <c r="C243" s="124"/>
      <c r="D243" s="124"/>
      <c r="E243" s="124"/>
      <c r="F243" s="124"/>
      <c r="G243" s="124"/>
      <c r="H243" s="124"/>
      <c r="I243" s="113"/>
      <c r="J243" s="113"/>
      <c r="K243" s="124"/>
    </row>
    <row r="244" spans="2:11">
      <c r="B244" s="112"/>
      <c r="C244" s="124"/>
      <c r="D244" s="124"/>
      <c r="E244" s="124"/>
      <c r="F244" s="124"/>
      <c r="G244" s="124"/>
      <c r="H244" s="124"/>
      <c r="I244" s="113"/>
      <c r="J244" s="113"/>
      <c r="K244" s="124"/>
    </row>
    <row r="245" spans="2:11">
      <c r="B245" s="112"/>
      <c r="C245" s="124"/>
      <c r="D245" s="124"/>
      <c r="E245" s="124"/>
      <c r="F245" s="124"/>
      <c r="G245" s="124"/>
      <c r="H245" s="124"/>
      <c r="I245" s="113"/>
      <c r="J245" s="113"/>
      <c r="K245" s="124"/>
    </row>
    <row r="246" spans="2:11">
      <c r="B246" s="112"/>
      <c r="C246" s="124"/>
      <c r="D246" s="124"/>
      <c r="E246" s="124"/>
      <c r="F246" s="124"/>
      <c r="G246" s="124"/>
      <c r="H246" s="124"/>
      <c r="I246" s="113"/>
      <c r="J246" s="113"/>
      <c r="K246" s="124"/>
    </row>
    <row r="247" spans="2:11">
      <c r="B247" s="112"/>
      <c r="C247" s="124"/>
      <c r="D247" s="124"/>
      <c r="E247" s="124"/>
      <c r="F247" s="124"/>
      <c r="G247" s="124"/>
      <c r="H247" s="124"/>
      <c r="I247" s="113"/>
      <c r="J247" s="113"/>
      <c r="K247" s="124"/>
    </row>
    <row r="248" spans="2:11">
      <c r="B248" s="112"/>
      <c r="C248" s="124"/>
      <c r="D248" s="124"/>
      <c r="E248" s="124"/>
      <c r="F248" s="124"/>
      <c r="G248" s="124"/>
      <c r="H248" s="124"/>
      <c r="I248" s="113"/>
      <c r="J248" s="113"/>
      <c r="K248" s="124"/>
    </row>
    <row r="249" spans="2:11">
      <c r="B249" s="112"/>
      <c r="C249" s="124"/>
      <c r="D249" s="124"/>
      <c r="E249" s="124"/>
      <c r="F249" s="124"/>
      <c r="G249" s="124"/>
      <c r="H249" s="124"/>
      <c r="I249" s="113"/>
      <c r="J249" s="113"/>
      <c r="K249" s="124"/>
    </row>
    <row r="250" spans="2:11">
      <c r="B250" s="112"/>
      <c r="C250" s="124"/>
      <c r="D250" s="124"/>
      <c r="E250" s="124"/>
      <c r="F250" s="124"/>
      <c r="G250" s="124"/>
      <c r="H250" s="124"/>
      <c r="I250" s="113"/>
      <c r="J250" s="113"/>
      <c r="K250" s="124"/>
    </row>
    <row r="251" spans="2:11">
      <c r="B251" s="112"/>
      <c r="C251" s="124"/>
      <c r="D251" s="124"/>
      <c r="E251" s="124"/>
      <c r="F251" s="124"/>
      <c r="G251" s="124"/>
      <c r="H251" s="124"/>
      <c r="I251" s="113"/>
      <c r="J251" s="113"/>
      <c r="K251" s="124"/>
    </row>
    <row r="252" spans="2:11">
      <c r="B252" s="112"/>
      <c r="C252" s="124"/>
      <c r="D252" s="124"/>
      <c r="E252" s="124"/>
      <c r="F252" s="124"/>
      <c r="G252" s="124"/>
      <c r="H252" s="124"/>
      <c r="I252" s="113"/>
      <c r="J252" s="113"/>
      <c r="K252" s="124"/>
    </row>
    <row r="253" spans="2:11">
      <c r="B253" s="112"/>
      <c r="C253" s="124"/>
      <c r="D253" s="124"/>
      <c r="E253" s="124"/>
      <c r="F253" s="124"/>
      <c r="G253" s="124"/>
      <c r="H253" s="124"/>
      <c r="I253" s="113"/>
      <c r="J253" s="113"/>
      <c r="K253" s="124"/>
    </row>
    <row r="254" spans="2:11">
      <c r="B254" s="112"/>
      <c r="C254" s="124"/>
      <c r="D254" s="124"/>
      <c r="E254" s="124"/>
      <c r="F254" s="124"/>
      <c r="G254" s="124"/>
      <c r="H254" s="124"/>
      <c r="I254" s="113"/>
      <c r="J254" s="113"/>
      <c r="K254" s="124"/>
    </row>
    <row r="255" spans="2:11">
      <c r="B255" s="112"/>
      <c r="C255" s="124"/>
      <c r="D255" s="124"/>
      <c r="E255" s="124"/>
      <c r="F255" s="124"/>
      <c r="G255" s="124"/>
      <c r="H255" s="124"/>
      <c r="I255" s="113"/>
      <c r="J255" s="113"/>
      <c r="K255" s="124"/>
    </row>
    <row r="256" spans="2:11">
      <c r="B256" s="112"/>
      <c r="C256" s="124"/>
      <c r="D256" s="124"/>
      <c r="E256" s="124"/>
      <c r="F256" s="124"/>
      <c r="G256" s="124"/>
      <c r="H256" s="124"/>
      <c r="I256" s="113"/>
      <c r="J256" s="113"/>
      <c r="K256" s="124"/>
    </row>
    <row r="257" spans="2:11">
      <c r="B257" s="112"/>
      <c r="C257" s="124"/>
      <c r="D257" s="124"/>
      <c r="E257" s="124"/>
      <c r="F257" s="124"/>
      <c r="G257" s="124"/>
      <c r="H257" s="124"/>
      <c r="I257" s="113"/>
      <c r="J257" s="113"/>
      <c r="K257" s="124"/>
    </row>
    <row r="258" spans="2:11">
      <c r="B258" s="112"/>
      <c r="C258" s="124"/>
      <c r="D258" s="124"/>
      <c r="E258" s="124"/>
      <c r="F258" s="124"/>
      <c r="G258" s="124"/>
      <c r="H258" s="124"/>
      <c r="I258" s="113"/>
      <c r="J258" s="113"/>
      <c r="K258" s="124"/>
    </row>
    <row r="259" spans="2:11">
      <c r="B259" s="112"/>
      <c r="C259" s="124"/>
      <c r="D259" s="124"/>
      <c r="E259" s="124"/>
      <c r="F259" s="124"/>
      <c r="G259" s="124"/>
      <c r="H259" s="124"/>
      <c r="I259" s="113"/>
      <c r="J259" s="113"/>
      <c r="K259" s="124"/>
    </row>
    <row r="260" spans="2:11">
      <c r="B260" s="112"/>
      <c r="C260" s="124"/>
      <c r="D260" s="124"/>
      <c r="E260" s="124"/>
      <c r="F260" s="124"/>
      <c r="G260" s="124"/>
      <c r="H260" s="124"/>
      <c r="I260" s="113"/>
      <c r="J260" s="113"/>
      <c r="K260" s="124"/>
    </row>
    <row r="261" spans="2:11">
      <c r="B261" s="112"/>
      <c r="C261" s="124"/>
      <c r="D261" s="124"/>
      <c r="E261" s="124"/>
      <c r="F261" s="124"/>
      <c r="G261" s="124"/>
      <c r="H261" s="124"/>
      <c r="I261" s="113"/>
      <c r="J261" s="113"/>
      <c r="K261" s="124"/>
    </row>
    <row r="262" spans="2:11">
      <c r="B262" s="112"/>
      <c r="C262" s="124"/>
      <c r="D262" s="124"/>
      <c r="E262" s="124"/>
      <c r="F262" s="124"/>
      <c r="G262" s="124"/>
      <c r="H262" s="124"/>
      <c r="I262" s="113"/>
      <c r="J262" s="113"/>
      <c r="K262" s="124"/>
    </row>
    <row r="263" spans="2:11">
      <c r="B263" s="112"/>
      <c r="C263" s="124"/>
      <c r="D263" s="124"/>
      <c r="E263" s="124"/>
      <c r="F263" s="124"/>
      <c r="G263" s="124"/>
      <c r="H263" s="124"/>
      <c r="I263" s="113"/>
      <c r="J263" s="113"/>
      <c r="K263" s="124"/>
    </row>
    <row r="264" spans="2:11">
      <c r="B264" s="112"/>
      <c r="C264" s="124"/>
      <c r="D264" s="124"/>
      <c r="E264" s="124"/>
      <c r="F264" s="124"/>
      <c r="G264" s="124"/>
      <c r="H264" s="124"/>
      <c r="I264" s="113"/>
      <c r="J264" s="113"/>
      <c r="K264" s="124"/>
    </row>
    <row r="265" spans="2:11">
      <c r="B265" s="112"/>
      <c r="C265" s="124"/>
      <c r="D265" s="124"/>
      <c r="E265" s="124"/>
      <c r="F265" s="124"/>
      <c r="G265" s="124"/>
      <c r="H265" s="124"/>
      <c r="I265" s="113"/>
      <c r="J265" s="113"/>
      <c r="K265" s="124"/>
    </row>
    <row r="266" spans="2:11">
      <c r="B266" s="112"/>
      <c r="C266" s="124"/>
      <c r="D266" s="124"/>
      <c r="E266" s="124"/>
      <c r="F266" s="124"/>
      <c r="G266" s="124"/>
      <c r="H266" s="124"/>
      <c r="I266" s="113"/>
      <c r="J266" s="113"/>
      <c r="K266" s="124"/>
    </row>
    <row r="267" spans="2:11">
      <c r="B267" s="112"/>
      <c r="C267" s="124"/>
      <c r="D267" s="124"/>
      <c r="E267" s="124"/>
      <c r="F267" s="124"/>
      <c r="G267" s="124"/>
      <c r="H267" s="124"/>
      <c r="I267" s="113"/>
      <c r="J267" s="113"/>
      <c r="K267" s="124"/>
    </row>
    <row r="268" spans="2:11">
      <c r="B268" s="112"/>
      <c r="C268" s="124"/>
      <c r="D268" s="124"/>
      <c r="E268" s="124"/>
      <c r="F268" s="124"/>
      <c r="G268" s="124"/>
      <c r="H268" s="124"/>
      <c r="I268" s="113"/>
      <c r="J268" s="113"/>
      <c r="K268" s="124"/>
    </row>
    <row r="269" spans="2:11">
      <c r="B269" s="112"/>
      <c r="C269" s="124"/>
      <c r="D269" s="124"/>
      <c r="E269" s="124"/>
      <c r="F269" s="124"/>
      <c r="G269" s="124"/>
      <c r="H269" s="124"/>
      <c r="I269" s="113"/>
      <c r="J269" s="113"/>
      <c r="K269" s="124"/>
    </row>
    <row r="270" spans="2:11">
      <c r="B270" s="112"/>
      <c r="C270" s="124"/>
      <c r="D270" s="124"/>
      <c r="E270" s="124"/>
      <c r="F270" s="124"/>
      <c r="G270" s="124"/>
      <c r="H270" s="124"/>
      <c r="I270" s="113"/>
      <c r="J270" s="113"/>
      <c r="K270" s="124"/>
    </row>
    <row r="271" spans="2:11">
      <c r="B271" s="112"/>
      <c r="C271" s="124"/>
      <c r="D271" s="124"/>
      <c r="E271" s="124"/>
      <c r="F271" s="124"/>
      <c r="G271" s="124"/>
      <c r="H271" s="124"/>
      <c r="I271" s="113"/>
      <c r="J271" s="113"/>
      <c r="K271" s="124"/>
    </row>
    <row r="272" spans="2:11">
      <c r="B272" s="112"/>
      <c r="C272" s="124"/>
      <c r="D272" s="124"/>
      <c r="E272" s="124"/>
      <c r="F272" s="124"/>
      <c r="G272" s="124"/>
      <c r="H272" s="124"/>
      <c r="I272" s="113"/>
      <c r="J272" s="113"/>
      <c r="K272" s="124"/>
    </row>
    <row r="273" spans="2:11">
      <c r="B273" s="112"/>
      <c r="C273" s="124"/>
      <c r="D273" s="124"/>
      <c r="E273" s="124"/>
      <c r="F273" s="124"/>
      <c r="G273" s="124"/>
      <c r="H273" s="124"/>
      <c r="I273" s="113"/>
      <c r="J273" s="113"/>
      <c r="K273" s="124"/>
    </row>
    <row r="274" spans="2:11">
      <c r="B274" s="112"/>
      <c r="C274" s="124"/>
      <c r="D274" s="124"/>
      <c r="E274" s="124"/>
      <c r="F274" s="124"/>
      <c r="G274" s="124"/>
      <c r="H274" s="124"/>
      <c r="I274" s="113"/>
      <c r="J274" s="113"/>
      <c r="K274" s="124"/>
    </row>
    <row r="275" spans="2:11">
      <c r="B275" s="112"/>
      <c r="C275" s="124"/>
      <c r="D275" s="124"/>
      <c r="E275" s="124"/>
      <c r="F275" s="124"/>
      <c r="G275" s="124"/>
      <c r="H275" s="124"/>
      <c r="I275" s="113"/>
      <c r="J275" s="113"/>
      <c r="K275" s="124"/>
    </row>
    <row r="276" spans="2:11">
      <c r="B276" s="112"/>
      <c r="C276" s="124"/>
      <c r="D276" s="124"/>
      <c r="E276" s="124"/>
      <c r="F276" s="124"/>
      <c r="G276" s="124"/>
      <c r="H276" s="124"/>
      <c r="I276" s="113"/>
      <c r="J276" s="113"/>
      <c r="K276" s="124"/>
    </row>
    <row r="277" spans="2:11">
      <c r="B277" s="112"/>
      <c r="C277" s="124"/>
      <c r="D277" s="124"/>
      <c r="E277" s="124"/>
      <c r="F277" s="124"/>
      <c r="G277" s="124"/>
      <c r="H277" s="124"/>
      <c r="I277" s="113"/>
      <c r="J277" s="113"/>
      <c r="K277" s="124"/>
    </row>
    <row r="278" spans="2:11">
      <c r="B278" s="112"/>
      <c r="C278" s="124"/>
      <c r="D278" s="124"/>
      <c r="E278" s="124"/>
      <c r="F278" s="124"/>
      <c r="G278" s="124"/>
      <c r="H278" s="124"/>
      <c r="I278" s="113"/>
      <c r="J278" s="113"/>
      <c r="K278" s="124"/>
    </row>
    <row r="279" spans="2:11">
      <c r="B279" s="112"/>
      <c r="C279" s="124"/>
      <c r="D279" s="124"/>
      <c r="E279" s="124"/>
      <c r="F279" s="124"/>
      <c r="G279" s="124"/>
      <c r="H279" s="124"/>
      <c r="I279" s="113"/>
      <c r="J279" s="113"/>
      <c r="K279" s="124"/>
    </row>
    <row r="280" spans="2:11">
      <c r="B280" s="112"/>
      <c r="C280" s="124"/>
      <c r="D280" s="124"/>
      <c r="E280" s="124"/>
      <c r="F280" s="124"/>
      <c r="G280" s="124"/>
      <c r="H280" s="124"/>
      <c r="I280" s="113"/>
      <c r="J280" s="113"/>
      <c r="K280" s="124"/>
    </row>
    <row r="281" spans="2:11">
      <c r="B281" s="112"/>
      <c r="C281" s="124"/>
      <c r="D281" s="124"/>
      <c r="E281" s="124"/>
      <c r="F281" s="124"/>
      <c r="G281" s="124"/>
      <c r="H281" s="124"/>
      <c r="I281" s="113"/>
      <c r="J281" s="113"/>
      <c r="K281" s="124"/>
    </row>
    <row r="282" spans="2:11">
      <c r="B282" s="112"/>
      <c r="C282" s="124"/>
      <c r="D282" s="124"/>
      <c r="E282" s="124"/>
      <c r="F282" s="124"/>
      <c r="G282" s="124"/>
      <c r="H282" s="124"/>
      <c r="I282" s="113"/>
      <c r="J282" s="113"/>
      <c r="K282" s="124"/>
    </row>
    <row r="283" spans="2:11">
      <c r="B283" s="112"/>
      <c r="C283" s="124"/>
      <c r="D283" s="124"/>
      <c r="E283" s="124"/>
      <c r="F283" s="124"/>
      <c r="G283" s="124"/>
      <c r="H283" s="124"/>
      <c r="I283" s="113"/>
      <c r="J283" s="113"/>
      <c r="K283" s="124"/>
    </row>
    <row r="284" spans="2:11">
      <c r="B284" s="112"/>
      <c r="C284" s="124"/>
      <c r="D284" s="124"/>
      <c r="E284" s="124"/>
      <c r="F284" s="124"/>
      <c r="G284" s="124"/>
      <c r="H284" s="124"/>
      <c r="I284" s="113"/>
      <c r="J284" s="113"/>
      <c r="K284" s="124"/>
    </row>
    <row r="285" spans="2:11">
      <c r="B285" s="112"/>
      <c r="C285" s="124"/>
      <c r="D285" s="124"/>
      <c r="E285" s="124"/>
      <c r="F285" s="124"/>
      <c r="G285" s="124"/>
      <c r="H285" s="124"/>
      <c r="I285" s="113"/>
      <c r="J285" s="113"/>
      <c r="K285" s="124"/>
    </row>
    <row r="286" spans="2:11">
      <c r="B286" s="112"/>
      <c r="C286" s="124"/>
      <c r="D286" s="124"/>
      <c r="E286" s="124"/>
      <c r="F286" s="124"/>
      <c r="G286" s="124"/>
      <c r="H286" s="124"/>
      <c r="I286" s="113"/>
      <c r="J286" s="113"/>
      <c r="K286" s="124"/>
    </row>
    <row r="287" spans="2:11">
      <c r="B287" s="112"/>
      <c r="C287" s="124"/>
      <c r="D287" s="124"/>
      <c r="E287" s="124"/>
      <c r="F287" s="124"/>
      <c r="G287" s="124"/>
      <c r="H287" s="124"/>
      <c r="I287" s="113"/>
      <c r="J287" s="113"/>
      <c r="K287" s="124"/>
    </row>
    <row r="288" spans="2:11">
      <c r="B288" s="112"/>
      <c r="C288" s="124"/>
      <c r="D288" s="124"/>
      <c r="E288" s="124"/>
      <c r="F288" s="124"/>
      <c r="G288" s="124"/>
      <c r="H288" s="124"/>
      <c r="I288" s="113"/>
      <c r="J288" s="113"/>
      <c r="K288" s="124"/>
    </row>
    <row r="289" spans="2:11">
      <c r="B289" s="112"/>
      <c r="C289" s="124"/>
      <c r="D289" s="124"/>
      <c r="E289" s="124"/>
      <c r="F289" s="124"/>
      <c r="G289" s="124"/>
      <c r="H289" s="124"/>
      <c r="I289" s="113"/>
      <c r="J289" s="113"/>
      <c r="K289" s="124"/>
    </row>
    <row r="290" spans="2:11">
      <c r="B290" s="112"/>
      <c r="C290" s="124"/>
      <c r="D290" s="124"/>
      <c r="E290" s="124"/>
      <c r="F290" s="124"/>
      <c r="G290" s="124"/>
      <c r="H290" s="124"/>
      <c r="I290" s="113"/>
      <c r="J290" s="113"/>
      <c r="K290" s="124"/>
    </row>
    <row r="291" spans="2:11">
      <c r="B291" s="112"/>
      <c r="C291" s="124"/>
      <c r="D291" s="124"/>
      <c r="E291" s="124"/>
      <c r="F291" s="124"/>
      <c r="G291" s="124"/>
      <c r="H291" s="124"/>
      <c r="I291" s="113"/>
      <c r="J291" s="113"/>
      <c r="K291" s="124"/>
    </row>
    <row r="292" spans="2:11">
      <c r="B292" s="112"/>
      <c r="C292" s="124"/>
      <c r="D292" s="124"/>
      <c r="E292" s="124"/>
      <c r="F292" s="124"/>
      <c r="G292" s="124"/>
      <c r="H292" s="124"/>
      <c r="I292" s="113"/>
      <c r="J292" s="113"/>
      <c r="K292" s="124"/>
    </row>
    <row r="293" spans="2:11">
      <c r="B293" s="112"/>
      <c r="C293" s="124"/>
      <c r="D293" s="124"/>
      <c r="E293" s="124"/>
      <c r="F293" s="124"/>
      <c r="G293" s="124"/>
      <c r="H293" s="124"/>
      <c r="I293" s="113"/>
      <c r="J293" s="113"/>
      <c r="K293" s="124"/>
    </row>
    <row r="294" spans="2:11">
      <c r="B294" s="112"/>
      <c r="C294" s="124"/>
      <c r="D294" s="124"/>
      <c r="E294" s="124"/>
      <c r="F294" s="124"/>
      <c r="G294" s="124"/>
      <c r="H294" s="124"/>
      <c r="I294" s="113"/>
      <c r="J294" s="113"/>
      <c r="K294" s="124"/>
    </row>
    <row r="295" spans="2:11">
      <c r="B295" s="112"/>
      <c r="C295" s="124"/>
      <c r="D295" s="124"/>
      <c r="E295" s="124"/>
      <c r="F295" s="124"/>
      <c r="G295" s="124"/>
      <c r="H295" s="124"/>
      <c r="I295" s="113"/>
      <c r="J295" s="113"/>
      <c r="K295" s="124"/>
    </row>
    <row r="296" spans="2:11">
      <c r="B296" s="112"/>
      <c r="C296" s="124"/>
      <c r="D296" s="124"/>
      <c r="E296" s="124"/>
      <c r="F296" s="124"/>
      <c r="G296" s="124"/>
      <c r="H296" s="124"/>
      <c r="I296" s="113"/>
      <c r="J296" s="113"/>
      <c r="K296" s="124"/>
    </row>
    <row r="297" spans="2:11">
      <c r="B297" s="112"/>
      <c r="C297" s="124"/>
      <c r="D297" s="124"/>
      <c r="E297" s="124"/>
      <c r="F297" s="124"/>
      <c r="G297" s="124"/>
      <c r="H297" s="124"/>
      <c r="I297" s="113"/>
      <c r="J297" s="113"/>
      <c r="K297" s="124"/>
    </row>
    <row r="298" spans="2:11">
      <c r="B298" s="112"/>
      <c r="C298" s="124"/>
      <c r="D298" s="124"/>
      <c r="E298" s="124"/>
      <c r="F298" s="124"/>
      <c r="G298" s="124"/>
      <c r="H298" s="124"/>
      <c r="I298" s="113"/>
      <c r="J298" s="113"/>
      <c r="K298" s="124"/>
    </row>
    <row r="299" spans="2:11">
      <c r="B299" s="112"/>
      <c r="C299" s="124"/>
      <c r="D299" s="124"/>
      <c r="E299" s="124"/>
      <c r="F299" s="124"/>
      <c r="G299" s="124"/>
      <c r="H299" s="124"/>
      <c r="I299" s="113"/>
      <c r="J299" s="113"/>
      <c r="K299" s="124"/>
    </row>
    <row r="300" spans="2:11">
      <c r="B300" s="112"/>
      <c r="C300" s="124"/>
      <c r="D300" s="124"/>
      <c r="E300" s="124"/>
      <c r="F300" s="124"/>
      <c r="G300" s="124"/>
      <c r="H300" s="124"/>
      <c r="I300" s="113"/>
      <c r="J300" s="113"/>
      <c r="K300" s="124"/>
    </row>
    <row r="301" spans="2:11">
      <c r="B301" s="112"/>
      <c r="C301" s="124"/>
      <c r="D301" s="124"/>
      <c r="E301" s="124"/>
      <c r="F301" s="124"/>
      <c r="G301" s="124"/>
      <c r="H301" s="124"/>
      <c r="I301" s="113"/>
      <c r="J301" s="113"/>
      <c r="K301" s="124"/>
    </row>
    <row r="302" spans="2:11">
      <c r="B302" s="112"/>
      <c r="C302" s="124"/>
      <c r="D302" s="124"/>
      <c r="E302" s="124"/>
      <c r="F302" s="124"/>
      <c r="G302" s="124"/>
      <c r="H302" s="124"/>
      <c r="I302" s="113"/>
      <c r="J302" s="113"/>
      <c r="K302" s="124"/>
    </row>
    <row r="303" spans="2:11">
      <c r="B303" s="112"/>
      <c r="C303" s="124"/>
      <c r="D303" s="124"/>
      <c r="E303" s="124"/>
      <c r="F303" s="124"/>
      <c r="G303" s="124"/>
      <c r="H303" s="124"/>
      <c r="I303" s="113"/>
      <c r="J303" s="113"/>
      <c r="K303" s="124"/>
    </row>
    <row r="304" spans="2:11">
      <c r="B304" s="112"/>
      <c r="C304" s="124"/>
      <c r="D304" s="124"/>
      <c r="E304" s="124"/>
      <c r="F304" s="124"/>
      <c r="G304" s="124"/>
      <c r="H304" s="124"/>
      <c r="I304" s="113"/>
      <c r="J304" s="113"/>
      <c r="K304" s="124"/>
    </row>
    <row r="305" spans="2:11">
      <c r="B305" s="112"/>
      <c r="C305" s="124"/>
      <c r="D305" s="124"/>
      <c r="E305" s="124"/>
      <c r="F305" s="124"/>
      <c r="G305" s="124"/>
      <c r="H305" s="124"/>
      <c r="I305" s="113"/>
      <c r="J305" s="113"/>
      <c r="K305" s="124"/>
    </row>
    <row r="306" spans="2:11">
      <c r="B306" s="112"/>
      <c r="C306" s="124"/>
      <c r="D306" s="124"/>
      <c r="E306" s="124"/>
      <c r="F306" s="124"/>
      <c r="G306" s="124"/>
      <c r="H306" s="124"/>
      <c r="I306" s="113"/>
      <c r="J306" s="113"/>
      <c r="K306" s="124"/>
    </row>
    <row r="307" spans="2:11">
      <c r="B307" s="112"/>
      <c r="C307" s="124"/>
      <c r="D307" s="124"/>
      <c r="E307" s="124"/>
      <c r="F307" s="124"/>
      <c r="G307" s="124"/>
      <c r="H307" s="124"/>
      <c r="I307" s="113"/>
      <c r="J307" s="113"/>
      <c r="K307" s="124"/>
    </row>
    <row r="308" spans="2:11">
      <c r="B308" s="112"/>
      <c r="C308" s="124"/>
      <c r="D308" s="124"/>
      <c r="E308" s="124"/>
      <c r="F308" s="124"/>
      <c r="G308" s="124"/>
      <c r="H308" s="124"/>
      <c r="I308" s="113"/>
      <c r="J308" s="113"/>
      <c r="K308" s="124"/>
    </row>
    <row r="309" spans="2:11">
      <c r="B309" s="112"/>
      <c r="C309" s="124"/>
      <c r="D309" s="124"/>
      <c r="E309" s="124"/>
      <c r="F309" s="124"/>
      <c r="G309" s="124"/>
      <c r="H309" s="124"/>
      <c r="I309" s="113"/>
      <c r="J309" s="113"/>
      <c r="K309" s="124"/>
    </row>
    <row r="310" spans="2:11">
      <c r="B310" s="112"/>
      <c r="C310" s="124"/>
      <c r="D310" s="124"/>
      <c r="E310" s="124"/>
      <c r="F310" s="124"/>
      <c r="G310" s="124"/>
      <c r="H310" s="124"/>
      <c r="I310" s="113"/>
      <c r="J310" s="113"/>
      <c r="K310" s="124"/>
    </row>
    <row r="311" spans="2:11">
      <c r="B311" s="112"/>
      <c r="C311" s="124"/>
      <c r="D311" s="124"/>
      <c r="E311" s="124"/>
      <c r="F311" s="124"/>
      <c r="G311" s="124"/>
      <c r="H311" s="124"/>
      <c r="I311" s="113"/>
      <c r="J311" s="113"/>
      <c r="K311" s="124"/>
    </row>
    <row r="312" spans="2:11">
      <c r="B312" s="112"/>
      <c r="C312" s="124"/>
      <c r="D312" s="124"/>
      <c r="E312" s="124"/>
      <c r="F312" s="124"/>
      <c r="G312" s="124"/>
      <c r="H312" s="124"/>
      <c r="I312" s="113"/>
      <c r="J312" s="113"/>
      <c r="K312" s="124"/>
    </row>
    <row r="313" spans="2:11">
      <c r="B313" s="112"/>
      <c r="C313" s="124"/>
      <c r="D313" s="124"/>
      <c r="E313" s="124"/>
      <c r="F313" s="124"/>
      <c r="G313" s="124"/>
      <c r="H313" s="124"/>
      <c r="I313" s="113"/>
      <c r="J313" s="113"/>
      <c r="K313" s="124"/>
    </row>
    <row r="314" spans="2:11">
      <c r="B314" s="112"/>
      <c r="C314" s="124"/>
      <c r="D314" s="124"/>
      <c r="E314" s="124"/>
      <c r="F314" s="124"/>
      <c r="G314" s="124"/>
      <c r="H314" s="124"/>
      <c r="I314" s="113"/>
      <c r="J314" s="113"/>
      <c r="K314" s="124"/>
    </row>
    <row r="315" spans="2:11">
      <c r="B315" s="112"/>
      <c r="C315" s="124"/>
      <c r="D315" s="124"/>
      <c r="E315" s="124"/>
      <c r="F315" s="124"/>
      <c r="G315" s="124"/>
      <c r="H315" s="124"/>
      <c r="I315" s="113"/>
      <c r="J315" s="113"/>
      <c r="K315" s="124"/>
    </row>
    <row r="316" spans="2:11">
      <c r="B316" s="112"/>
      <c r="C316" s="124"/>
      <c r="D316" s="124"/>
      <c r="E316" s="124"/>
      <c r="F316" s="124"/>
      <c r="G316" s="124"/>
      <c r="H316" s="124"/>
      <c r="I316" s="113"/>
      <c r="J316" s="113"/>
      <c r="K316" s="124"/>
    </row>
    <row r="317" spans="2:11">
      <c r="B317" s="112"/>
      <c r="C317" s="124"/>
      <c r="D317" s="124"/>
      <c r="E317" s="124"/>
      <c r="F317" s="124"/>
      <c r="G317" s="124"/>
      <c r="H317" s="124"/>
      <c r="I317" s="113"/>
      <c r="J317" s="113"/>
      <c r="K317" s="124"/>
    </row>
    <row r="318" spans="2:11">
      <c r="B318" s="112"/>
      <c r="C318" s="124"/>
      <c r="D318" s="124"/>
      <c r="E318" s="124"/>
      <c r="F318" s="124"/>
      <c r="G318" s="124"/>
      <c r="H318" s="124"/>
      <c r="I318" s="113"/>
      <c r="J318" s="113"/>
      <c r="K318" s="124"/>
    </row>
    <row r="319" spans="2:11">
      <c r="B319" s="112"/>
      <c r="C319" s="124"/>
      <c r="D319" s="124"/>
      <c r="E319" s="124"/>
      <c r="F319" s="124"/>
      <c r="G319" s="124"/>
      <c r="H319" s="124"/>
      <c r="I319" s="113"/>
      <c r="J319" s="113"/>
      <c r="K319" s="124"/>
    </row>
    <row r="320" spans="2:11">
      <c r="B320" s="112"/>
      <c r="C320" s="124"/>
      <c r="D320" s="124"/>
      <c r="E320" s="124"/>
      <c r="F320" s="124"/>
      <c r="G320" s="124"/>
      <c r="H320" s="124"/>
      <c r="I320" s="113"/>
      <c r="J320" s="113"/>
      <c r="K320" s="124"/>
    </row>
    <row r="321" spans="2:11">
      <c r="B321" s="112"/>
      <c r="C321" s="124"/>
      <c r="D321" s="124"/>
      <c r="E321" s="124"/>
      <c r="F321" s="124"/>
      <c r="G321" s="124"/>
      <c r="H321" s="124"/>
      <c r="I321" s="113"/>
      <c r="J321" s="113"/>
      <c r="K321" s="124"/>
    </row>
    <row r="322" spans="2:11">
      <c r="B322" s="112"/>
      <c r="C322" s="124"/>
      <c r="D322" s="124"/>
      <c r="E322" s="124"/>
      <c r="F322" s="124"/>
      <c r="G322" s="124"/>
      <c r="H322" s="124"/>
      <c r="I322" s="113"/>
      <c r="J322" s="113"/>
      <c r="K322" s="124"/>
    </row>
    <row r="323" spans="2:11">
      <c r="B323" s="112"/>
      <c r="C323" s="124"/>
      <c r="D323" s="124"/>
      <c r="E323" s="124"/>
      <c r="F323" s="124"/>
      <c r="G323" s="124"/>
      <c r="H323" s="124"/>
      <c r="I323" s="113"/>
      <c r="J323" s="113"/>
      <c r="K323" s="124"/>
    </row>
    <row r="324" spans="2:11">
      <c r="B324" s="112"/>
      <c r="C324" s="124"/>
      <c r="D324" s="124"/>
      <c r="E324" s="124"/>
      <c r="F324" s="124"/>
      <c r="G324" s="124"/>
      <c r="H324" s="124"/>
      <c r="I324" s="113"/>
      <c r="J324" s="113"/>
      <c r="K324" s="124"/>
    </row>
    <row r="325" spans="2:11">
      <c r="B325" s="112"/>
      <c r="C325" s="124"/>
      <c r="D325" s="124"/>
      <c r="E325" s="124"/>
      <c r="F325" s="124"/>
      <c r="G325" s="124"/>
      <c r="H325" s="124"/>
      <c r="I325" s="113"/>
      <c r="J325" s="113"/>
      <c r="K325" s="124"/>
    </row>
    <row r="326" spans="2:11">
      <c r="B326" s="112"/>
      <c r="C326" s="124"/>
      <c r="D326" s="124"/>
      <c r="E326" s="124"/>
      <c r="F326" s="124"/>
      <c r="G326" s="124"/>
      <c r="H326" s="124"/>
      <c r="I326" s="113"/>
      <c r="J326" s="113"/>
      <c r="K326" s="124"/>
    </row>
    <row r="327" spans="2:11">
      <c r="B327" s="112"/>
      <c r="C327" s="124"/>
      <c r="D327" s="124"/>
      <c r="E327" s="124"/>
      <c r="F327" s="124"/>
      <c r="G327" s="124"/>
      <c r="H327" s="124"/>
      <c r="I327" s="113"/>
      <c r="J327" s="113"/>
      <c r="K327" s="124"/>
    </row>
    <row r="328" spans="2:11">
      <c r="B328" s="112"/>
      <c r="C328" s="124"/>
      <c r="D328" s="124"/>
      <c r="E328" s="124"/>
      <c r="F328" s="124"/>
      <c r="G328" s="124"/>
      <c r="H328" s="124"/>
      <c r="I328" s="113"/>
      <c r="J328" s="113"/>
      <c r="K328" s="124"/>
    </row>
    <row r="329" spans="2:11">
      <c r="B329" s="112"/>
      <c r="C329" s="124"/>
      <c r="D329" s="124"/>
      <c r="E329" s="124"/>
      <c r="F329" s="124"/>
      <c r="G329" s="124"/>
      <c r="H329" s="124"/>
      <c r="I329" s="113"/>
      <c r="J329" s="113"/>
      <c r="K329" s="124"/>
    </row>
    <row r="330" spans="2:11">
      <c r="B330" s="112"/>
      <c r="C330" s="124"/>
      <c r="D330" s="124"/>
      <c r="E330" s="124"/>
      <c r="F330" s="124"/>
      <c r="G330" s="124"/>
      <c r="H330" s="124"/>
      <c r="I330" s="113"/>
      <c r="J330" s="113"/>
      <c r="K330" s="124"/>
    </row>
    <row r="331" spans="2:11">
      <c r="B331" s="112"/>
      <c r="C331" s="124"/>
      <c r="D331" s="124"/>
      <c r="E331" s="124"/>
      <c r="F331" s="124"/>
      <c r="G331" s="124"/>
      <c r="H331" s="124"/>
      <c r="I331" s="113"/>
      <c r="J331" s="113"/>
      <c r="K331" s="124"/>
    </row>
    <row r="332" spans="2:11">
      <c r="B332" s="112"/>
      <c r="C332" s="124"/>
      <c r="D332" s="124"/>
      <c r="E332" s="124"/>
      <c r="F332" s="124"/>
      <c r="G332" s="124"/>
      <c r="H332" s="124"/>
      <c r="I332" s="113"/>
      <c r="J332" s="113"/>
      <c r="K332" s="124"/>
    </row>
    <row r="333" spans="2:11">
      <c r="B333" s="112"/>
      <c r="C333" s="124"/>
      <c r="D333" s="124"/>
      <c r="E333" s="124"/>
      <c r="F333" s="124"/>
      <c r="G333" s="124"/>
      <c r="H333" s="124"/>
      <c r="I333" s="113"/>
      <c r="J333" s="113"/>
      <c r="K333" s="124"/>
    </row>
    <row r="334" spans="2:11">
      <c r="B334" s="112"/>
      <c r="C334" s="124"/>
      <c r="D334" s="124"/>
      <c r="E334" s="124"/>
      <c r="F334" s="124"/>
      <c r="G334" s="124"/>
      <c r="H334" s="124"/>
      <c r="I334" s="113"/>
      <c r="J334" s="113"/>
      <c r="K334" s="124"/>
    </row>
    <row r="335" spans="2:11">
      <c r="B335" s="112"/>
      <c r="C335" s="124"/>
      <c r="D335" s="124"/>
      <c r="E335" s="124"/>
      <c r="F335" s="124"/>
      <c r="G335" s="124"/>
      <c r="H335" s="124"/>
      <c r="I335" s="113"/>
      <c r="J335" s="113"/>
      <c r="K335" s="124"/>
    </row>
    <row r="336" spans="2:11">
      <c r="B336" s="112"/>
      <c r="C336" s="124"/>
      <c r="D336" s="124"/>
      <c r="E336" s="124"/>
      <c r="F336" s="124"/>
      <c r="G336" s="124"/>
      <c r="H336" s="124"/>
      <c r="I336" s="113"/>
      <c r="J336" s="113"/>
      <c r="K336" s="124"/>
    </row>
    <row r="337" spans="2:11">
      <c r="B337" s="112"/>
      <c r="C337" s="124"/>
      <c r="D337" s="124"/>
      <c r="E337" s="124"/>
      <c r="F337" s="124"/>
      <c r="G337" s="124"/>
      <c r="H337" s="124"/>
      <c r="I337" s="113"/>
      <c r="J337" s="113"/>
      <c r="K337" s="124"/>
    </row>
    <row r="338" spans="2:11">
      <c r="B338" s="112"/>
      <c r="C338" s="124"/>
      <c r="D338" s="124"/>
      <c r="E338" s="124"/>
      <c r="F338" s="124"/>
      <c r="G338" s="124"/>
      <c r="H338" s="124"/>
      <c r="I338" s="113"/>
      <c r="J338" s="113"/>
      <c r="K338" s="124"/>
    </row>
    <row r="339" spans="2:11">
      <c r="B339" s="112"/>
      <c r="C339" s="124"/>
      <c r="D339" s="124"/>
      <c r="E339" s="124"/>
      <c r="F339" s="124"/>
      <c r="G339" s="124"/>
      <c r="H339" s="124"/>
      <c r="I339" s="113"/>
      <c r="J339" s="113"/>
      <c r="K339" s="124"/>
    </row>
    <row r="340" spans="2:11">
      <c r="B340" s="112"/>
      <c r="C340" s="124"/>
      <c r="D340" s="124"/>
      <c r="E340" s="124"/>
      <c r="F340" s="124"/>
      <c r="G340" s="124"/>
      <c r="H340" s="124"/>
      <c r="I340" s="113"/>
      <c r="J340" s="113"/>
      <c r="K340" s="124"/>
    </row>
    <row r="341" spans="2:11">
      <c r="B341" s="112"/>
      <c r="C341" s="124"/>
      <c r="D341" s="124"/>
      <c r="E341" s="124"/>
      <c r="F341" s="124"/>
      <c r="G341" s="124"/>
      <c r="H341" s="124"/>
      <c r="I341" s="113"/>
      <c r="J341" s="113"/>
      <c r="K341" s="124"/>
    </row>
    <row r="342" spans="2:11">
      <c r="B342" s="112"/>
      <c r="C342" s="124"/>
      <c r="D342" s="124"/>
      <c r="E342" s="124"/>
      <c r="F342" s="124"/>
      <c r="G342" s="124"/>
      <c r="H342" s="124"/>
      <c r="I342" s="113"/>
      <c r="J342" s="113"/>
      <c r="K342" s="124"/>
    </row>
    <row r="343" spans="2:11">
      <c r="B343" s="112"/>
      <c r="C343" s="124"/>
      <c r="D343" s="124"/>
      <c r="E343" s="124"/>
      <c r="F343" s="124"/>
      <c r="G343" s="124"/>
      <c r="H343" s="124"/>
      <c r="I343" s="113"/>
      <c r="J343" s="113"/>
      <c r="K343" s="124"/>
    </row>
    <row r="344" spans="2:11">
      <c r="B344" s="112"/>
      <c r="C344" s="124"/>
      <c r="D344" s="124"/>
      <c r="E344" s="124"/>
      <c r="F344" s="124"/>
      <c r="G344" s="124"/>
      <c r="H344" s="124"/>
      <c r="I344" s="113"/>
      <c r="J344" s="113"/>
      <c r="K344" s="124"/>
    </row>
    <row r="345" spans="2:11">
      <c r="B345" s="112"/>
      <c r="C345" s="124"/>
      <c r="D345" s="124"/>
      <c r="E345" s="124"/>
      <c r="F345" s="124"/>
      <c r="G345" s="124"/>
      <c r="H345" s="124"/>
      <c r="I345" s="113"/>
      <c r="J345" s="113"/>
      <c r="K345" s="124"/>
    </row>
    <row r="346" spans="2:11">
      <c r="B346" s="112"/>
      <c r="C346" s="124"/>
      <c r="D346" s="124"/>
      <c r="E346" s="124"/>
      <c r="F346" s="124"/>
      <c r="G346" s="124"/>
      <c r="H346" s="124"/>
      <c r="I346" s="113"/>
      <c r="J346" s="113"/>
      <c r="K346" s="124"/>
    </row>
    <row r="347" spans="2:11">
      <c r="B347" s="112"/>
      <c r="C347" s="124"/>
      <c r="D347" s="124"/>
      <c r="E347" s="124"/>
      <c r="F347" s="124"/>
      <c r="G347" s="124"/>
      <c r="H347" s="124"/>
      <c r="I347" s="113"/>
      <c r="J347" s="113"/>
      <c r="K347" s="124"/>
    </row>
    <row r="348" spans="2:11">
      <c r="B348" s="112"/>
      <c r="C348" s="124"/>
      <c r="D348" s="124"/>
      <c r="E348" s="124"/>
      <c r="F348" s="124"/>
      <c r="G348" s="124"/>
      <c r="H348" s="124"/>
      <c r="I348" s="113"/>
      <c r="J348" s="113"/>
      <c r="K348" s="124"/>
    </row>
    <row r="349" spans="2:11">
      <c r="B349" s="112"/>
      <c r="C349" s="124"/>
      <c r="D349" s="124"/>
      <c r="E349" s="124"/>
      <c r="F349" s="124"/>
      <c r="G349" s="124"/>
      <c r="H349" s="124"/>
      <c r="I349" s="113"/>
      <c r="J349" s="113"/>
      <c r="K349" s="124"/>
    </row>
    <row r="350" spans="2:11">
      <c r="B350" s="112"/>
      <c r="C350" s="124"/>
      <c r="D350" s="124"/>
      <c r="E350" s="124"/>
      <c r="F350" s="124"/>
      <c r="G350" s="124"/>
      <c r="H350" s="124"/>
      <c r="I350" s="113"/>
      <c r="J350" s="113"/>
      <c r="K350" s="124"/>
    </row>
    <row r="351" spans="2:11">
      <c r="B351" s="112"/>
      <c r="C351" s="124"/>
      <c r="D351" s="124"/>
      <c r="E351" s="124"/>
      <c r="F351" s="124"/>
      <c r="G351" s="124"/>
      <c r="H351" s="124"/>
      <c r="I351" s="113"/>
      <c r="J351" s="113"/>
      <c r="K351" s="124"/>
    </row>
    <row r="352" spans="2:11">
      <c r="B352" s="112"/>
      <c r="C352" s="124"/>
      <c r="D352" s="124"/>
      <c r="E352" s="124"/>
      <c r="F352" s="124"/>
      <c r="G352" s="124"/>
      <c r="H352" s="124"/>
      <c r="I352" s="113"/>
      <c r="J352" s="113"/>
      <c r="K352" s="124"/>
    </row>
    <row r="353" spans="2:11">
      <c r="B353" s="112"/>
      <c r="C353" s="124"/>
      <c r="D353" s="124"/>
      <c r="E353" s="124"/>
      <c r="F353" s="124"/>
      <c r="G353" s="124"/>
      <c r="H353" s="124"/>
      <c r="I353" s="113"/>
      <c r="J353" s="113"/>
      <c r="K353" s="124"/>
    </row>
    <row r="354" spans="2:11">
      <c r="B354" s="112"/>
      <c r="C354" s="124"/>
      <c r="D354" s="124"/>
      <c r="E354" s="124"/>
      <c r="F354" s="124"/>
      <c r="G354" s="124"/>
      <c r="H354" s="124"/>
      <c r="I354" s="113"/>
      <c r="J354" s="113"/>
      <c r="K354" s="124"/>
    </row>
    <row r="355" spans="2:11">
      <c r="B355" s="112"/>
      <c r="C355" s="124"/>
      <c r="D355" s="124"/>
      <c r="E355" s="124"/>
      <c r="F355" s="124"/>
      <c r="G355" s="124"/>
      <c r="H355" s="124"/>
      <c r="I355" s="113"/>
      <c r="J355" s="113"/>
      <c r="K355" s="124"/>
    </row>
    <row r="356" spans="2:11">
      <c r="B356" s="112"/>
      <c r="C356" s="124"/>
      <c r="D356" s="124"/>
      <c r="E356" s="124"/>
      <c r="F356" s="124"/>
      <c r="G356" s="124"/>
      <c r="H356" s="124"/>
      <c r="I356" s="113"/>
      <c r="J356" s="113"/>
      <c r="K356" s="124"/>
    </row>
    <row r="357" spans="2:11">
      <c r="B357" s="112"/>
      <c r="C357" s="124"/>
      <c r="D357" s="124"/>
      <c r="E357" s="124"/>
      <c r="F357" s="124"/>
      <c r="G357" s="124"/>
      <c r="H357" s="124"/>
      <c r="I357" s="113"/>
      <c r="J357" s="113"/>
      <c r="K357" s="124"/>
    </row>
    <row r="358" spans="2:11">
      <c r="B358" s="112"/>
      <c r="C358" s="124"/>
      <c r="D358" s="124"/>
      <c r="E358" s="124"/>
      <c r="F358" s="124"/>
      <c r="G358" s="124"/>
      <c r="H358" s="124"/>
      <c r="I358" s="113"/>
      <c r="J358" s="113"/>
      <c r="K358" s="124"/>
    </row>
    <row r="359" spans="2:11">
      <c r="B359" s="112"/>
      <c r="C359" s="124"/>
      <c r="D359" s="124"/>
      <c r="E359" s="124"/>
      <c r="F359" s="124"/>
      <c r="G359" s="124"/>
      <c r="H359" s="124"/>
      <c r="I359" s="113"/>
      <c r="J359" s="113"/>
      <c r="K359" s="124"/>
    </row>
    <row r="360" spans="2:11">
      <c r="B360" s="112"/>
      <c r="C360" s="124"/>
      <c r="D360" s="124"/>
      <c r="E360" s="124"/>
      <c r="F360" s="124"/>
      <c r="G360" s="124"/>
      <c r="H360" s="124"/>
      <c r="I360" s="113"/>
      <c r="J360" s="113"/>
      <c r="K360" s="124"/>
    </row>
    <row r="361" spans="2:11">
      <c r="B361" s="112"/>
      <c r="C361" s="124"/>
      <c r="D361" s="124"/>
      <c r="E361" s="124"/>
      <c r="F361" s="124"/>
      <c r="G361" s="124"/>
      <c r="H361" s="124"/>
      <c r="I361" s="113"/>
      <c r="J361" s="113"/>
      <c r="K361" s="124"/>
    </row>
    <row r="362" spans="2:11">
      <c r="B362" s="112"/>
      <c r="C362" s="124"/>
      <c r="D362" s="124"/>
      <c r="E362" s="124"/>
      <c r="F362" s="124"/>
      <c r="G362" s="124"/>
      <c r="H362" s="124"/>
      <c r="I362" s="113"/>
      <c r="J362" s="113"/>
      <c r="K362" s="124"/>
    </row>
    <row r="363" spans="2:11">
      <c r="B363" s="112"/>
      <c r="C363" s="124"/>
      <c r="D363" s="124"/>
      <c r="E363" s="124"/>
      <c r="F363" s="124"/>
      <c r="G363" s="124"/>
      <c r="H363" s="124"/>
      <c r="I363" s="113"/>
      <c r="J363" s="113"/>
      <c r="K363" s="124"/>
    </row>
    <row r="364" spans="2:11">
      <c r="B364" s="112"/>
      <c r="C364" s="124"/>
      <c r="D364" s="124"/>
      <c r="E364" s="124"/>
      <c r="F364" s="124"/>
      <c r="G364" s="124"/>
      <c r="H364" s="124"/>
      <c r="I364" s="113"/>
      <c r="J364" s="113"/>
      <c r="K364" s="124"/>
    </row>
    <row r="365" spans="2:11">
      <c r="B365" s="112"/>
      <c r="C365" s="124"/>
      <c r="D365" s="124"/>
      <c r="E365" s="124"/>
      <c r="F365" s="124"/>
      <c r="G365" s="124"/>
      <c r="H365" s="124"/>
      <c r="I365" s="113"/>
      <c r="J365" s="113"/>
      <c r="K365" s="124"/>
    </row>
    <row r="366" spans="2:11">
      <c r="B366" s="112"/>
      <c r="C366" s="124"/>
      <c r="D366" s="124"/>
      <c r="E366" s="124"/>
      <c r="F366" s="124"/>
      <c r="G366" s="124"/>
      <c r="H366" s="124"/>
      <c r="I366" s="113"/>
      <c r="J366" s="113"/>
      <c r="K366" s="124"/>
    </row>
    <row r="367" spans="2:11">
      <c r="B367" s="112"/>
      <c r="C367" s="124"/>
      <c r="D367" s="124"/>
      <c r="E367" s="124"/>
      <c r="F367" s="124"/>
      <c r="G367" s="124"/>
      <c r="H367" s="124"/>
      <c r="I367" s="113"/>
      <c r="J367" s="113"/>
      <c r="K367" s="124"/>
    </row>
    <row r="368" spans="2:11">
      <c r="B368" s="112"/>
      <c r="C368" s="124"/>
      <c r="D368" s="124"/>
      <c r="E368" s="124"/>
      <c r="F368" s="124"/>
      <c r="G368" s="124"/>
      <c r="H368" s="124"/>
      <c r="I368" s="113"/>
      <c r="J368" s="113"/>
      <c r="K368" s="124"/>
    </row>
    <row r="369" spans="2:11">
      <c r="B369" s="112"/>
      <c r="C369" s="124"/>
      <c r="D369" s="124"/>
      <c r="E369" s="124"/>
      <c r="F369" s="124"/>
      <c r="G369" s="124"/>
      <c r="H369" s="124"/>
      <c r="I369" s="113"/>
      <c r="J369" s="113"/>
      <c r="K369" s="124"/>
    </row>
    <row r="370" spans="2:11">
      <c r="B370" s="112"/>
      <c r="C370" s="124"/>
      <c r="D370" s="124"/>
      <c r="E370" s="124"/>
      <c r="F370" s="124"/>
      <c r="G370" s="124"/>
      <c r="H370" s="124"/>
      <c r="I370" s="113"/>
      <c r="J370" s="113"/>
      <c r="K370" s="124"/>
    </row>
    <row r="371" spans="2:11">
      <c r="B371" s="112"/>
      <c r="C371" s="124"/>
      <c r="D371" s="124"/>
      <c r="E371" s="124"/>
      <c r="F371" s="124"/>
      <c r="G371" s="124"/>
      <c r="H371" s="124"/>
      <c r="I371" s="113"/>
      <c r="J371" s="113"/>
      <c r="K371" s="124"/>
    </row>
    <row r="372" spans="2:11">
      <c r="B372" s="112"/>
      <c r="C372" s="124"/>
      <c r="D372" s="124"/>
      <c r="E372" s="124"/>
      <c r="F372" s="124"/>
      <c r="G372" s="124"/>
      <c r="H372" s="124"/>
      <c r="I372" s="113"/>
      <c r="J372" s="113"/>
      <c r="K372" s="124"/>
    </row>
    <row r="373" spans="2:11">
      <c r="B373" s="112"/>
      <c r="C373" s="124"/>
      <c r="D373" s="124"/>
      <c r="E373" s="124"/>
      <c r="F373" s="124"/>
      <c r="G373" s="124"/>
      <c r="H373" s="124"/>
      <c r="I373" s="113"/>
      <c r="J373" s="113"/>
      <c r="K373" s="124"/>
    </row>
    <row r="374" spans="2:11">
      <c r="B374" s="112"/>
      <c r="C374" s="124"/>
      <c r="D374" s="124"/>
      <c r="E374" s="124"/>
      <c r="F374" s="124"/>
      <c r="G374" s="124"/>
      <c r="H374" s="124"/>
      <c r="I374" s="113"/>
      <c r="J374" s="113"/>
      <c r="K374" s="124"/>
    </row>
    <row r="375" spans="2:11">
      <c r="B375" s="112"/>
      <c r="C375" s="124"/>
      <c r="D375" s="124"/>
      <c r="E375" s="124"/>
      <c r="F375" s="124"/>
      <c r="G375" s="124"/>
      <c r="H375" s="124"/>
      <c r="I375" s="113"/>
      <c r="J375" s="113"/>
      <c r="K375" s="124"/>
    </row>
    <row r="376" spans="2:11">
      <c r="B376" s="112"/>
      <c r="C376" s="124"/>
      <c r="D376" s="124"/>
      <c r="E376" s="124"/>
      <c r="F376" s="124"/>
      <c r="G376" s="124"/>
      <c r="H376" s="124"/>
      <c r="I376" s="113"/>
      <c r="J376" s="113"/>
      <c r="K376" s="124"/>
    </row>
    <row r="377" spans="2:11">
      <c r="B377" s="112"/>
      <c r="C377" s="124"/>
      <c r="D377" s="124"/>
      <c r="E377" s="124"/>
      <c r="F377" s="124"/>
      <c r="G377" s="124"/>
      <c r="H377" s="124"/>
      <c r="I377" s="113"/>
      <c r="J377" s="113"/>
      <c r="K377" s="124"/>
    </row>
    <row r="378" spans="2:11">
      <c r="B378" s="112"/>
      <c r="C378" s="124"/>
      <c r="D378" s="124"/>
      <c r="E378" s="124"/>
      <c r="F378" s="124"/>
      <c r="G378" s="124"/>
      <c r="H378" s="124"/>
      <c r="I378" s="113"/>
      <c r="J378" s="113"/>
      <c r="K378" s="124"/>
    </row>
    <row r="379" spans="2:11">
      <c r="B379" s="112"/>
      <c r="C379" s="124"/>
      <c r="D379" s="124"/>
      <c r="E379" s="124"/>
      <c r="F379" s="124"/>
      <c r="G379" s="124"/>
      <c r="H379" s="124"/>
      <c r="I379" s="113"/>
      <c r="J379" s="113"/>
      <c r="K379" s="124"/>
    </row>
    <row r="380" spans="2:11">
      <c r="B380" s="112"/>
      <c r="C380" s="124"/>
      <c r="D380" s="124"/>
      <c r="E380" s="124"/>
      <c r="F380" s="124"/>
      <c r="G380" s="124"/>
      <c r="H380" s="124"/>
      <c r="I380" s="113"/>
      <c r="J380" s="113"/>
      <c r="K380" s="124"/>
    </row>
    <row r="381" spans="2:11">
      <c r="B381" s="112"/>
      <c r="C381" s="124"/>
      <c r="D381" s="124"/>
      <c r="E381" s="124"/>
      <c r="F381" s="124"/>
      <c r="G381" s="124"/>
      <c r="H381" s="124"/>
      <c r="I381" s="113"/>
      <c r="J381" s="113"/>
      <c r="K381" s="124"/>
    </row>
    <row r="382" spans="2:11">
      <c r="B382" s="112"/>
      <c r="C382" s="124"/>
      <c r="D382" s="124"/>
      <c r="E382" s="124"/>
      <c r="F382" s="124"/>
      <c r="G382" s="124"/>
      <c r="H382" s="124"/>
      <c r="I382" s="113"/>
      <c r="J382" s="113"/>
      <c r="K382" s="124"/>
    </row>
    <row r="383" spans="2:11">
      <c r="B383" s="112"/>
      <c r="C383" s="124"/>
      <c r="D383" s="124"/>
      <c r="E383" s="124"/>
      <c r="F383" s="124"/>
      <c r="G383" s="124"/>
      <c r="H383" s="124"/>
      <c r="I383" s="113"/>
      <c r="J383" s="113"/>
      <c r="K383" s="124"/>
    </row>
    <row r="384" spans="2:11">
      <c r="B384" s="112"/>
      <c r="C384" s="124"/>
      <c r="D384" s="124"/>
      <c r="E384" s="124"/>
      <c r="F384" s="124"/>
      <c r="G384" s="124"/>
      <c r="H384" s="124"/>
      <c r="I384" s="113"/>
      <c r="J384" s="113"/>
      <c r="K384" s="124"/>
    </row>
    <row r="385" spans="2:11">
      <c r="B385" s="112"/>
      <c r="C385" s="124"/>
      <c r="D385" s="124"/>
      <c r="E385" s="124"/>
      <c r="F385" s="124"/>
      <c r="G385" s="124"/>
      <c r="H385" s="124"/>
      <c r="I385" s="113"/>
      <c r="J385" s="113"/>
      <c r="K385" s="124"/>
    </row>
    <row r="386" spans="2:11">
      <c r="B386" s="112"/>
      <c r="C386" s="124"/>
      <c r="D386" s="124"/>
      <c r="E386" s="124"/>
      <c r="F386" s="124"/>
      <c r="G386" s="124"/>
      <c r="H386" s="124"/>
      <c r="I386" s="113"/>
      <c r="J386" s="113"/>
      <c r="K386" s="124"/>
    </row>
    <row r="387" spans="2:11">
      <c r="B387" s="112"/>
      <c r="C387" s="124"/>
      <c r="D387" s="124"/>
      <c r="E387" s="124"/>
      <c r="F387" s="124"/>
      <c r="G387" s="124"/>
      <c r="H387" s="124"/>
      <c r="I387" s="113"/>
      <c r="J387" s="113"/>
      <c r="K387" s="124"/>
    </row>
    <row r="388" spans="2:11">
      <c r="B388" s="112"/>
      <c r="C388" s="124"/>
      <c r="D388" s="124"/>
      <c r="E388" s="124"/>
      <c r="F388" s="124"/>
      <c r="G388" s="124"/>
      <c r="H388" s="124"/>
      <c r="I388" s="113"/>
      <c r="J388" s="113"/>
      <c r="K388" s="124"/>
    </row>
    <row r="389" spans="2:11">
      <c r="B389" s="112"/>
      <c r="C389" s="124"/>
      <c r="D389" s="124"/>
      <c r="E389" s="124"/>
      <c r="F389" s="124"/>
      <c r="G389" s="124"/>
      <c r="H389" s="124"/>
      <c r="I389" s="113"/>
      <c r="J389" s="113"/>
      <c r="K389" s="124"/>
    </row>
    <row r="390" spans="2:11">
      <c r="B390" s="112"/>
      <c r="C390" s="124"/>
      <c r="D390" s="124"/>
      <c r="E390" s="124"/>
      <c r="F390" s="124"/>
      <c r="G390" s="124"/>
      <c r="H390" s="124"/>
      <c r="I390" s="113"/>
      <c r="J390" s="113"/>
      <c r="K390" s="124"/>
    </row>
    <row r="391" spans="2:11">
      <c r="B391" s="112"/>
      <c r="C391" s="124"/>
      <c r="D391" s="124"/>
      <c r="E391" s="124"/>
      <c r="F391" s="124"/>
      <c r="G391" s="124"/>
      <c r="H391" s="124"/>
      <c r="I391" s="113"/>
      <c r="J391" s="113"/>
      <c r="K391" s="124"/>
    </row>
    <row r="392" spans="2:11">
      <c r="B392" s="112"/>
      <c r="C392" s="124"/>
      <c r="D392" s="124"/>
      <c r="E392" s="124"/>
      <c r="F392" s="124"/>
      <c r="G392" s="124"/>
      <c r="H392" s="124"/>
      <c r="I392" s="113"/>
      <c r="J392" s="113"/>
      <c r="K392" s="124"/>
    </row>
    <row r="393" spans="2:11">
      <c r="B393" s="112"/>
      <c r="C393" s="124"/>
      <c r="D393" s="124"/>
      <c r="E393" s="124"/>
      <c r="F393" s="124"/>
      <c r="G393" s="124"/>
      <c r="H393" s="124"/>
      <c r="I393" s="113"/>
      <c r="J393" s="113"/>
      <c r="K393" s="124"/>
    </row>
    <row r="394" spans="2:11">
      <c r="B394" s="112"/>
      <c r="C394" s="124"/>
      <c r="D394" s="124"/>
      <c r="E394" s="124"/>
      <c r="F394" s="124"/>
      <c r="G394" s="124"/>
      <c r="H394" s="124"/>
      <c r="I394" s="113"/>
      <c r="J394" s="113"/>
      <c r="K394" s="124"/>
    </row>
    <row r="395" spans="2:11">
      <c r="B395" s="112"/>
      <c r="C395" s="124"/>
      <c r="D395" s="124"/>
      <c r="E395" s="124"/>
      <c r="F395" s="124"/>
      <c r="G395" s="124"/>
      <c r="H395" s="124"/>
      <c r="I395" s="113"/>
      <c r="J395" s="113"/>
      <c r="K395" s="124"/>
    </row>
    <row r="396" spans="2:11">
      <c r="B396" s="112"/>
      <c r="C396" s="124"/>
      <c r="D396" s="124"/>
      <c r="E396" s="124"/>
      <c r="F396" s="124"/>
      <c r="G396" s="124"/>
      <c r="H396" s="124"/>
      <c r="I396" s="113"/>
      <c r="J396" s="113"/>
      <c r="K396" s="124"/>
    </row>
    <row r="397" spans="2:11">
      <c r="B397" s="112"/>
      <c r="C397" s="124"/>
      <c r="D397" s="124"/>
      <c r="E397" s="124"/>
      <c r="F397" s="124"/>
      <c r="G397" s="124"/>
      <c r="H397" s="124"/>
      <c r="I397" s="113"/>
      <c r="J397" s="113"/>
      <c r="K397" s="124"/>
    </row>
    <row r="398" spans="2:11">
      <c r="B398" s="112"/>
      <c r="C398" s="124"/>
      <c r="D398" s="124"/>
      <c r="E398" s="124"/>
      <c r="F398" s="124"/>
      <c r="G398" s="124"/>
      <c r="H398" s="124"/>
      <c r="I398" s="113"/>
      <c r="J398" s="113"/>
      <c r="K398" s="124"/>
    </row>
    <row r="399" spans="2:11">
      <c r="B399" s="112"/>
      <c r="C399" s="124"/>
      <c r="D399" s="124"/>
      <c r="E399" s="124"/>
      <c r="F399" s="124"/>
      <c r="G399" s="124"/>
      <c r="H399" s="124"/>
      <c r="I399" s="113"/>
      <c r="J399" s="113"/>
      <c r="K399" s="124"/>
    </row>
    <row r="400" spans="2:11">
      <c r="B400" s="112"/>
      <c r="C400" s="124"/>
      <c r="D400" s="124"/>
      <c r="E400" s="124"/>
      <c r="F400" s="124"/>
      <c r="G400" s="124"/>
      <c r="H400" s="124"/>
      <c r="I400" s="113"/>
      <c r="J400" s="113"/>
      <c r="K400" s="124"/>
    </row>
    <row r="401" spans="2:11">
      <c r="B401" s="112"/>
      <c r="C401" s="124"/>
      <c r="D401" s="124"/>
      <c r="E401" s="124"/>
      <c r="F401" s="124"/>
      <c r="G401" s="124"/>
      <c r="H401" s="124"/>
      <c r="I401" s="113"/>
      <c r="J401" s="113"/>
      <c r="K401" s="124"/>
    </row>
    <row r="402" spans="2:11">
      <c r="B402" s="112"/>
      <c r="C402" s="124"/>
      <c r="D402" s="124"/>
      <c r="E402" s="124"/>
      <c r="F402" s="124"/>
      <c r="G402" s="124"/>
      <c r="H402" s="124"/>
      <c r="I402" s="113"/>
      <c r="J402" s="113"/>
      <c r="K402" s="124"/>
    </row>
    <row r="403" spans="2:11">
      <c r="B403" s="112"/>
      <c r="C403" s="124"/>
      <c r="D403" s="124"/>
      <c r="E403" s="124"/>
      <c r="F403" s="124"/>
      <c r="G403" s="124"/>
      <c r="H403" s="124"/>
      <c r="I403" s="113"/>
      <c r="J403" s="113"/>
      <c r="K403" s="124"/>
    </row>
    <row r="404" spans="2:11">
      <c r="B404" s="112"/>
      <c r="C404" s="124"/>
      <c r="D404" s="124"/>
      <c r="E404" s="124"/>
      <c r="F404" s="124"/>
      <c r="G404" s="124"/>
      <c r="H404" s="124"/>
      <c r="I404" s="113"/>
      <c r="J404" s="113"/>
      <c r="K404" s="124"/>
    </row>
    <row r="405" spans="2:11">
      <c r="B405" s="112"/>
      <c r="C405" s="124"/>
      <c r="D405" s="124"/>
      <c r="E405" s="124"/>
      <c r="F405" s="124"/>
      <c r="G405" s="124"/>
      <c r="H405" s="124"/>
      <c r="I405" s="113"/>
      <c r="J405" s="113"/>
      <c r="K405" s="124"/>
    </row>
    <row r="406" spans="2:11">
      <c r="B406" s="112"/>
      <c r="C406" s="124"/>
      <c r="D406" s="124"/>
      <c r="E406" s="124"/>
      <c r="F406" s="124"/>
      <c r="G406" s="124"/>
      <c r="H406" s="124"/>
      <c r="I406" s="113"/>
      <c r="J406" s="113"/>
      <c r="K406" s="124"/>
    </row>
    <row r="407" spans="2:11">
      <c r="B407" s="112"/>
      <c r="C407" s="124"/>
      <c r="D407" s="124"/>
      <c r="E407" s="124"/>
      <c r="F407" s="124"/>
      <c r="G407" s="124"/>
      <c r="H407" s="124"/>
      <c r="I407" s="113"/>
      <c r="J407" s="113"/>
      <c r="K407" s="124"/>
    </row>
    <row r="408" spans="2:11">
      <c r="B408" s="112"/>
      <c r="C408" s="124"/>
      <c r="D408" s="124"/>
      <c r="E408" s="124"/>
      <c r="F408" s="124"/>
      <c r="G408" s="124"/>
      <c r="H408" s="124"/>
      <c r="I408" s="113"/>
      <c r="J408" s="113"/>
      <c r="K408" s="124"/>
    </row>
    <row r="409" spans="2:11">
      <c r="B409" s="112"/>
      <c r="C409" s="124"/>
      <c r="D409" s="124"/>
      <c r="E409" s="124"/>
      <c r="F409" s="124"/>
      <c r="G409" s="124"/>
      <c r="H409" s="124"/>
      <c r="I409" s="113"/>
      <c r="J409" s="113"/>
      <c r="K409" s="124"/>
    </row>
    <row r="410" spans="2:11">
      <c r="B410" s="112"/>
      <c r="C410" s="124"/>
      <c r="D410" s="124"/>
      <c r="E410" s="124"/>
      <c r="F410" s="124"/>
      <c r="G410" s="124"/>
      <c r="H410" s="124"/>
      <c r="I410" s="113"/>
      <c r="J410" s="113"/>
      <c r="K410" s="124"/>
    </row>
    <row r="411" spans="2:11">
      <c r="B411" s="112"/>
      <c r="C411" s="124"/>
      <c r="D411" s="124"/>
      <c r="E411" s="124"/>
      <c r="F411" s="124"/>
      <c r="G411" s="124"/>
      <c r="H411" s="124"/>
      <c r="I411" s="113"/>
      <c r="J411" s="113"/>
      <c r="K411" s="124"/>
    </row>
    <row r="412" spans="2:11">
      <c r="B412" s="112"/>
      <c r="C412" s="124"/>
      <c r="D412" s="124"/>
      <c r="E412" s="124"/>
      <c r="F412" s="124"/>
      <c r="G412" s="124"/>
      <c r="H412" s="124"/>
      <c r="I412" s="113"/>
      <c r="J412" s="113"/>
      <c r="K412" s="124"/>
    </row>
    <row r="413" spans="2:11">
      <c r="B413" s="112"/>
      <c r="C413" s="124"/>
      <c r="D413" s="124"/>
      <c r="E413" s="124"/>
      <c r="F413" s="124"/>
      <c r="G413" s="124"/>
      <c r="H413" s="124"/>
      <c r="I413" s="113"/>
      <c r="J413" s="113"/>
      <c r="K413" s="124"/>
    </row>
    <row r="414" spans="2:11">
      <c r="B414" s="112"/>
      <c r="C414" s="124"/>
      <c r="D414" s="124"/>
      <c r="E414" s="124"/>
      <c r="F414" s="124"/>
      <c r="G414" s="124"/>
      <c r="H414" s="124"/>
      <c r="I414" s="113"/>
      <c r="J414" s="113"/>
      <c r="K414" s="124"/>
    </row>
    <row r="415" spans="2:11">
      <c r="B415" s="112"/>
      <c r="C415" s="124"/>
      <c r="D415" s="124"/>
      <c r="E415" s="124"/>
      <c r="F415" s="124"/>
      <c r="G415" s="124"/>
      <c r="H415" s="124"/>
      <c r="I415" s="113"/>
      <c r="J415" s="113"/>
      <c r="K415" s="124"/>
    </row>
    <row r="416" spans="2:11">
      <c r="B416" s="112"/>
      <c r="C416" s="124"/>
      <c r="D416" s="124"/>
      <c r="E416" s="124"/>
      <c r="F416" s="124"/>
      <c r="G416" s="124"/>
      <c r="H416" s="124"/>
      <c r="I416" s="113"/>
      <c r="J416" s="113"/>
      <c r="K416" s="124"/>
    </row>
    <row r="417" spans="2:11">
      <c r="B417" s="112"/>
      <c r="C417" s="124"/>
      <c r="D417" s="124"/>
      <c r="E417" s="124"/>
      <c r="F417" s="124"/>
      <c r="G417" s="124"/>
      <c r="H417" s="124"/>
      <c r="I417" s="113"/>
      <c r="J417" s="113"/>
      <c r="K417" s="124"/>
    </row>
    <row r="418" spans="2:11">
      <c r="B418" s="112"/>
      <c r="C418" s="124"/>
      <c r="D418" s="124"/>
      <c r="E418" s="124"/>
      <c r="F418" s="124"/>
      <c r="G418" s="124"/>
      <c r="H418" s="124"/>
      <c r="I418" s="113"/>
      <c r="J418" s="113"/>
      <c r="K418" s="124"/>
    </row>
    <row r="419" spans="2:11">
      <c r="B419" s="112"/>
      <c r="C419" s="124"/>
      <c r="D419" s="124"/>
      <c r="E419" s="124"/>
      <c r="F419" s="124"/>
      <c r="G419" s="124"/>
      <c r="H419" s="124"/>
      <c r="I419" s="113"/>
      <c r="J419" s="113"/>
      <c r="K419" s="124"/>
    </row>
    <row r="420" spans="2:11">
      <c r="B420" s="112"/>
      <c r="C420" s="124"/>
      <c r="D420" s="124"/>
      <c r="E420" s="124"/>
      <c r="F420" s="124"/>
      <c r="G420" s="124"/>
      <c r="H420" s="124"/>
      <c r="I420" s="113"/>
      <c r="J420" s="113"/>
      <c r="K420" s="124"/>
    </row>
    <row r="421" spans="2:11">
      <c r="B421" s="112"/>
      <c r="C421" s="124"/>
      <c r="D421" s="124"/>
      <c r="E421" s="124"/>
      <c r="F421" s="124"/>
      <c r="G421" s="124"/>
      <c r="H421" s="124"/>
      <c r="I421" s="113"/>
      <c r="J421" s="113"/>
      <c r="K421" s="124"/>
    </row>
    <row r="422" spans="2:11">
      <c r="B422" s="112"/>
      <c r="C422" s="124"/>
      <c r="D422" s="124"/>
      <c r="E422" s="124"/>
      <c r="F422" s="124"/>
      <c r="G422" s="124"/>
      <c r="H422" s="124"/>
      <c r="I422" s="113"/>
      <c r="J422" s="113"/>
      <c r="K422" s="124"/>
    </row>
    <row r="423" spans="2:11">
      <c r="B423" s="112"/>
      <c r="C423" s="124"/>
      <c r="D423" s="124"/>
      <c r="E423" s="124"/>
      <c r="F423" s="124"/>
      <c r="G423" s="124"/>
      <c r="H423" s="124"/>
      <c r="I423" s="113"/>
      <c r="J423" s="113"/>
      <c r="K423" s="124"/>
    </row>
    <row r="424" spans="2:11">
      <c r="B424" s="112"/>
      <c r="C424" s="124"/>
      <c r="D424" s="124"/>
      <c r="E424" s="124"/>
      <c r="F424" s="124"/>
      <c r="G424" s="124"/>
      <c r="H424" s="124"/>
      <c r="I424" s="113"/>
      <c r="J424" s="113"/>
      <c r="K424" s="124"/>
    </row>
    <row r="425" spans="2:11">
      <c r="B425" s="112"/>
      <c r="C425" s="124"/>
      <c r="D425" s="124"/>
      <c r="E425" s="124"/>
      <c r="F425" s="124"/>
      <c r="G425" s="124"/>
      <c r="H425" s="124"/>
      <c r="I425" s="113"/>
      <c r="J425" s="113"/>
      <c r="K425" s="124"/>
    </row>
    <row r="426" spans="2:11">
      <c r="B426" s="112"/>
      <c r="C426" s="124"/>
      <c r="D426" s="124"/>
      <c r="E426" s="124"/>
      <c r="F426" s="124"/>
      <c r="G426" s="124"/>
      <c r="H426" s="124"/>
      <c r="I426" s="113"/>
      <c r="J426" s="113"/>
      <c r="K426" s="124"/>
    </row>
    <row r="427" spans="2:11">
      <c r="B427" s="112"/>
      <c r="C427" s="124"/>
      <c r="D427" s="124"/>
      <c r="E427" s="124"/>
      <c r="F427" s="124"/>
      <c r="G427" s="124"/>
      <c r="H427" s="124"/>
      <c r="I427" s="113"/>
      <c r="J427" s="113"/>
      <c r="K427" s="124"/>
    </row>
    <row r="428" spans="2:11">
      <c r="B428" s="112"/>
      <c r="C428" s="124"/>
      <c r="D428" s="124"/>
      <c r="E428" s="124"/>
      <c r="F428" s="124"/>
      <c r="G428" s="124"/>
      <c r="H428" s="124"/>
      <c r="I428" s="113"/>
      <c r="J428" s="113"/>
      <c r="K428" s="124"/>
    </row>
    <row r="429" spans="2:11">
      <c r="B429" s="112"/>
      <c r="C429" s="124"/>
      <c r="D429" s="124"/>
      <c r="E429" s="124"/>
      <c r="F429" s="124"/>
      <c r="G429" s="124"/>
      <c r="H429" s="124"/>
      <c r="I429" s="113"/>
      <c r="J429" s="113"/>
      <c r="K429" s="124"/>
    </row>
    <row r="430" spans="2:11">
      <c r="B430" s="112"/>
      <c r="C430" s="124"/>
      <c r="D430" s="124"/>
      <c r="E430" s="124"/>
      <c r="F430" s="124"/>
      <c r="G430" s="124"/>
      <c r="H430" s="124"/>
      <c r="I430" s="113"/>
      <c r="J430" s="113"/>
      <c r="K430" s="124"/>
    </row>
    <row r="431" spans="2:11">
      <c r="B431" s="112"/>
      <c r="C431" s="124"/>
      <c r="D431" s="124"/>
      <c r="E431" s="124"/>
      <c r="F431" s="124"/>
      <c r="G431" s="124"/>
      <c r="H431" s="124"/>
      <c r="I431" s="113"/>
      <c r="J431" s="113"/>
      <c r="K431" s="124"/>
    </row>
    <row r="432" spans="2:11">
      <c r="B432" s="112"/>
      <c r="C432" s="124"/>
      <c r="D432" s="124"/>
      <c r="E432" s="124"/>
      <c r="F432" s="124"/>
      <c r="G432" s="124"/>
      <c r="H432" s="124"/>
      <c r="I432" s="113"/>
      <c r="J432" s="113"/>
      <c r="K432" s="124"/>
    </row>
    <row r="433" spans="2:11">
      <c r="B433" s="112"/>
      <c r="C433" s="124"/>
      <c r="D433" s="124"/>
      <c r="E433" s="124"/>
      <c r="F433" s="124"/>
      <c r="G433" s="124"/>
      <c r="H433" s="124"/>
      <c r="I433" s="113"/>
      <c r="J433" s="113"/>
      <c r="K433" s="124"/>
    </row>
    <row r="434" spans="2:11">
      <c r="B434" s="112"/>
      <c r="C434" s="124"/>
      <c r="D434" s="124"/>
      <c r="E434" s="124"/>
      <c r="F434" s="124"/>
      <c r="G434" s="124"/>
      <c r="H434" s="124"/>
      <c r="I434" s="113"/>
      <c r="J434" s="113"/>
      <c r="K434" s="124"/>
    </row>
    <row r="435" spans="2:11">
      <c r="B435" s="112"/>
      <c r="C435" s="124"/>
      <c r="D435" s="124"/>
      <c r="E435" s="124"/>
      <c r="F435" s="124"/>
      <c r="G435" s="124"/>
      <c r="H435" s="124"/>
      <c r="I435" s="113"/>
      <c r="J435" s="113"/>
      <c r="K435" s="124"/>
    </row>
    <row r="436" spans="2:11">
      <c r="B436" s="112"/>
      <c r="C436" s="124"/>
      <c r="D436" s="124"/>
      <c r="E436" s="124"/>
      <c r="F436" s="124"/>
      <c r="G436" s="124"/>
      <c r="H436" s="124"/>
      <c r="I436" s="113"/>
      <c r="J436" s="113"/>
      <c r="K436" s="124"/>
    </row>
    <row r="437" spans="2:11">
      <c r="B437" s="112"/>
      <c r="C437" s="124"/>
      <c r="D437" s="124"/>
      <c r="E437" s="124"/>
      <c r="F437" s="124"/>
      <c r="G437" s="124"/>
      <c r="H437" s="124"/>
      <c r="I437" s="113"/>
      <c r="J437" s="113"/>
      <c r="K437" s="124"/>
    </row>
    <row r="438" spans="2:11">
      <c r="B438" s="112"/>
      <c r="C438" s="124"/>
      <c r="D438" s="124"/>
      <c r="E438" s="124"/>
      <c r="F438" s="124"/>
      <c r="G438" s="124"/>
      <c r="H438" s="124"/>
      <c r="I438" s="113"/>
      <c r="J438" s="113"/>
      <c r="K438" s="124"/>
    </row>
    <row r="439" spans="2:11">
      <c r="B439" s="112"/>
      <c r="C439" s="124"/>
      <c r="D439" s="124"/>
      <c r="E439" s="124"/>
      <c r="F439" s="124"/>
      <c r="G439" s="124"/>
      <c r="H439" s="124"/>
      <c r="I439" s="113"/>
      <c r="J439" s="113"/>
      <c r="K439" s="124"/>
    </row>
    <row r="440" spans="2:11">
      <c r="B440" s="112"/>
      <c r="C440" s="124"/>
      <c r="D440" s="124"/>
      <c r="E440" s="124"/>
      <c r="F440" s="124"/>
      <c r="G440" s="124"/>
      <c r="H440" s="124"/>
      <c r="I440" s="113"/>
      <c r="J440" s="113"/>
      <c r="K440" s="124"/>
    </row>
    <row r="441" spans="2:11">
      <c r="B441" s="112"/>
      <c r="C441" s="124"/>
      <c r="D441" s="124"/>
      <c r="E441" s="124"/>
      <c r="F441" s="124"/>
      <c r="G441" s="124"/>
      <c r="H441" s="124"/>
      <c r="I441" s="113"/>
      <c r="J441" s="113"/>
      <c r="K441" s="124"/>
    </row>
    <row r="442" spans="2:11">
      <c r="B442" s="112"/>
      <c r="C442" s="124"/>
      <c r="D442" s="124"/>
      <c r="E442" s="124"/>
      <c r="F442" s="124"/>
      <c r="G442" s="124"/>
      <c r="H442" s="124"/>
      <c r="I442" s="113"/>
      <c r="J442" s="113"/>
      <c r="K442" s="124"/>
    </row>
    <row r="443" spans="2:11">
      <c r="B443" s="112"/>
      <c r="C443" s="124"/>
      <c r="D443" s="124"/>
      <c r="E443" s="124"/>
      <c r="F443" s="124"/>
      <c r="G443" s="124"/>
      <c r="H443" s="124"/>
      <c r="I443" s="113"/>
      <c r="J443" s="113"/>
      <c r="K443" s="124"/>
    </row>
    <row r="444" spans="2:11">
      <c r="B444" s="112"/>
      <c r="C444" s="124"/>
      <c r="D444" s="124"/>
      <c r="E444" s="124"/>
      <c r="F444" s="124"/>
      <c r="G444" s="124"/>
      <c r="H444" s="124"/>
      <c r="I444" s="113"/>
      <c r="J444" s="113"/>
      <c r="K444" s="124"/>
    </row>
    <row r="445" spans="2:11">
      <c r="B445" s="112"/>
      <c r="C445" s="124"/>
      <c r="D445" s="124"/>
      <c r="E445" s="124"/>
      <c r="F445" s="124"/>
      <c r="G445" s="124"/>
      <c r="H445" s="124"/>
      <c r="I445" s="113"/>
      <c r="J445" s="113"/>
      <c r="K445" s="124"/>
    </row>
    <row r="446" spans="2:11">
      <c r="B446" s="112"/>
      <c r="C446" s="124"/>
      <c r="D446" s="124"/>
      <c r="E446" s="124"/>
      <c r="F446" s="124"/>
      <c r="G446" s="124"/>
      <c r="H446" s="124"/>
      <c r="I446" s="113"/>
      <c r="J446" s="113"/>
      <c r="K446" s="124"/>
    </row>
    <row r="447" spans="2:11">
      <c r="B447" s="112"/>
      <c r="C447" s="124"/>
      <c r="D447" s="124"/>
      <c r="E447" s="124"/>
      <c r="F447" s="124"/>
      <c r="G447" s="124"/>
      <c r="H447" s="124"/>
      <c r="I447" s="113"/>
      <c r="J447" s="113"/>
      <c r="K447" s="124"/>
    </row>
    <row r="448" spans="2:11">
      <c r="B448" s="112"/>
      <c r="C448" s="124"/>
      <c r="D448" s="124"/>
      <c r="E448" s="124"/>
      <c r="F448" s="124"/>
      <c r="G448" s="124"/>
      <c r="H448" s="124"/>
      <c r="I448" s="113"/>
      <c r="J448" s="113"/>
      <c r="K448" s="124"/>
    </row>
    <row r="449" spans="2:11">
      <c r="B449" s="112"/>
      <c r="C449" s="124"/>
      <c r="D449" s="124"/>
      <c r="E449" s="124"/>
      <c r="F449" s="124"/>
      <c r="G449" s="124"/>
      <c r="H449" s="124"/>
      <c r="I449" s="113"/>
      <c r="J449" s="113"/>
      <c r="K449" s="124"/>
    </row>
    <row r="450" spans="2:11">
      <c r="B450" s="112"/>
      <c r="C450" s="124"/>
      <c r="D450" s="124"/>
      <c r="E450" s="124"/>
      <c r="F450" s="124"/>
      <c r="G450" s="124"/>
      <c r="H450" s="124"/>
      <c r="I450" s="113"/>
      <c r="J450" s="113"/>
      <c r="K450" s="124"/>
    </row>
    <row r="451" spans="2:11">
      <c r="B451" s="112"/>
      <c r="C451" s="124"/>
      <c r="D451" s="124"/>
      <c r="E451" s="124"/>
      <c r="F451" s="124"/>
      <c r="G451" s="124"/>
      <c r="H451" s="124"/>
      <c r="I451" s="113"/>
      <c r="J451" s="113"/>
      <c r="K451" s="124"/>
    </row>
    <row r="452" spans="2:11">
      <c r="B452" s="112"/>
      <c r="C452" s="124"/>
      <c r="D452" s="124"/>
      <c r="E452" s="124"/>
      <c r="F452" s="124"/>
      <c r="G452" s="124"/>
      <c r="H452" s="124"/>
      <c r="I452" s="113"/>
      <c r="J452" s="113"/>
      <c r="K452" s="124"/>
    </row>
    <row r="453" spans="2:11">
      <c r="B453" s="112"/>
      <c r="C453" s="124"/>
      <c r="D453" s="124"/>
      <c r="E453" s="124"/>
      <c r="F453" s="124"/>
      <c r="G453" s="124"/>
      <c r="H453" s="124"/>
      <c r="I453" s="113"/>
      <c r="J453" s="113"/>
      <c r="K453" s="124"/>
    </row>
    <row r="454" spans="2:11">
      <c r="B454" s="112"/>
      <c r="C454" s="124"/>
      <c r="D454" s="124"/>
      <c r="E454" s="124"/>
      <c r="F454" s="124"/>
      <c r="G454" s="124"/>
      <c r="H454" s="124"/>
      <c r="I454" s="113"/>
      <c r="J454" s="113"/>
      <c r="K454" s="124"/>
    </row>
    <row r="455" spans="2:11">
      <c r="B455" s="112"/>
      <c r="C455" s="124"/>
      <c r="D455" s="124"/>
      <c r="E455" s="124"/>
      <c r="F455" s="124"/>
      <c r="G455" s="124"/>
      <c r="H455" s="124"/>
      <c r="I455" s="113"/>
      <c r="J455" s="113"/>
      <c r="K455" s="124"/>
    </row>
    <row r="456" spans="2:11">
      <c r="B456" s="112"/>
      <c r="C456" s="124"/>
      <c r="D456" s="124"/>
      <c r="E456" s="124"/>
      <c r="F456" s="124"/>
      <c r="G456" s="124"/>
      <c r="H456" s="124"/>
      <c r="I456" s="113"/>
      <c r="J456" s="113"/>
      <c r="K456" s="124"/>
    </row>
    <row r="457" spans="2:11">
      <c r="B457" s="112"/>
      <c r="C457" s="124"/>
      <c r="D457" s="124"/>
      <c r="E457" s="124"/>
      <c r="F457" s="124"/>
      <c r="G457" s="124"/>
      <c r="H457" s="124"/>
      <c r="I457" s="113"/>
      <c r="J457" s="113"/>
      <c r="K457" s="124"/>
    </row>
    <row r="458" spans="2:11">
      <c r="B458" s="112"/>
      <c r="C458" s="124"/>
      <c r="D458" s="124"/>
      <c r="E458" s="124"/>
      <c r="F458" s="124"/>
      <c r="G458" s="124"/>
      <c r="H458" s="124"/>
      <c r="I458" s="113"/>
      <c r="J458" s="113"/>
      <c r="K458" s="124"/>
    </row>
    <row r="459" spans="2:11">
      <c r="B459" s="112"/>
      <c r="C459" s="124"/>
      <c r="D459" s="124"/>
      <c r="E459" s="124"/>
      <c r="F459" s="124"/>
      <c r="G459" s="124"/>
      <c r="H459" s="124"/>
      <c r="I459" s="113"/>
      <c r="J459" s="113"/>
      <c r="K459" s="124"/>
    </row>
    <row r="460" spans="2:11">
      <c r="B460" s="112"/>
      <c r="C460" s="124"/>
      <c r="D460" s="124"/>
      <c r="E460" s="124"/>
      <c r="F460" s="124"/>
      <c r="G460" s="124"/>
      <c r="H460" s="124"/>
      <c r="I460" s="113"/>
      <c r="J460" s="113"/>
      <c r="K460" s="124"/>
    </row>
    <row r="461" spans="2:11">
      <c r="B461" s="112"/>
      <c r="C461" s="124"/>
      <c r="D461" s="124"/>
      <c r="E461" s="124"/>
      <c r="F461" s="124"/>
      <c r="G461" s="124"/>
      <c r="H461" s="124"/>
      <c r="I461" s="113"/>
      <c r="J461" s="113"/>
      <c r="K461" s="124"/>
    </row>
    <row r="462" spans="2:11">
      <c r="B462" s="112"/>
      <c r="C462" s="124"/>
      <c r="D462" s="124"/>
      <c r="E462" s="124"/>
      <c r="F462" s="124"/>
      <c r="G462" s="124"/>
      <c r="H462" s="124"/>
      <c r="I462" s="113"/>
      <c r="J462" s="113"/>
      <c r="K462" s="124"/>
    </row>
    <row r="463" spans="2:11">
      <c r="B463" s="112"/>
      <c r="C463" s="124"/>
      <c r="D463" s="124"/>
      <c r="E463" s="124"/>
      <c r="F463" s="124"/>
      <c r="G463" s="124"/>
      <c r="H463" s="124"/>
      <c r="I463" s="113"/>
      <c r="J463" s="113"/>
      <c r="K463" s="124"/>
    </row>
    <row r="464" spans="2:11">
      <c r="B464" s="112"/>
      <c r="C464" s="124"/>
      <c r="D464" s="124"/>
      <c r="E464" s="124"/>
      <c r="F464" s="124"/>
      <c r="G464" s="124"/>
      <c r="H464" s="124"/>
      <c r="I464" s="113"/>
      <c r="J464" s="113"/>
      <c r="K464" s="124"/>
    </row>
    <row r="465" spans="2:11">
      <c r="B465" s="112"/>
      <c r="C465" s="124"/>
      <c r="D465" s="124"/>
      <c r="E465" s="124"/>
      <c r="F465" s="124"/>
      <c r="G465" s="124"/>
      <c r="H465" s="124"/>
      <c r="I465" s="113"/>
      <c r="J465" s="113"/>
      <c r="K465" s="124"/>
    </row>
    <row r="466" spans="2:11">
      <c r="B466" s="112"/>
      <c r="C466" s="124"/>
      <c r="D466" s="124"/>
      <c r="E466" s="124"/>
      <c r="F466" s="124"/>
      <c r="G466" s="124"/>
      <c r="H466" s="124"/>
      <c r="I466" s="113"/>
      <c r="J466" s="113"/>
      <c r="K466" s="124"/>
    </row>
    <row r="467" spans="2:11">
      <c r="B467" s="112"/>
      <c r="C467" s="124"/>
      <c r="D467" s="124"/>
      <c r="E467" s="124"/>
      <c r="F467" s="124"/>
      <c r="G467" s="124"/>
      <c r="H467" s="124"/>
      <c r="I467" s="113"/>
      <c r="J467" s="113"/>
      <c r="K467" s="124"/>
    </row>
    <row r="468" spans="2:11">
      <c r="B468" s="112"/>
      <c r="C468" s="124"/>
      <c r="D468" s="124"/>
      <c r="E468" s="124"/>
      <c r="F468" s="124"/>
      <c r="G468" s="124"/>
      <c r="H468" s="124"/>
      <c r="I468" s="113"/>
      <c r="J468" s="113"/>
      <c r="K468" s="124"/>
    </row>
    <row r="469" spans="2:11">
      <c r="B469" s="112"/>
      <c r="C469" s="124"/>
      <c r="D469" s="124"/>
      <c r="E469" s="124"/>
      <c r="F469" s="124"/>
      <c r="G469" s="124"/>
      <c r="H469" s="124"/>
      <c r="I469" s="113"/>
      <c r="J469" s="113"/>
      <c r="K469" s="124"/>
    </row>
    <row r="470" spans="2:11">
      <c r="B470" s="112"/>
      <c r="C470" s="124"/>
      <c r="D470" s="124"/>
      <c r="E470" s="124"/>
      <c r="F470" s="124"/>
      <c r="G470" s="124"/>
      <c r="H470" s="124"/>
      <c r="I470" s="113"/>
      <c r="J470" s="113"/>
      <c r="K470" s="124"/>
    </row>
    <row r="471" spans="2:11">
      <c r="B471" s="112"/>
      <c r="C471" s="124"/>
      <c r="D471" s="124"/>
      <c r="E471" s="124"/>
      <c r="F471" s="124"/>
      <c r="G471" s="124"/>
      <c r="H471" s="124"/>
      <c r="I471" s="113"/>
      <c r="J471" s="113"/>
      <c r="K471" s="124"/>
    </row>
    <row r="472" spans="2:11">
      <c r="B472" s="112"/>
      <c r="C472" s="124"/>
      <c r="D472" s="124"/>
      <c r="E472" s="124"/>
      <c r="F472" s="124"/>
      <c r="G472" s="124"/>
      <c r="H472" s="124"/>
      <c r="I472" s="113"/>
      <c r="J472" s="113"/>
      <c r="K472" s="124"/>
    </row>
    <row r="473" spans="2:11">
      <c r="B473" s="112"/>
      <c r="C473" s="124"/>
      <c r="D473" s="124"/>
      <c r="E473" s="124"/>
      <c r="F473" s="124"/>
      <c r="G473" s="124"/>
      <c r="H473" s="124"/>
      <c r="I473" s="113"/>
      <c r="J473" s="113"/>
      <c r="K473" s="124"/>
    </row>
    <row r="474" spans="2:11">
      <c r="B474" s="112"/>
      <c r="C474" s="124"/>
      <c r="D474" s="124"/>
      <c r="E474" s="124"/>
      <c r="F474" s="124"/>
      <c r="G474" s="124"/>
      <c r="H474" s="124"/>
      <c r="I474" s="113"/>
      <c r="J474" s="113"/>
      <c r="K474" s="124"/>
    </row>
    <row r="475" spans="2:11">
      <c r="B475" s="112"/>
      <c r="C475" s="124"/>
      <c r="D475" s="124"/>
      <c r="E475" s="124"/>
      <c r="F475" s="124"/>
      <c r="G475" s="124"/>
      <c r="H475" s="124"/>
      <c r="I475" s="113"/>
      <c r="J475" s="113"/>
      <c r="K475" s="124"/>
    </row>
    <row r="476" spans="2:11">
      <c r="B476" s="112"/>
      <c r="C476" s="124"/>
      <c r="D476" s="124"/>
      <c r="E476" s="124"/>
      <c r="F476" s="124"/>
      <c r="G476" s="124"/>
      <c r="H476" s="124"/>
      <c r="I476" s="113"/>
      <c r="J476" s="113"/>
      <c r="K476" s="124"/>
    </row>
    <row r="477" spans="2:11">
      <c r="B477" s="112"/>
      <c r="C477" s="124"/>
      <c r="D477" s="124"/>
      <c r="E477" s="124"/>
      <c r="F477" s="124"/>
      <c r="G477" s="124"/>
      <c r="H477" s="124"/>
      <c r="I477" s="113"/>
      <c r="J477" s="113"/>
      <c r="K477" s="124"/>
    </row>
    <row r="478" spans="2:11">
      <c r="B478" s="112"/>
      <c r="C478" s="124"/>
      <c r="D478" s="124"/>
      <c r="E478" s="124"/>
      <c r="F478" s="124"/>
      <c r="G478" s="124"/>
      <c r="H478" s="124"/>
      <c r="I478" s="113"/>
      <c r="J478" s="113"/>
      <c r="K478" s="124"/>
    </row>
    <row r="479" spans="2:11">
      <c r="B479" s="112"/>
      <c r="C479" s="124"/>
      <c r="D479" s="124"/>
      <c r="E479" s="124"/>
      <c r="F479" s="124"/>
      <c r="G479" s="124"/>
      <c r="H479" s="124"/>
      <c r="I479" s="113"/>
      <c r="J479" s="113"/>
      <c r="K479" s="124"/>
    </row>
    <row r="480" spans="2:11">
      <c r="B480" s="112"/>
      <c r="C480" s="124"/>
      <c r="D480" s="124"/>
      <c r="E480" s="124"/>
      <c r="F480" s="124"/>
      <c r="G480" s="124"/>
      <c r="H480" s="124"/>
      <c r="I480" s="113"/>
      <c r="J480" s="113"/>
      <c r="K480" s="124"/>
    </row>
    <row r="481" spans="2:11">
      <c r="B481" s="112"/>
      <c r="C481" s="124"/>
      <c r="D481" s="124"/>
      <c r="E481" s="124"/>
      <c r="F481" s="124"/>
      <c r="G481" s="124"/>
      <c r="H481" s="124"/>
      <c r="I481" s="113"/>
      <c r="J481" s="113"/>
      <c r="K481" s="124"/>
    </row>
    <row r="482" spans="2:11">
      <c r="B482" s="112"/>
      <c r="C482" s="124"/>
      <c r="D482" s="124"/>
      <c r="E482" s="124"/>
      <c r="F482" s="124"/>
      <c r="G482" s="124"/>
      <c r="H482" s="124"/>
      <c r="I482" s="113"/>
      <c r="J482" s="113"/>
      <c r="K482" s="124"/>
    </row>
    <row r="483" spans="2:11">
      <c r="B483" s="112"/>
      <c r="C483" s="124"/>
      <c r="D483" s="124"/>
      <c r="E483" s="124"/>
      <c r="F483" s="124"/>
      <c r="G483" s="124"/>
      <c r="H483" s="124"/>
      <c r="I483" s="113"/>
      <c r="J483" s="113"/>
      <c r="K483" s="124"/>
    </row>
    <row r="484" spans="2:11">
      <c r="B484" s="112"/>
      <c r="C484" s="124"/>
      <c r="D484" s="124"/>
      <c r="E484" s="124"/>
      <c r="F484" s="124"/>
      <c r="G484" s="124"/>
      <c r="H484" s="124"/>
      <c r="I484" s="113"/>
      <c r="J484" s="113"/>
      <c r="K484" s="124"/>
    </row>
    <row r="485" spans="2:11">
      <c r="B485" s="112"/>
      <c r="C485" s="124"/>
      <c r="D485" s="124"/>
      <c r="E485" s="124"/>
      <c r="F485" s="124"/>
      <c r="G485" s="124"/>
      <c r="H485" s="124"/>
      <c r="I485" s="113"/>
      <c r="J485" s="113"/>
      <c r="K485" s="124"/>
    </row>
    <row r="486" spans="2:11">
      <c r="B486" s="112"/>
      <c r="C486" s="124"/>
      <c r="D486" s="124"/>
      <c r="E486" s="124"/>
      <c r="F486" s="124"/>
      <c r="G486" s="124"/>
      <c r="H486" s="124"/>
      <c r="I486" s="113"/>
      <c r="J486" s="113"/>
      <c r="K486" s="124"/>
    </row>
    <row r="487" spans="2:11">
      <c r="B487" s="112"/>
      <c r="C487" s="124"/>
      <c r="D487" s="124"/>
      <c r="E487" s="124"/>
      <c r="F487" s="124"/>
      <c r="G487" s="124"/>
      <c r="H487" s="124"/>
      <c r="I487" s="113"/>
      <c r="J487" s="113"/>
      <c r="K487" s="124"/>
    </row>
    <row r="488" spans="2:11">
      <c r="B488" s="112"/>
      <c r="C488" s="124"/>
      <c r="D488" s="124"/>
      <c r="E488" s="124"/>
      <c r="F488" s="124"/>
      <c r="G488" s="124"/>
      <c r="H488" s="124"/>
      <c r="I488" s="113"/>
      <c r="J488" s="113"/>
      <c r="K488" s="124"/>
    </row>
    <row r="489" spans="2:11">
      <c r="B489" s="112"/>
      <c r="C489" s="124"/>
      <c r="D489" s="124"/>
      <c r="E489" s="124"/>
      <c r="F489" s="124"/>
      <c r="G489" s="124"/>
      <c r="H489" s="124"/>
      <c r="I489" s="113"/>
      <c r="J489" s="113"/>
      <c r="K489" s="124"/>
    </row>
    <row r="490" spans="2:11">
      <c r="B490" s="112"/>
      <c r="C490" s="124"/>
      <c r="D490" s="124"/>
      <c r="E490" s="124"/>
      <c r="F490" s="124"/>
      <c r="G490" s="124"/>
      <c r="H490" s="124"/>
      <c r="I490" s="113"/>
      <c r="J490" s="113"/>
      <c r="K490" s="124"/>
    </row>
    <row r="491" spans="2:11">
      <c r="B491" s="112"/>
      <c r="C491" s="124"/>
      <c r="D491" s="124"/>
      <c r="E491" s="124"/>
      <c r="F491" s="124"/>
      <c r="G491" s="124"/>
      <c r="H491" s="124"/>
      <c r="I491" s="113"/>
      <c r="J491" s="113"/>
      <c r="K491" s="124"/>
    </row>
    <row r="492" spans="2:11">
      <c r="B492" s="112"/>
      <c r="C492" s="124"/>
      <c r="D492" s="124"/>
      <c r="E492" s="124"/>
      <c r="F492" s="124"/>
      <c r="G492" s="124"/>
      <c r="H492" s="124"/>
      <c r="I492" s="113"/>
      <c r="J492" s="113"/>
      <c r="K492" s="124"/>
    </row>
    <row r="493" spans="2:11">
      <c r="B493" s="112"/>
      <c r="C493" s="124"/>
      <c r="D493" s="124"/>
      <c r="E493" s="124"/>
      <c r="F493" s="124"/>
      <c r="G493" s="124"/>
      <c r="H493" s="124"/>
      <c r="I493" s="113"/>
      <c r="J493" s="113"/>
      <c r="K493" s="124"/>
    </row>
    <row r="494" spans="2:11">
      <c r="B494" s="112"/>
      <c r="C494" s="124"/>
      <c r="D494" s="124"/>
      <c r="E494" s="124"/>
      <c r="F494" s="124"/>
      <c r="G494" s="124"/>
      <c r="H494" s="124"/>
      <c r="I494" s="113"/>
      <c r="J494" s="113"/>
      <c r="K494" s="124"/>
    </row>
    <row r="495" spans="2:11">
      <c r="B495" s="112"/>
      <c r="C495" s="124"/>
      <c r="D495" s="124"/>
      <c r="E495" s="124"/>
      <c r="F495" s="124"/>
      <c r="G495" s="124"/>
      <c r="H495" s="124"/>
      <c r="I495" s="113"/>
      <c r="J495" s="113"/>
      <c r="K495" s="124"/>
    </row>
    <row r="496" spans="2:11">
      <c r="B496" s="112"/>
      <c r="C496" s="124"/>
      <c r="D496" s="124"/>
      <c r="E496" s="124"/>
      <c r="F496" s="124"/>
      <c r="G496" s="124"/>
      <c r="H496" s="124"/>
      <c r="I496" s="113"/>
      <c r="J496" s="113"/>
      <c r="K496" s="124"/>
    </row>
    <row r="497" spans="2:11">
      <c r="B497" s="112"/>
      <c r="C497" s="124"/>
      <c r="D497" s="124"/>
      <c r="E497" s="124"/>
      <c r="F497" s="124"/>
      <c r="G497" s="124"/>
      <c r="H497" s="124"/>
      <c r="I497" s="113"/>
      <c r="J497" s="113"/>
      <c r="K497" s="124"/>
    </row>
    <row r="498" spans="2:11">
      <c r="B498" s="112"/>
      <c r="C498" s="124"/>
      <c r="D498" s="124"/>
      <c r="E498" s="124"/>
      <c r="F498" s="124"/>
      <c r="G498" s="124"/>
      <c r="H498" s="124"/>
      <c r="I498" s="113"/>
      <c r="J498" s="113"/>
      <c r="K498" s="124"/>
    </row>
    <row r="499" spans="2:11">
      <c r="B499" s="112"/>
      <c r="C499" s="124"/>
      <c r="D499" s="124"/>
      <c r="E499" s="124"/>
      <c r="F499" s="124"/>
      <c r="G499" s="124"/>
      <c r="H499" s="124"/>
      <c r="I499" s="113"/>
      <c r="J499" s="113"/>
      <c r="K499" s="124"/>
    </row>
    <row r="500" spans="2:11">
      <c r="B500" s="112"/>
      <c r="C500" s="124"/>
      <c r="D500" s="124"/>
      <c r="E500" s="124"/>
      <c r="F500" s="124"/>
      <c r="G500" s="124"/>
      <c r="H500" s="124"/>
      <c r="I500" s="113"/>
      <c r="J500" s="113"/>
      <c r="K500" s="124"/>
    </row>
    <row r="501" spans="2:11">
      <c r="B501" s="112"/>
      <c r="C501" s="124"/>
      <c r="D501" s="124"/>
      <c r="E501" s="124"/>
      <c r="F501" s="124"/>
      <c r="G501" s="124"/>
      <c r="H501" s="124"/>
      <c r="I501" s="113"/>
      <c r="J501" s="113"/>
      <c r="K501" s="124"/>
    </row>
    <row r="502" spans="2:11">
      <c r="B502" s="112"/>
      <c r="C502" s="124"/>
      <c r="D502" s="124"/>
      <c r="E502" s="124"/>
      <c r="F502" s="124"/>
      <c r="G502" s="124"/>
      <c r="H502" s="124"/>
      <c r="I502" s="113"/>
      <c r="J502" s="113"/>
      <c r="K502" s="124"/>
    </row>
    <row r="503" spans="2:11">
      <c r="B503" s="112"/>
      <c r="C503" s="124"/>
      <c r="D503" s="124"/>
      <c r="E503" s="124"/>
      <c r="F503" s="124"/>
      <c r="G503" s="124"/>
      <c r="H503" s="124"/>
      <c r="I503" s="113"/>
      <c r="J503" s="113"/>
      <c r="K503" s="124"/>
    </row>
    <row r="504" spans="2:11">
      <c r="B504" s="112"/>
      <c r="C504" s="124"/>
      <c r="D504" s="124"/>
      <c r="E504" s="124"/>
      <c r="F504" s="124"/>
      <c r="G504" s="124"/>
      <c r="H504" s="124"/>
      <c r="I504" s="113"/>
      <c r="J504" s="113"/>
      <c r="K504" s="124"/>
    </row>
    <row r="505" spans="2:11">
      <c r="B505" s="112"/>
      <c r="C505" s="124"/>
      <c r="D505" s="124"/>
      <c r="E505" s="124"/>
      <c r="F505" s="124"/>
      <c r="G505" s="124"/>
      <c r="H505" s="124"/>
      <c r="I505" s="113"/>
      <c r="J505" s="113"/>
      <c r="K505" s="124"/>
    </row>
    <row r="506" spans="2:11">
      <c r="B506" s="112"/>
      <c r="C506" s="124"/>
      <c r="D506" s="124"/>
      <c r="E506" s="124"/>
      <c r="F506" s="124"/>
      <c r="G506" s="124"/>
      <c r="H506" s="124"/>
      <c r="I506" s="113"/>
      <c r="J506" s="113"/>
      <c r="K506" s="124"/>
    </row>
    <row r="507" spans="2:11">
      <c r="B507" s="112"/>
      <c r="C507" s="124"/>
      <c r="D507" s="124"/>
      <c r="E507" s="124"/>
      <c r="F507" s="124"/>
      <c r="G507" s="124"/>
      <c r="H507" s="124"/>
      <c r="I507" s="113"/>
      <c r="J507" s="113"/>
      <c r="K507" s="124"/>
    </row>
    <row r="508" spans="2:11">
      <c r="B508" s="112"/>
      <c r="C508" s="124"/>
      <c r="D508" s="124"/>
      <c r="E508" s="124"/>
      <c r="F508" s="124"/>
      <c r="G508" s="124"/>
      <c r="H508" s="124"/>
      <c r="I508" s="113"/>
      <c r="J508" s="113"/>
      <c r="K508" s="124"/>
    </row>
    <row r="509" spans="2:11">
      <c r="B509" s="112"/>
      <c r="C509" s="124"/>
      <c r="D509" s="124"/>
      <c r="E509" s="124"/>
      <c r="F509" s="124"/>
      <c r="G509" s="124"/>
      <c r="H509" s="124"/>
      <c r="I509" s="113"/>
      <c r="J509" s="113"/>
      <c r="K509" s="124"/>
    </row>
    <row r="510" spans="2:11">
      <c r="B510" s="112"/>
      <c r="C510" s="124"/>
      <c r="D510" s="124"/>
      <c r="E510" s="124"/>
      <c r="F510" s="124"/>
      <c r="G510" s="124"/>
      <c r="H510" s="124"/>
      <c r="I510" s="113"/>
      <c r="J510" s="113"/>
      <c r="K510" s="124"/>
    </row>
    <row r="511" spans="2:11">
      <c r="B511" s="112"/>
      <c r="C511" s="124"/>
      <c r="D511" s="124"/>
      <c r="E511" s="124"/>
      <c r="F511" s="124"/>
      <c r="G511" s="124"/>
      <c r="H511" s="124"/>
      <c r="I511" s="113"/>
      <c r="J511" s="113"/>
      <c r="K511" s="124"/>
    </row>
    <row r="512" spans="2:11">
      <c r="B512" s="112"/>
      <c r="C512" s="124"/>
      <c r="D512" s="124"/>
      <c r="E512" s="124"/>
      <c r="F512" s="124"/>
      <c r="G512" s="124"/>
      <c r="H512" s="124"/>
      <c r="I512" s="113"/>
      <c r="J512" s="113"/>
      <c r="K512" s="124"/>
    </row>
    <row r="513" spans="2:11">
      <c r="B513" s="112"/>
      <c r="C513" s="124"/>
      <c r="D513" s="124"/>
      <c r="E513" s="124"/>
      <c r="F513" s="124"/>
      <c r="G513" s="124"/>
      <c r="H513" s="124"/>
      <c r="I513" s="113"/>
      <c r="J513" s="113"/>
      <c r="K513" s="124"/>
    </row>
    <row r="514" spans="2:11">
      <c r="B514" s="112"/>
      <c r="C514" s="124"/>
      <c r="D514" s="124"/>
      <c r="E514" s="124"/>
      <c r="F514" s="124"/>
      <c r="G514" s="124"/>
      <c r="H514" s="124"/>
      <c r="I514" s="113"/>
      <c r="J514" s="113"/>
      <c r="K514" s="124"/>
    </row>
    <row r="515" spans="2:11">
      <c r="B515" s="112"/>
      <c r="C515" s="124"/>
      <c r="D515" s="124"/>
      <c r="E515" s="124"/>
      <c r="F515" s="124"/>
      <c r="G515" s="124"/>
      <c r="H515" s="124"/>
      <c r="I515" s="113"/>
      <c r="J515" s="113"/>
      <c r="K515" s="124"/>
    </row>
    <row r="516" spans="2:11">
      <c r="B516" s="112"/>
      <c r="C516" s="124"/>
      <c r="D516" s="124"/>
      <c r="E516" s="124"/>
      <c r="F516" s="124"/>
      <c r="G516" s="124"/>
      <c r="H516" s="124"/>
      <c r="I516" s="113"/>
      <c r="J516" s="113"/>
      <c r="K516" s="124"/>
    </row>
    <row r="517" spans="2:11">
      <c r="B517" s="112"/>
      <c r="C517" s="124"/>
      <c r="D517" s="124"/>
      <c r="E517" s="124"/>
      <c r="F517" s="124"/>
      <c r="G517" s="124"/>
      <c r="H517" s="124"/>
      <c r="I517" s="113"/>
      <c r="J517" s="113"/>
      <c r="K517" s="124"/>
    </row>
    <row r="518" spans="2:11">
      <c r="B518" s="112"/>
      <c r="C518" s="124"/>
      <c r="D518" s="124"/>
      <c r="E518" s="124"/>
      <c r="F518" s="124"/>
      <c r="G518" s="124"/>
      <c r="H518" s="124"/>
      <c r="I518" s="113"/>
      <c r="J518" s="113"/>
      <c r="K518" s="124"/>
    </row>
    <row r="519" spans="2:11">
      <c r="B519" s="112"/>
      <c r="C519" s="124"/>
      <c r="D519" s="124"/>
      <c r="E519" s="124"/>
      <c r="F519" s="124"/>
      <c r="G519" s="124"/>
      <c r="H519" s="124"/>
      <c r="I519" s="113"/>
      <c r="J519" s="113"/>
      <c r="K519" s="124"/>
    </row>
    <row r="520" spans="2:11">
      <c r="B520" s="112"/>
      <c r="C520" s="124"/>
      <c r="D520" s="124"/>
      <c r="E520" s="124"/>
      <c r="F520" s="124"/>
      <c r="G520" s="124"/>
      <c r="H520" s="124"/>
      <c r="I520" s="113"/>
      <c r="J520" s="113"/>
      <c r="K520" s="124"/>
    </row>
    <row r="521" spans="2:11">
      <c r="B521" s="112"/>
      <c r="C521" s="124"/>
      <c r="D521" s="124"/>
      <c r="E521" s="124"/>
      <c r="F521" s="124"/>
      <c r="G521" s="124"/>
      <c r="H521" s="124"/>
      <c r="I521" s="113"/>
      <c r="J521" s="113"/>
      <c r="K521" s="124"/>
    </row>
    <row r="522" spans="2:11">
      <c r="B522" s="112"/>
      <c r="C522" s="124"/>
      <c r="D522" s="124"/>
      <c r="E522" s="124"/>
      <c r="F522" s="124"/>
      <c r="G522" s="124"/>
      <c r="H522" s="124"/>
      <c r="I522" s="113"/>
      <c r="J522" s="113"/>
      <c r="K522" s="124"/>
    </row>
    <row r="523" spans="2:11">
      <c r="B523" s="112"/>
      <c r="C523" s="124"/>
      <c r="D523" s="124"/>
      <c r="E523" s="124"/>
      <c r="F523" s="124"/>
      <c r="G523" s="124"/>
      <c r="H523" s="124"/>
      <c r="I523" s="113"/>
      <c r="J523" s="113"/>
      <c r="K523" s="124"/>
    </row>
    <row r="524" spans="2:11">
      <c r="B524" s="112"/>
      <c r="C524" s="124"/>
      <c r="D524" s="124"/>
      <c r="E524" s="124"/>
      <c r="F524" s="124"/>
      <c r="G524" s="124"/>
      <c r="H524" s="124"/>
      <c r="I524" s="113"/>
      <c r="J524" s="113"/>
      <c r="K524" s="124"/>
    </row>
    <row r="525" spans="2:11">
      <c r="B525" s="112"/>
      <c r="C525" s="124"/>
      <c r="D525" s="124"/>
      <c r="E525" s="124"/>
      <c r="F525" s="124"/>
      <c r="G525" s="124"/>
      <c r="H525" s="124"/>
      <c r="I525" s="113"/>
      <c r="J525" s="113"/>
      <c r="K525" s="124"/>
    </row>
    <row r="526" spans="2:11">
      <c r="B526" s="112"/>
      <c r="C526" s="124"/>
      <c r="D526" s="124"/>
      <c r="E526" s="124"/>
      <c r="F526" s="124"/>
      <c r="G526" s="124"/>
      <c r="H526" s="124"/>
      <c r="I526" s="113"/>
      <c r="J526" s="113"/>
      <c r="K526" s="124"/>
    </row>
    <row r="527" spans="2:11">
      <c r="B527" s="112"/>
      <c r="C527" s="124"/>
      <c r="D527" s="124"/>
      <c r="E527" s="124"/>
      <c r="F527" s="124"/>
      <c r="G527" s="124"/>
      <c r="H527" s="124"/>
      <c r="I527" s="113"/>
      <c r="J527" s="113"/>
      <c r="K527" s="124"/>
    </row>
    <row r="528" spans="2:11">
      <c r="B528" s="112"/>
      <c r="C528" s="124"/>
      <c r="D528" s="124"/>
      <c r="E528" s="124"/>
      <c r="F528" s="124"/>
      <c r="G528" s="124"/>
      <c r="H528" s="124"/>
      <c r="I528" s="113"/>
      <c r="J528" s="113"/>
      <c r="K528" s="124"/>
    </row>
    <row r="529" spans="2:11">
      <c r="B529" s="112"/>
      <c r="C529" s="124"/>
      <c r="D529" s="124"/>
      <c r="E529" s="124"/>
      <c r="F529" s="124"/>
      <c r="G529" s="124"/>
      <c r="H529" s="124"/>
      <c r="I529" s="113"/>
      <c r="J529" s="113"/>
      <c r="K529" s="124"/>
    </row>
    <row r="530" spans="2:11">
      <c r="B530" s="112"/>
      <c r="C530" s="124"/>
      <c r="D530" s="124"/>
      <c r="E530" s="124"/>
      <c r="F530" s="124"/>
      <c r="G530" s="124"/>
      <c r="H530" s="124"/>
      <c r="I530" s="113"/>
      <c r="J530" s="113"/>
      <c r="K530" s="124"/>
    </row>
    <row r="531" spans="2:11">
      <c r="B531" s="112"/>
      <c r="C531" s="124"/>
      <c r="D531" s="124"/>
      <c r="E531" s="124"/>
      <c r="F531" s="124"/>
      <c r="G531" s="124"/>
      <c r="H531" s="124"/>
      <c r="I531" s="113"/>
      <c r="J531" s="113"/>
      <c r="K531" s="124"/>
    </row>
    <row r="532" spans="2:11">
      <c r="B532" s="112"/>
      <c r="C532" s="124"/>
      <c r="D532" s="124"/>
      <c r="E532" s="124"/>
      <c r="F532" s="124"/>
      <c r="G532" s="124"/>
      <c r="H532" s="124"/>
      <c r="I532" s="113"/>
      <c r="J532" s="113"/>
      <c r="K532" s="124"/>
    </row>
    <row r="533" spans="2:11">
      <c r="B533" s="112"/>
      <c r="C533" s="124"/>
      <c r="D533" s="124"/>
      <c r="E533" s="124"/>
      <c r="F533" s="124"/>
      <c r="G533" s="124"/>
      <c r="H533" s="124"/>
      <c r="I533" s="113"/>
      <c r="J533" s="113"/>
      <c r="K533" s="124"/>
    </row>
    <row r="534" spans="2:11">
      <c r="B534" s="112"/>
      <c r="C534" s="124"/>
      <c r="D534" s="124"/>
      <c r="E534" s="124"/>
      <c r="F534" s="124"/>
      <c r="G534" s="124"/>
      <c r="H534" s="124"/>
      <c r="I534" s="113"/>
      <c r="J534" s="113"/>
      <c r="K534" s="124"/>
    </row>
    <row r="535" spans="2:11">
      <c r="B535" s="112"/>
      <c r="C535" s="124"/>
      <c r="D535" s="124"/>
      <c r="E535" s="124"/>
      <c r="F535" s="124"/>
      <c r="G535" s="124"/>
      <c r="H535" s="124"/>
      <c r="I535" s="113"/>
      <c r="J535" s="113"/>
      <c r="K535" s="124"/>
    </row>
    <row r="536" spans="2:11">
      <c r="B536" s="112"/>
      <c r="C536" s="124"/>
      <c r="D536" s="124"/>
      <c r="E536" s="124"/>
      <c r="F536" s="124"/>
      <c r="G536" s="124"/>
      <c r="H536" s="124"/>
      <c r="I536" s="113"/>
      <c r="J536" s="113"/>
      <c r="K536" s="124"/>
    </row>
    <row r="537" spans="2:11">
      <c r="B537" s="112"/>
      <c r="C537" s="124"/>
      <c r="D537" s="124"/>
      <c r="E537" s="124"/>
      <c r="F537" s="124"/>
      <c r="G537" s="124"/>
      <c r="H537" s="124"/>
      <c r="I537" s="113"/>
      <c r="J537" s="113"/>
      <c r="K537" s="124"/>
    </row>
    <row r="538" spans="2:11">
      <c r="B538" s="112"/>
      <c r="C538" s="124"/>
      <c r="D538" s="124"/>
      <c r="E538" s="124"/>
      <c r="F538" s="124"/>
      <c r="G538" s="124"/>
      <c r="H538" s="124"/>
      <c r="I538" s="113"/>
      <c r="J538" s="113"/>
      <c r="K538" s="124"/>
    </row>
    <row r="539" spans="2:11">
      <c r="B539" s="112"/>
      <c r="C539" s="124"/>
      <c r="D539" s="124"/>
      <c r="E539" s="124"/>
      <c r="F539" s="124"/>
      <c r="G539" s="124"/>
      <c r="H539" s="124"/>
      <c r="I539" s="113"/>
      <c r="J539" s="113"/>
      <c r="K539" s="124"/>
    </row>
    <row r="540" spans="2:11">
      <c r="B540" s="112"/>
      <c r="C540" s="124"/>
      <c r="D540" s="124"/>
      <c r="E540" s="124"/>
      <c r="F540" s="124"/>
      <c r="G540" s="124"/>
      <c r="H540" s="124"/>
      <c r="I540" s="113"/>
      <c r="J540" s="113"/>
      <c r="K540" s="124"/>
    </row>
    <row r="541" spans="2:11">
      <c r="B541" s="112"/>
      <c r="C541" s="124"/>
      <c r="D541" s="124"/>
      <c r="E541" s="124"/>
      <c r="F541" s="124"/>
      <c r="G541" s="124"/>
      <c r="H541" s="124"/>
      <c r="I541" s="113"/>
      <c r="J541" s="113"/>
      <c r="K541" s="124"/>
    </row>
    <row r="542" spans="2:11">
      <c r="B542" s="112"/>
      <c r="C542" s="124"/>
      <c r="D542" s="124"/>
      <c r="E542" s="124"/>
      <c r="F542" s="124"/>
      <c r="G542" s="124"/>
      <c r="H542" s="124"/>
      <c r="I542" s="113"/>
      <c r="J542" s="113"/>
      <c r="K542" s="124"/>
    </row>
    <row r="543" spans="2:11">
      <c r="B543" s="112"/>
      <c r="C543" s="124"/>
      <c r="D543" s="124"/>
      <c r="E543" s="124"/>
      <c r="F543" s="124"/>
      <c r="G543" s="124"/>
      <c r="H543" s="124"/>
      <c r="I543" s="113"/>
      <c r="J543" s="113"/>
      <c r="K543" s="124"/>
    </row>
    <row r="544" spans="2:11">
      <c r="B544" s="112"/>
      <c r="C544" s="124"/>
      <c r="D544" s="124"/>
      <c r="E544" s="124"/>
      <c r="F544" s="124"/>
      <c r="G544" s="124"/>
      <c r="H544" s="124"/>
      <c r="I544" s="113"/>
      <c r="J544" s="113"/>
      <c r="K544" s="124"/>
    </row>
    <row r="545" spans="2:11">
      <c r="B545" s="112"/>
      <c r="C545" s="124"/>
      <c r="D545" s="124"/>
      <c r="E545" s="124"/>
      <c r="F545" s="124"/>
      <c r="G545" s="124"/>
      <c r="H545" s="124"/>
      <c r="I545" s="113"/>
      <c r="J545" s="113"/>
      <c r="K545" s="124"/>
    </row>
    <row r="546" spans="2:11">
      <c r="B546" s="112"/>
      <c r="C546" s="124"/>
      <c r="D546" s="124"/>
      <c r="E546" s="124"/>
      <c r="F546" s="124"/>
      <c r="G546" s="124"/>
      <c r="H546" s="124"/>
      <c r="I546" s="113"/>
      <c r="J546" s="113"/>
      <c r="K546" s="124"/>
    </row>
    <row r="547" spans="2:11">
      <c r="B547" s="112"/>
      <c r="C547" s="124"/>
      <c r="D547" s="124"/>
      <c r="E547" s="124"/>
      <c r="F547" s="124"/>
      <c r="G547" s="124"/>
      <c r="H547" s="124"/>
      <c r="I547" s="113"/>
      <c r="J547" s="113"/>
      <c r="K547" s="124"/>
    </row>
    <row r="548" spans="2:11">
      <c r="B548" s="112"/>
      <c r="C548" s="124"/>
      <c r="D548" s="124"/>
      <c r="E548" s="124"/>
      <c r="F548" s="124"/>
      <c r="G548" s="124"/>
      <c r="H548" s="124"/>
      <c r="I548" s="113"/>
      <c r="J548" s="113"/>
      <c r="K548" s="124"/>
    </row>
    <row r="549" spans="2:11">
      <c r="B549" s="112"/>
      <c r="C549" s="124"/>
      <c r="D549" s="124"/>
      <c r="E549" s="124"/>
      <c r="F549" s="124"/>
      <c r="G549" s="124"/>
      <c r="H549" s="124"/>
      <c r="I549" s="113"/>
      <c r="J549" s="113"/>
      <c r="K549" s="124"/>
    </row>
    <row r="550" spans="2:11">
      <c r="B550" s="112"/>
      <c r="C550" s="124"/>
      <c r="D550" s="124"/>
      <c r="E550" s="124"/>
      <c r="F550" s="124"/>
      <c r="G550" s="124"/>
      <c r="H550" s="124"/>
      <c r="I550" s="113"/>
      <c r="J550" s="113"/>
      <c r="K550" s="124"/>
    </row>
    <row r="551" spans="2:11">
      <c r="B551" s="112"/>
      <c r="C551" s="124"/>
      <c r="D551" s="124"/>
      <c r="E551" s="124"/>
      <c r="F551" s="124"/>
      <c r="G551" s="124"/>
      <c r="H551" s="124"/>
      <c r="I551" s="113"/>
      <c r="J551" s="113"/>
      <c r="K551" s="124"/>
    </row>
    <row r="552" spans="2:11">
      <c r="B552" s="112"/>
      <c r="C552" s="124"/>
      <c r="D552" s="124"/>
      <c r="E552" s="124"/>
      <c r="F552" s="124"/>
      <c r="G552" s="124"/>
      <c r="H552" s="124"/>
      <c r="I552" s="113"/>
      <c r="J552" s="113"/>
      <c r="K552" s="124"/>
    </row>
    <row r="553" spans="2:11">
      <c r="B553" s="112"/>
      <c r="C553" s="124"/>
      <c r="D553" s="124"/>
      <c r="E553" s="124"/>
      <c r="F553" s="124"/>
      <c r="G553" s="124"/>
      <c r="H553" s="124"/>
      <c r="I553" s="113"/>
      <c r="J553" s="113"/>
      <c r="K553" s="124"/>
    </row>
    <row r="554" spans="2:11">
      <c r="B554" s="112"/>
      <c r="C554" s="124"/>
      <c r="D554" s="124"/>
      <c r="E554" s="124"/>
      <c r="F554" s="124"/>
      <c r="G554" s="124"/>
      <c r="H554" s="124"/>
      <c r="I554" s="113"/>
      <c r="J554" s="113"/>
      <c r="K554" s="124"/>
    </row>
    <row r="555" spans="2:11">
      <c r="B555" s="112"/>
      <c r="C555" s="124"/>
      <c r="D555" s="124"/>
      <c r="E555" s="124"/>
      <c r="F555" s="124"/>
      <c r="G555" s="124"/>
      <c r="H555" s="124"/>
      <c r="I555" s="113"/>
      <c r="J555" s="113"/>
      <c r="K555" s="124"/>
    </row>
    <row r="556" spans="2:11">
      <c r="B556" s="112"/>
      <c r="C556" s="124"/>
      <c r="D556" s="124"/>
      <c r="E556" s="124"/>
      <c r="F556" s="124"/>
      <c r="G556" s="124"/>
      <c r="H556" s="124"/>
      <c r="I556" s="113"/>
      <c r="J556" s="113"/>
      <c r="K556" s="124"/>
    </row>
    <row r="557" spans="2:11">
      <c r="B557" s="112"/>
      <c r="C557" s="124"/>
      <c r="D557" s="124"/>
      <c r="E557" s="124"/>
      <c r="F557" s="124"/>
      <c r="G557" s="124"/>
      <c r="H557" s="124"/>
      <c r="I557" s="113"/>
      <c r="J557" s="113"/>
      <c r="K557" s="124"/>
    </row>
    <row r="558" spans="2:11">
      <c r="B558" s="112"/>
      <c r="C558" s="124"/>
      <c r="D558" s="124"/>
      <c r="E558" s="124"/>
      <c r="F558" s="124"/>
      <c r="G558" s="124"/>
      <c r="H558" s="124"/>
      <c r="I558" s="113"/>
      <c r="J558" s="113"/>
      <c r="K558" s="124"/>
    </row>
    <row r="559" spans="2:11">
      <c r="B559" s="112"/>
      <c r="C559" s="124"/>
      <c r="D559" s="124"/>
      <c r="E559" s="124"/>
      <c r="F559" s="124"/>
      <c r="G559" s="124"/>
      <c r="H559" s="124"/>
      <c r="I559" s="113"/>
      <c r="J559" s="113"/>
      <c r="K559" s="124"/>
    </row>
    <row r="560" spans="2:11">
      <c r="B560" s="112"/>
      <c r="C560" s="124"/>
      <c r="D560" s="124"/>
      <c r="E560" s="124"/>
      <c r="F560" s="124"/>
      <c r="G560" s="124"/>
      <c r="H560" s="124"/>
      <c r="I560" s="113"/>
      <c r="J560" s="113"/>
      <c r="K560" s="124"/>
    </row>
    <row r="561" spans="2:11">
      <c r="B561" s="112"/>
      <c r="C561" s="124"/>
      <c r="D561" s="124"/>
      <c r="E561" s="124"/>
      <c r="F561" s="124"/>
      <c r="G561" s="124"/>
      <c r="H561" s="124"/>
      <c r="I561" s="113"/>
      <c r="J561" s="113"/>
      <c r="K561" s="124"/>
    </row>
    <row r="562" spans="2:11">
      <c r="B562" s="112"/>
      <c r="C562" s="124"/>
      <c r="D562" s="124"/>
      <c r="E562" s="124"/>
      <c r="F562" s="124"/>
      <c r="G562" s="124"/>
      <c r="H562" s="124"/>
      <c r="I562" s="113"/>
      <c r="J562" s="113"/>
      <c r="K562" s="124"/>
    </row>
    <row r="563" spans="2:11">
      <c r="B563" s="112"/>
      <c r="C563" s="124"/>
      <c r="D563" s="124"/>
      <c r="E563" s="124"/>
      <c r="F563" s="124"/>
      <c r="G563" s="124"/>
      <c r="H563" s="124"/>
      <c r="I563" s="113"/>
      <c r="J563" s="113"/>
      <c r="K563" s="124"/>
    </row>
    <row r="564" spans="2:11">
      <c r="B564" s="112"/>
      <c r="C564" s="124"/>
      <c r="D564" s="124"/>
      <c r="E564" s="124"/>
      <c r="F564" s="124"/>
      <c r="G564" s="124"/>
      <c r="H564" s="124"/>
      <c r="I564" s="113"/>
      <c r="J564" s="113"/>
      <c r="K564" s="12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142</v>
      </c>
      <c r="C1" s="67" t="s" vm="1">
        <v>223</v>
      </c>
    </row>
    <row r="2" spans="2:35">
      <c r="B2" s="46" t="s">
        <v>141</v>
      </c>
      <c r="C2" s="67" t="s">
        <v>224</v>
      </c>
    </row>
    <row r="3" spans="2:35">
      <c r="B3" s="46" t="s">
        <v>143</v>
      </c>
      <c r="C3" s="67" t="s">
        <v>225</v>
      </c>
      <c r="E3" s="2"/>
    </row>
    <row r="4" spans="2:35">
      <c r="B4" s="46" t="s">
        <v>144</v>
      </c>
      <c r="C4" s="67">
        <v>2207</v>
      </c>
    </row>
    <row r="6" spans="2:35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35" ht="26.25" customHeight="1">
      <c r="B7" s="144" t="s">
        <v>94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35" s="3" customFormat="1" ht="47.25">
      <c r="B8" s="21" t="s">
        <v>113</v>
      </c>
      <c r="C8" s="29" t="s">
        <v>44</v>
      </c>
      <c r="D8" s="12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60</v>
      </c>
      <c r="O8" s="29" t="s">
        <v>57</v>
      </c>
      <c r="P8" s="29" t="s">
        <v>145</v>
      </c>
      <c r="Q8" s="30" t="s">
        <v>147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31" t="s">
        <v>203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17" t="s">
        <v>2487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8">
        <v>0</v>
      </c>
      <c r="O11" s="68"/>
      <c r="P11" s="119">
        <v>0</v>
      </c>
      <c r="Q11" s="119">
        <v>0</v>
      </c>
      <c r="AI11" s="1"/>
    </row>
    <row r="12" spans="2:35" ht="21.75" customHeight="1">
      <c r="B12" s="120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0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0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0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</sheetData>
  <sheetProtection sheet="1" objects="1" scenarios="1"/>
  <mergeCells count="2">
    <mergeCell ref="B6:Q6"/>
    <mergeCell ref="B7:Q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5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67" t="s" vm="1">
        <v>223</v>
      </c>
    </row>
    <row r="2" spans="2:16">
      <c r="B2" s="46" t="s">
        <v>141</v>
      </c>
      <c r="C2" s="67" t="s">
        <v>224</v>
      </c>
    </row>
    <row r="3" spans="2:16">
      <c r="B3" s="46" t="s">
        <v>143</v>
      </c>
      <c r="C3" s="67" t="s">
        <v>225</v>
      </c>
    </row>
    <row r="4" spans="2:16">
      <c r="B4" s="46" t="s">
        <v>144</v>
      </c>
      <c r="C4" s="67">
        <v>2207</v>
      </c>
    </row>
    <row r="6" spans="2:16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ht="26.25" customHeight="1">
      <c r="B7" s="144" t="s">
        <v>86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16" s="3" customFormat="1" ht="78.75">
      <c r="B8" s="21" t="s">
        <v>113</v>
      </c>
      <c r="C8" s="29" t="s">
        <v>44</v>
      </c>
      <c r="D8" s="29" t="s">
        <v>14</v>
      </c>
      <c r="E8" s="29" t="s">
        <v>64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200</v>
      </c>
      <c r="L8" s="29" t="s">
        <v>199</v>
      </c>
      <c r="M8" s="29" t="s">
        <v>108</v>
      </c>
      <c r="N8" s="29" t="s">
        <v>57</v>
      </c>
      <c r="O8" s="29" t="s">
        <v>145</v>
      </c>
      <c r="P8" s="30" t="s">
        <v>147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207</v>
      </c>
      <c r="L9" s="31"/>
      <c r="M9" s="31" t="s">
        <v>203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2" t="s">
        <v>25</v>
      </c>
      <c r="C11" s="73"/>
      <c r="D11" s="73"/>
      <c r="E11" s="73"/>
      <c r="F11" s="73"/>
      <c r="G11" s="74">
        <v>4.9923343741741606</v>
      </c>
      <c r="H11" s="73"/>
      <c r="I11" s="73"/>
      <c r="J11" s="75">
        <v>4.8458840026682805E-2</v>
      </c>
      <c r="K11" s="74"/>
      <c r="L11" s="76"/>
      <c r="M11" s="74">
        <v>2045534.7374300002</v>
      </c>
      <c r="N11" s="73"/>
      <c r="O11" s="77">
        <f>IFERROR(M11/$M$11,0)</f>
        <v>1</v>
      </c>
      <c r="P11" s="77">
        <f>M11/'סכום נכסי הקרן'!$C$42</f>
        <v>0.61553829489227974</v>
      </c>
    </row>
    <row r="12" spans="2:16" ht="21.75" customHeight="1">
      <c r="B12" s="93" t="s">
        <v>193</v>
      </c>
      <c r="C12" s="94"/>
      <c r="D12" s="94"/>
      <c r="E12" s="94"/>
      <c r="F12" s="94"/>
      <c r="G12" s="100">
        <v>4.9923343741741606</v>
      </c>
      <c r="H12" s="94"/>
      <c r="I12" s="94"/>
      <c r="J12" s="78">
        <v>4.8458840026682805E-2</v>
      </c>
      <c r="K12" s="100"/>
      <c r="L12" s="102"/>
      <c r="M12" s="100">
        <v>2045534.7374300002</v>
      </c>
      <c r="N12" s="94"/>
      <c r="O12" s="101">
        <f t="shared" ref="O12:O75" si="0">IFERROR(M12/$M$11,0)</f>
        <v>1</v>
      </c>
      <c r="P12" s="101">
        <f>M12/'סכום נכסי הקרן'!$C$42</f>
        <v>0.61553829489227974</v>
      </c>
    </row>
    <row r="13" spans="2:16">
      <c r="B13" s="104" t="s">
        <v>65</v>
      </c>
      <c r="C13" s="94"/>
      <c r="D13" s="94"/>
      <c r="E13" s="94"/>
      <c r="F13" s="94"/>
      <c r="G13" s="100">
        <v>4.9923343741741606</v>
      </c>
      <c r="H13" s="94"/>
      <c r="I13" s="94"/>
      <c r="J13" s="78">
        <v>4.8458840026682805E-2</v>
      </c>
      <c r="K13" s="100"/>
      <c r="L13" s="102"/>
      <c r="M13" s="100">
        <v>2045534.7374300002</v>
      </c>
      <c r="N13" s="94"/>
      <c r="O13" s="101">
        <f t="shared" si="0"/>
        <v>1</v>
      </c>
      <c r="P13" s="101">
        <f>M13/'סכום נכסי הקרן'!$C$42</f>
        <v>0.61553829489227974</v>
      </c>
    </row>
    <row r="14" spans="2:16">
      <c r="B14" s="96" t="s">
        <v>1393</v>
      </c>
      <c r="C14" s="92">
        <v>8287526</v>
      </c>
      <c r="D14" s="92" t="s">
        <v>228</v>
      </c>
      <c r="E14" s="92"/>
      <c r="F14" s="81">
        <v>39873</v>
      </c>
      <c r="G14" s="97">
        <v>1.1299999999999999</v>
      </c>
      <c r="H14" s="103" t="s">
        <v>129</v>
      </c>
      <c r="I14" s="71">
        <v>4.8000000000000001E-2</v>
      </c>
      <c r="J14" s="71">
        <v>4.8499999999999995E-2</v>
      </c>
      <c r="K14" s="97">
        <v>2931318</v>
      </c>
      <c r="L14" s="99">
        <v>123.93914700000001</v>
      </c>
      <c r="M14" s="97">
        <v>3633.0505200000002</v>
      </c>
      <c r="N14" s="92"/>
      <c r="O14" s="98">
        <f t="shared" si="0"/>
        <v>1.7760884005150394E-3</v>
      </c>
      <c r="P14" s="98">
        <f>M14/'סכום נכסי הקרן'!$C$42</f>
        <v>1.0932504256309836E-3</v>
      </c>
    </row>
    <row r="15" spans="2:16">
      <c r="B15" s="96" t="s">
        <v>1394</v>
      </c>
      <c r="C15" s="92">
        <v>98732000</v>
      </c>
      <c r="D15" s="92" t="s">
        <v>228</v>
      </c>
      <c r="E15" s="92"/>
      <c r="F15" s="81">
        <v>39448</v>
      </c>
      <c r="G15" s="97">
        <v>0</v>
      </c>
      <c r="H15" s="103" t="s">
        <v>129</v>
      </c>
      <c r="I15" s="71">
        <v>4.8000000000000001E-2</v>
      </c>
      <c r="J15" s="71">
        <v>1.09E-2</v>
      </c>
      <c r="K15" s="97">
        <v>2727906</v>
      </c>
      <c r="L15" s="99">
        <v>129.74605</v>
      </c>
      <c r="M15" s="97">
        <v>3539.3502699999999</v>
      </c>
      <c r="N15" s="92"/>
      <c r="O15" s="98">
        <f t="shared" si="0"/>
        <v>1.7302811852742341E-3</v>
      </c>
      <c r="P15" s="98">
        <f>M15/'סכום נכסי הקרן'!$C$42</f>
        <v>1.0650543304678948E-3</v>
      </c>
    </row>
    <row r="16" spans="2:16">
      <c r="B16" s="96" t="s">
        <v>1395</v>
      </c>
      <c r="C16" s="92">
        <v>8287617</v>
      </c>
      <c r="D16" s="92" t="s">
        <v>228</v>
      </c>
      <c r="E16" s="92"/>
      <c r="F16" s="81">
        <v>40148</v>
      </c>
      <c r="G16" s="97">
        <v>1.85</v>
      </c>
      <c r="H16" s="103" t="s">
        <v>129</v>
      </c>
      <c r="I16" s="71">
        <v>4.8000000000000001E-2</v>
      </c>
      <c r="J16" s="71">
        <v>4.8500000000000008E-2</v>
      </c>
      <c r="K16" s="97">
        <v>4008000</v>
      </c>
      <c r="L16" s="99">
        <v>117.56613299999999</v>
      </c>
      <c r="M16" s="97">
        <v>4712.0506299999997</v>
      </c>
      <c r="N16" s="92"/>
      <c r="O16" s="98">
        <f t="shared" si="0"/>
        <v>2.3035788851575294E-3</v>
      </c>
      <c r="P16" s="98">
        <f>M16/'סכום נכסי הקרן'!$C$42</f>
        <v>1.4179410191197243E-3</v>
      </c>
    </row>
    <row r="17" spans="2:16">
      <c r="B17" s="96" t="s">
        <v>1396</v>
      </c>
      <c r="C17" s="92">
        <v>8287658</v>
      </c>
      <c r="D17" s="92" t="s">
        <v>228</v>
      </c>
      <c r="E17" s="92"/>
      <c r="F17" s="81">
        <v>40269</v>
      </c>
      <c r="G17" s="97">
        <v>2.14</v>
      </c>
      <c r="H17" s="103" t="s">
        <v>129</v>
      </c>
      <c r="I17" s="71">
        <v>4.8000000000000001E-2</v>
      </c>
      <c r="J17" s="71">
        <v>4.8600000000000004E-2</v>
      </c>
      <c r="K17" s="97">
        <v>27130000</v>
      </c>
      <c r="L17" s="99">
        <v>119.29877999999999</v>
      </c>
      <c r="M17" s="97">
        <v>32365.75906</v>
      </c>
      <c r="N17" s="92"/>
      <c r="O17" s="98">
        <f t="shared" si="0"/>
        <v>1.5822639658842549E-2</v>
      </c>
      <c r="P17" s="98">
        <f>M17/'סכום נכסי הקרן'!$C$42</f>
        <v>9.7394406362989044E-3</v>
      </c>
    </row>
    <row r="18" spans="2:16">
      <c r="B18" s="96" t="s">
        <v>1397</v>
      </c>
      <c r="C18" s="92">
        <v>8287690</v>
      </c>
      <c r="D18" s="92" t="s">
        <v>228</v>
      </c>
      <c r="E18" s="92"/>
      <c r="F18" s="81">
        <v>40391</v>
      </c>
      <c r="G18" s="97">
        <v>2.4200000000000004</v>
      </c>
      <c r="H18" s="103" t="s">
        <v>129</v>
      </c>
      <c r="I18" s="71">
        <v>4.8000000000000001E-2</v>
      </c>
      <c r="J18" s="71">
        <v>4.8500000000000008E-2</v>
      </c>
      <c r="K18" s="97">
        <v>6327000</v>
      </c>
      <c r="L18" s="99">
        <v>118.31405100000001</v>
      </c>
      <c r="M18" s="97">
        <v>7485.73002</v>
      </c>
      <c r="N18" s="92"/>
      <c r="O18" s="98">
        <f t="shared" si="0"/>
        <v>3.6595467595945275E-3</v>
      </c>
      <c r="P18" s="98">
        <f>M18/'סכום נכסי הקרן'!$C$42</f>
        <v>2.2525911724793827E-3</v>
      </c>
    </row>
    <row r="19" spans="2:16">
      <c r="B19" s="96" t="s">
        <v>1398</v>
      </c>
      <c r="C19" s="92">
        <v>8287716</v>
      </c>
      <c r="D19" s="92" t="s">
        <v>228</v>
      </c>
      <c r="E19" s="92"/>
      <c r="F19" s="81">
        <v>40452</v>
      </c>
      <c r="G19" s="97">
        <v>2.58</v>
      </c>
      <c r="H19" s="103" t="s">
        <v>129</v>
      </c>
      <c r="I19" s="71">
        <v>4.8000000000000001E-2</v>
      </c>
      <c r="J19" s="71">
        <v>4.8599999999999997E-2</v>
      </c>
      <c r="K19" s="97">
        <v>6348000</v>
      </c>
      <c r="L19" s="99">
        <v>116.270303</v>
      </c>
      <c r="M19" s="97">
        <v>7380.8388600000008</v>
      </c>
      <c r="N19" s="92"/>
      <c r="O19" s="98">
        <f t="shared" si="0"/>
        <v>3.6082686472844994E-3</v>
      </c>
      <c r="P19" s="98">
        <f>M19/'סכום נכסי הקרן'!$C$42</f>
        <v>2.2210275306627733E-3</v>
      </c>
    </row>
    <row r="20" spans="2:16">
      <c r="B20" s="96" t="s">
        <v>1399</v>
      </c>
      <c r="C20" s="92">
        <v>71116487</v>
      </c>
      <c r="D20" s="92" t="s">
        <v>228</v>
      </c>
      <c r="E20" s="92"/>
      <c r="F20" s="81">
        <v>40909</v>
      </c>
      <c r="G20" s="97">
        <v>3.61</v>
      </c>
      <c r="H20" s="103" t="s">
        <v>129</v>
      </c>
      <c r="I20" s="71">
        <v>4.8000000000000001E-2</v>
      </c>
      <c r="J20" s="71">
        <v>4.8500000000000008E-2</v>
      </c>
      <c r="K20" s="97">
        <v>44209000</v>
      </c>
      <c r="L20" s="99">
        <v>113.999522</v>
      </c>
      <c r="M20" s="97">
        <v>50398.048630000005</v>
      </c>
      <c r="N20" s="92"/>
      <c r="O20" s="98">
        <f t="shared" si="0"/>
        <v>2.4638080061803236E-2</v>
      </c>
      <c r="P20" s="98">
        <f>M20/'סכום נכסי הקרן'!$C$42</f>
        <v>1.5165681790661837E-2</v>
      </c>
    </row>
    <row r="21" spans="2:16">
      <c r="B21" s="96" t="s">
        <v>1400</v>
      </c>
      <c r="C21" s="92">
        <v>87930</v>
      </c>
      <c r="D21" s="92" t="s">
        <v>228</v>
      </c>
      <c r="E21" s="92"/>
      <c r="F21" s="81">
        <v>41122</v>
      </c>
      <c r="G21" s="97">
        <v>4.09</v>
      </c>
      <c r="H21" s="103" t="s">
        <v>129</v>
      </c>
      <c r="I21" s="71">
        <v>4.8000000000000001E-2</v>
      </c>
      <c r="J21" s="71">
        <v>4.8499999999999995E-2</v>
      </c>
      <c r="K21" s="97">
        <v>19359000</v>
      </c>
      <c r="L21" s="99">
        <v>112.465326</v>
      </c>
      <c r="M21" s="97">
        <v>21772.162530000001</v>
      </c>
      <c r="N21" s="92"/>
      <c r="O21" s="98">
        <f t="shared" si="0"/>
        <v>1.0643751060103941E-2</v>
      </c>
      <c r="P21" s="98">
        <f>M21/'סכום נכסי הקרן'!$C$42</f>
        <v>6.5516363787942742E-3</v>
      </c>
    </row>
    <row r="22" spans="2:16">
      <c r="B22" s="96" t="s">
        <v>1401</v>
      </c>
      <c r="C22" s="92">
        <v>71120232</v>
      </c>
      <c r="D22" s="92" t="s">
        <v>228</v>
      </c>
      <c r="E22" s="92"/>
      <c r="F22" s="81">
        <v>41154</v>
      </c>
      <c r="G22" s="97">
        <v>4.17</v>
      </c>
      <c r="H22" s="103" t="s">
        <v>129</v>
      </c>
      <c r="I22" s="71">
        <v>4.8000000000000001E-2</v>
      </c>
      <c r="J22" s="71">
        <v>4.8499999999999995E-2</v>
      </c>
      <c r="K22" s="97">
        <v>5375000</v>
      </c>
      <c r="L22" s="99">
        <v>111.90933200000001</v>
      </c>
      <c r="M22" s="97">
        <v>6015.1266100000003</v>
      </c>
      <c r="N22" s="92"/>
      <c r="O22" s="98">
        <f t="shared" si="0"/>
        <v>2.9406132782459492E-3</v>
      </c>
      <c r="P22" s="98">
        <f>M22/'סכום נכסי הקרן'!$C$42</f>
        <v>1.8100600832291086E-3</v>
      </c>
    </row>
    <row r="23" spans="2:16">
      <c r="B23" s="96" t="s">
        <v>1402</v>
      </c>
      <c r="C23" s="92">
        <v>71120356</v>
      </c>
      <c r="D23" s="92" t="s">
        <v>228</v>
      </c>
      <c r="E23" s="92"/>
      <c r="F23" s="81">
        <v>41184</v>
      </c>
      <c r="G23" s="97">
        <v>4.26</v>
      </c>
      <c r="H23" s="103" t="s">
        <v>129</v>
      </c>
      <c r="I23" s="71">
        <v>4.8000000000000001E-2</v>
      </c>
      <c r="J23" s="71">
        <v>4.8599999999999997E-2</v>
      </c>
      <c r="K23" s="97">
        <v>7085000</v>
      </c>
      <c r="L23" s="99">
        <v>110.307388</v>
      </c>
      <c r="M23" s="97">
        <v>7815.2784099999999</v>
      </c>
      <c r="N23" s="92"/>
      <c r="O23" s="98">
        <f t="shared" si="0"/>
        <v>3.8206529896525135E-3</v>
      </c>
      <c r="P23" s="98">
        <f>M23/'סכום נכסי הקרן'!$C$42</f>
        <v>2.3517582266257991E-3</v>
      </c>
    </row>
    <row r="24" spans="2:16">
      <c r="B24" s="96" t="s">
        <v>1403</v>
      </c>
      <c r="C24" s="92">
        <v>98797000</v>
      </c>
      <c r="D24" s="92" t="s">
        <v>228</v>
      </c>
      <c r="E24" s="92"/>
      <c r="F24" s="81">
        <v>41245</v>
      </c>
      <c r="G24" s="97">
        <v>4.43</v>
      </c>
      <c r="H24" s="103" t="s">
        <v>129</v>
      </c>
      <c r="I24" s="71">
        <v>4.8000000000000001E-2</v>
      </c>
      <c r="J24" s="71">
        <v>4.8600000000000004E-2</v>
      </c>
      <c r="K24" s="97">
        <v>2909000</v>
      </c>
      <c r="L24" s="99">
        <v>109.64284600000001</v>
      </c>
      <c r="M24" s="97">
        <v>3189.5103899999999</v>
      </c>
      <c r="N24" s="92"/>
      <c r="O24" s="98">
        <f t="shared" si="0"/>
        <v>1.5592550601253954E-3</v>
      </c>
      <c r="P24" s="98">
        <f>M24/'סכום נכסי הקרן'!$C$42</f>
        <v>9.5978120101174495E-4</v>
      </c>
    </row>
    <row r="25" spans="2:16">
      <c r="B25" s="96" t="s">
        <v>1404</v>
      </c>
      <c r="C25" s="92">
        <v>98798000</v>
      </c>
      <c r="D25" s="92" t="s">
        <v>228</v>
      </c>
      <c r="E25" s="92"/>
      <c r="F25" s="81">
        <v>41275</v>
      </c>
      <c r="G25" s="97">
        <v>4.4000000000000004</v>
      </c>
      <c r="H25" s="103" t="s">
        <v>129</v>
      </c>
      <c r="I25" s="71">
        <v>4.8000000000000001E-2</v>
      </c>
      <c r="J25" s="71">
        <v>4.8500000000000008E-2</v>
      </c>
      <c r="K25" s="97">
        <v>10748000</v>
      </c>
      <c r="L25" s="99">
        <v>112.36739799999999</v>
      </c>
      <c r="M25" s="97">
        <v>12077.247939999999</v>
      </c>
      <c r="N25" s="92"/>
      <c r="O25" s="98">
        <f t="shared" si="0"/>
        <v>5.9042008522298649E-3</v>
      </c>
      <c r="P25" s="98">
        <f>M25/'סכום נכסי הקרן'!$C$42</f>
        <v>3.6342617252831154E-3</v>
      </c>
    </row>
    <row r="26" spans="2:16">
      <c r="B26" s="96" t="s">
        <v>1405</v>
      </c>
      <c r="C26" s="92">
        <v>98799000</v>
      </c>
      <c r="D26" s="92" t="s">
        <v>228</v>
      </c>
      <c r="E26" s="92"/>
      <c r="F26" s="81">
        <v>41306</v>
      </c>
      <c r="G26" s="97">
        <v>4.4899999999999993</v>
      </c>
      <c r="H26" s="103" t="s">
        <v>129</v>
      </c>
      <c r="I26" s="71">
        <v>4.8000000000000001E-2</v>
      </c>
      <c r="J26" s="71">
        <v>4.8499999999999995E-2</v>
      </c>
      <c r="K26" s="97">
        <v>6369000</v>
      </c>
      <c r="L26" s="99">
        <v>111.71486299999999</v>
      </c>
      <c r="M26" s="97">
        <v>7115.1196100000006</v>
      </c>
      <c r="N26" s="92"/>
      <c r="O26" s="98">
        <f t="shared" si="0"/>
        <v>3.4783665512028417E-3</v>
      </c>
      <c r="P26" s="98">
        <f>M26/'סכום נכסי הקרן'!$C$42</f>
        <v>2.1410678159377366E-3</v>
      </c>
    </row>
    <row r="27" spans="2:16">
      <c r="B27" s="96" t="s">
        <v>1406</v>
      </c>
      <c r="C27" s="92">
        <v>98800000</v>
      </c>
      <c r="D27" s="92" t="s">
        <v>228</v>
      </c>
      <c r="E27" s="92"/>
      <c r="F27" s="81">
        <v>41334</v>
      </c>
      <c r="G27" s="97">
        <v>4.57</v>
      </c>
      <c r="H27" s="103" t="s">
        <v>129</v>
      </c>
      <c r="I27" s="71">
        <v>4.8000000000000001E-2</v>
      </c>
      <c r="J27" s="71">
        <v>4.8600000000000004E-2</v>
      </c>
      <c r="K27" s="97">
        <v>8061000</v>
      </c>
      <c r="L27" s="99">
        <v>111.466166</v>
      </c>
      <c r="M27" s="97">
        <v>8985.2876500000002</v>
      </c>
      <c r="N27" s="92"/>
      <c r="O27" s="98">
        <f t="shared" si="0"/>
        <v>4.392635082447474E-3</v>
      </c>
      <c r="P27" s="98">
        <f>M27/'סכום נכסי הקרן'!$C$42</f>
        <v>2.7038351087337264E-3</v>
      </c>
    </row>
    <row r="28" spans="2:16">
      <c r="B28" s="96" t="s">
        <v>1407</v>
      </c>
      <c r="C28" s="92">
        <v>71120935</v>
      </c>
      <c r="D28" s="92" t="s">
        <v>228</v>
      </c>
      <c r="E28" s="92"/>
      <c r="F28" s="81">
        <v>41366</v>
      </c>
      <c r="G28" s="97">
        <v>4.6500000000000004</v>
      </c>
      <c r="H28" s="103" t="s">
        <v>129</v>
      </c>
      <c r="I28" s="71">
        <v>4.8000000000000001E-2</v>
      </c>
      <c r="J28" s="71">
        <v>4.8600000000000004E-2</v>
      </c>
      <c r="K28" s="97">
        <v>2348000</v>
      </c>
      <c r="L28" s="99">
        <v>111.020915</v>
      </c>
      <c r="M28" s="97">
        <v>2606.7710899999997</v>
      </c>
      <c r="N28" s="92"/>
      <c r="O28" s="98">
        <f t="shared" si="0"/>
        <v>1.2743714600882965E-3</v>
      </c>
      <c r="P28" s="98">
        <f>M28/'סכום נכסי הקרן'!$C$42</f>
        <v>7.8442443560213491E-4</v>
      </c>
    </row>
    <row r="29" spans="2:16">
      <c r="B29" s="96" t="s">
        <v>1408</v>
      </c>
      <c r="C29" s="92">
        <v>2704</v>
      </c>
      <c r="D29" s="92" t="s">
        <v>228</v>
      </c>
      <c r="E29" s="92"/>
      <c r="F29" s="81">
        <v>41395</v>
      </c>
      <c r="G29" s="97">
        <v>4.74</v>
      </c>
      <c r="H29" s="103" t="s">
        <v>129</v>
      </c>
      <c r="I29" s="71">
        <v>4.8000000000000001E-2</v>
      </c>
      <c r="J29" s="71">
        <v>4.8600000000000004E-2</v>
      </c>
      <c r="K29" s="97">
        <v>2895000</v>
      </c>
      <c r="L29" s="99">
        <v>110.367954</v>
      </c>
      <c r="M29" s="97">
        <v>3195.15227</v>
      </c>
      <c r="N29" s="92"/>
      <c r="O29" s="98">
        <f t="shared" si="0"/>
        <v>1.5620132044368866E-3</v>
      </c>
      <c r="P29" s="98">
        <f>M29/'סכום נכסי הקרן'!$C$42</f>
        <v>9.6147894445830701E-4</v>
      </c>
    </row>
    <row r="30" spans="2:16">
      <c r="B30" s="96" t="s">
        <v>1409</v>
      </c>
      <c r="C30" s="92">
        <v>71121057</v>
      </c>
      <c r="D30" s="92" t="s">
        <v>228</v>
      </c>
      <c r="E30" s="92"/>
      <c r="F30" s="81">
        <v>41427</v>
      </c>
      <c r="G30" s="97">
        <v>4.82</v>
      </c>
      <c r="H30" s="103" t="s">
        <v>129</v>
      </c>
      <c r="I30" s="71">
        <v>4.8000000000000001E-2</v>
      </c>
      <c r="J30" s="71">
        <v>4.8600000000000004E-2</v>
      </c>
      <c r="K30" s="97">
        <v>3293000</v>
      </c>
      <c r="L30" s="99">
        <v>109.490475</v>
      </c>
      <c r="M30" s="97">
        <v>3605.52133</v>
      </c>
      <c r="N30" s="92"/>
      <c r="O30" s="98">
        <f t="shared" si="0"/>
        <v>1.762630213031708E-3</v>
      </c>
      <c r="P30" s="98">
        <f>M30/'סכום נכסי הקרן'!$C$42</f>
        <v>1.0849663958551533E-3</v>
      </c>
    </row>
    <row r="31" spans="2:16">
      <c r="B31" s="96" t="s">
        <v>1410</v>
      </c>
      <c r="C31" s="92">
        <v>8805</v>
      </c>
      <c r="D31" s="92" t="s">
        <v>228</v>
      </c>
      <c r="E31" s="92"/>
      <c r="F31" s="81">
        <v>41487</v>
      </c>
      <c r="G31" s="97">
        <v>4.870000000000001</v>
      </c>
      <c r="H31" s="103" t="s">
        <v>129</v>
      </c>
      <c r="I31" s="71">
        <v>4.8000000000000001E-2</v>
      </c>
      <c r="J31" s="71">
        <v>4.8500000000000008E-2</v>
      </c>
      <c r="K31" s="97">
        <v>4833000</v>
      </c>
      <c r="L31" s="99">
        <v>110.260896</v>
      </c>
      <c r="M31" s="97">
        <v>5328.9090999999999</v>
      </c>
      <c r="N31" s="92"/>
      <c r="O31" s="98">
        <f t="shared" si="0"/>
        <v>2.6051423143736074E-3</v>
      </c>
      <c r="P31" s="98">
        <f>M31/'סכום נכסי הקרן'!$C$42</f>
        <v>1.6035648581412575E-3</v>
      </c>
    </row>
    <row r="32" spans="2:16">
      <c r="B32" s="96" t="s">
        <v>1411</v>
      </c>
      <c r="C32" s="92">
        <v>88061</v>
      </c>
      <c r="D32" s="92" t="s">
        <v>228</v>
      </c>
      <c r="E32" s="92"/>
      <c r="F32" s="81">
        <v>41518</v>
      </c>
      <c r="G32" s="97">
        <v>4.96</v>
      </c>
      <c r="H32" s="103" t="s">
        <v>129</v>
      </c>
      <c r="I32" s="71">
        <v>4.8000000000000001E-2</v>
      </c>
      <c r="J32" s="71">
        <v>4.8499999999999995E-2</v>
      </c>
      <c r="K32" s="97">
        <v>3757000</v>
      </c>
      <c r="L32" s="99">
        <v>109.501088</v>
      </c>
      <c r="M32" s="97">
        <v>4113.9558799999995</v>
      </c>
      <c r="N32" s="92"/>
      <c r="O32" s="98">
        <f t="shared" si="0"/>
        <v>2.0111884705359506E-3</v>
      </c>
      <c r="P32" s="98">
        <f>M32/'סכום נכסי הקרן'!$C$42</f>
        <v>1.237963521860711E-3</v>
      </c>
    </row>
    <row r="33" spans="2:16">
      <c r="B33" s="96" t="s">
        <v>1412</v>
      </c>
      <c r="C33" s="92">
        <v>3236000</v>
      </c>
      <c r="D33" s="92" t="s">
        <v>228</v>
      </c>
      <c r="E33" s="92"/>
      <c r="F33" s="81">
        <v>41548</v>
      </c>
      <c r="G33" s="97">
        <v>5.04</v>
      </c>
      <c r="H33" s="103" t="s">
        <v>129</v>
      </c>
      <c r="I33" s="71">
        <v>4.8000000000000001E-2</v>
      </c>
      <c r="J33" s="71">
        <v>4.8600000000000004E-2</v>
      </c>
      <c r="K33" s="97">
        <v>4069000</v>
      </c>
      <c r="L33" s="99">
        <v>108.843654</v>
      </c>
      <c r="M33" s="97">
        <v>4428.8482899999999</v>
      </c>
      <c r="N33" s="92"/>
      <c r="O33" s="98">
        <f t="shared" si="0"/>
        <v>2.1651298357144417E-3</v>
      </c>
      <c r="P33" s="98">
        <f>M33/'סכום נכסי הקרן'!$C$42</f>
        <v>1.3327203272960691E-3</v>
      </c>
    </row>
    <row r="34" spans="2:16">
      <c r="B34" s="96" t="s">
        <v>1413</v>
      </c>
      <c r="C34" s="92">
        <v>3275000</v>
      </c>
      <c r="D34" s="92" t="s">
        <v>228</v>
      </c>
      <c r="E34" s="92"/>
      <c r="F34" s="81">
        <v>41579</v>
      </c>
      <c r="G34" s="97">
        <v>5.1199999999999983</v>
      </c>
      <c r="H34" s="103" t="s">
        <v>129</v>
      </c>
      <c r="I34" s="71">
        <v>4.8000000000000001E-2</v>
      </c>
      <c r="J34" s="71">
        <v>4.8499999999999995E-2</v>
      </c>
      <c r="K34" s="97">
        <v>2111000</v>
      </c>
      <c r="L34" s="99">
        <v>108.425318</v>
      </c>
      <c r="M34" s="97">
        <v>2288.8584700000001</v>
      </c>
      <c r="N34" s="92"/>
      <c r="O34" s="98">
        <f t="shared" si="0"/>
        <v>1.1189536056844043E-3</v>
      </c>
      <c r="P34" s="98">
        <f>M34/'סכום נכסי הקרן'!$C$42</f>
        <v>6.8875879450654653E-4</v>
      </c>
    </row>
    <row r="35" spans="2:16">
      <c r="B35" s="96" t="s">
        <v>1414</v>
      </c>
      <c r="C35" s="92">
        <v>3322000</v>
      </c>
      <c r="D35" s="92" t="s">
        <v>228</v>
      </c>
      <c r="E35" s="92"/>
      <c r="F35" s="81">
        <v>41609</v>
      </c>
      <c r="G35" s="97">
        <v>5.21</v>
      </c>
      <c r="H35" s="103" t="s">
        <v>129</v>
      </c>
      <c r="I35" s="71">
        <v>4.8000000000000001E-2</v>
      </c>
      <c r="J35" s="71">
        <v>4.8599999999999997E-2</v>
      </c>
      <c r="K35" s="97">
        <v>5050000</v>
      </c>
      <c r="L35" s="99">
        <v>107.677922</v>
      </c>
      <c r="M35" s="97">
        <v>5437.7350400000005</v>
      </c>
      <c r="N35" s="92"/>
      <c r="O35" s="98">
        <f t="shared" si="0"/>
        <v>2.6583440214913898E-3</v>
      </c>
      <c r="P35" s="98">
        <f>M35/'סכום נכסי הקרן'!$C$42</f>
        <v>1.6363125462258957E-3</v>
      </c>
    </row>
    <row r="36" spans="2:16">
      <c r="B36" s="96" t="s">
        <v>1415</v>
      </c>
      <c r="C36" s="92">
        <v>98811000</v>
      </c>
      <c r="D36" s="92" t="s">
        <v>228</v>
      </c>
      <c r="E36" s="92"/>
      <c r="F36" s="81">
        <v>41672</v>
      </c>
      <c r="G36" s="97">
        <v>5.25</v>
      </c>
      <c r="H36" s="103" t="s">
        <v>129</v>
      </c>
      <c r="I36" s="71">
        <v>4.8000000000000001E-2</v>
      </c>
      <c r="J36" s="71">
        <v>4.8500000000000008E-2</v>
      </c>
      <c r="K36" s="97">
        <v>416000</v>
      </c>
      <c r="L36" s="99">
        <v>109.719425</v>
      </c>
      <c r="M36" s="97">
        <v>456.43281000000002</v>
      </c>
      <c r="N36" s="92"/>
      <c r="O36" s="98">
        <f t="shared" si="0"/>
        <v>2.2313618128698217E-4</v>
      </c>
      <c r="P36" s="98">
        <f>M36/'סכום נכסי הקרן'!$C$42</f>
        <v>1.3734886455816361E-4</v>
      </c>
    </row>
    <row r="37" spans="2:16">
      <c r="B37" s="96" t="s">
        <v>1416</v>
      </c>
      <c r="C37" s="92">
        <v>98812000</v>
      </c>
      <c r="D37" s="92" t="s">
        <v>228</v>
      </c>
      <c r="E37" s="92"/>
      <c r="F37" s="81">
        <v>41700</v>
      </c>
      <c r="G37" s="97">
        <v>5.330000000000001</v>
      </c>
      <c r="H37" s="103" t="s">
        <v>129</v>
      </c>
      <c r="I37" s="71">
        <v>4.8000000000000001E-2</v>
      </c>
      <c r="J37" s="71">
        <v>4.8600000000000004E-2</v>
      </c>
      <c r="K37" s="97">
        <v>4206000</v>
      </c>
      <c r="L37" s="99">
        <v>109.933578</v>
      </c>
      <c r="M37" s="97">
        <v>4623.8063099999999</v>
      </c>
      <c r="N37" s="92"/>
      <c r="O37" s="98">
        <f t="shared" si="0"/>
        <v>2.2604389089032669E-3</v>
      </c>
      <c r="P37" s="98">
        <f>M37/'סכום נכסי הקרן'!$C$42</f>
        <v>1.3913867116944819E-3</v>
      </c>
    </row>
    <row r="38" spans="2:16">
      <c r="B38" s="96" t="s">
        <v>1417</v>
      </c>
      <c r="C38" s="92">
        <v>98813000</v>
      </c>
      <c r="D38" s="92" t="s">
        <v>228</v>
      </c>
      <c r="E38" s="92"/>
      <c r="F38" s="81">
        <v>41730</v>
      </c>
      <c r="G38" s="97">
        <v>5.4099999999999993</v>
      </c>
      <c r="H38" s="103" t="s">
        <v>129</v>
      </c>
      <c r="I38" s="71">
        <v>4.8000000000000001E-2</v>
      </c>
      <c r="J38" s="71">
        <v>4.8500000000000008E-2</v>
      </c>
      <c r="K38" s="97">
        <v>497000</v>
      </c>
      <c r="L38" s="99">
        <v>109.732827</v>
      </c>
      <c r="M38" s="97">
        <v>545.37215000000003</v>
      </c>
      <c r="N38" s="92"/>
      <c r="O38" s="98">
        <f t="shared" si="0"/>
        <v>2.6661593177596335E-4</v>
      </c>
      <c r="P38" s="98">
        <f>M38/'סכום נכסי הקרן'!$C$42</f>
        <v>1.6411231603649285E-4</v>
      </c>
    </row>
    <row r="39" spans="2:16">
      <c r="B39" s="96" t="s">
        <v>1418</v>
      </c>
      <c r="C39" s="92">
        <v>98816000</v>
      </c>
      <c r="D39" s="92" t="s">
        <v>228</v>
      </c>
      <c r="E39" s="92"/>
      <c r="F39" s="81">
        <v>41821</v>
      </c>
      <c r="G39" s="97">
        <v>5.53</v>
      </c>
      <c r="H39" s="103" t="s">
        <v>129</v>
      </c>
      <c r="I39" s="71">
        <v>4.8000000000000001E-2</v>
      </c>
      <c r="J39" s="71">
        <v>4.8599999999999997E-2</v>
      </c>
      <c r="K39" s="97">
        <v>839000</v>
      </c>
      <c r="L39" s="99">
        <v>110.485021</v>
      </c>
      <c r="M39" s="97">
        <v>926.96933000000001</v>
      </c>
      <c r="N39" s="92"/>
      <c r="O39" s="98">
        <f t="shared" si="0"/>
        <v>4.5316723937166657E-4</v>
      </c>
      <c r="P39" s="98">
        <f>M39/'סכום נכסי הקרן'!$C$42</f>
        <v>2.789417898238772E-4</v>
      </c>
    </row>
    <row r="40" spans="2:16">
      <c r="B40" s="96" t="s">
        <v>1419</v>
      </c>
      <c r="C40" s="92">
        <v>98817000</v>
      </c>
      <c r="D40" s="92" t="s">
        <v>228</v>
      </c>
      <c r="E40" s="92"/>
      <c r="F40" s="81">
        <v>41852</v>
      </c>
      <c r="G40" s="97">
        <v>5.62</v>
      </c>
      <c r="H40" s="103" t="s">
        <v>129</v>
      </c>
      <c r="I40" s="71">
        <v>4.8000000000000001E-2</v>
      </c>
      <c r="J40" s="71">
        <v>4.8499999999999995E-2</v>
      </c>
      <c r="K40" s="97">
        <v>2311000</v>
      </c>
      <c r="L40" s="99">
        <v>109.72677299999999</v>
      </c>
      <c r="M40" s="97">
        <v>2535.7857200000003</v>
      </c>
      <c r="N40" s="92"/>
      <c r="O40" s="98">
        <f t="shared" si="0"/>
        <v>1.2396688619358031E-3</v>
      </c>
      <c r="P40" s="98">
        <f>M40/'סכום נכסי הקרן'!$C$42</f>
        <v>7.6306365750701717E-4</v>
      </c>
    </row>
    <row r="41" spans="2:16">
      <c r="B41" s="96" t="s">
        <v>1420</v>
      </c>
      <c r="C41" s="92">
        <v>98819000</v>
      </c>
      <c r="D41" s="92" t="s">
        <v>228</v>
      </c>
      <c r="E41" s="92"/>
      <c r="F41" s="81">
        <v>41913</v>
      </c>
      <c r="G41" s="97">
        <v>5.7799999999999985</v>
      </c>
      <c r="H41" s="103" t="s">
        <v>129</v>
      </c>
      <c r="I41" s="71">
        <v>4.8000000000000001E-2</v>
      </c>
      <c r="J41" s="71">
        <v>4.8499999999999995E-2</v>
      </c>
      <c r="K41" s="97">
        <v>6882000</v>
      </c>
      <c r="L41" s="99">
        <v>108.866158</v>
      </c>
      <c r="M41" s="97">
        <v>7492.1689900000001</v>
      </c>
      <c r="N41" s="92"/>
      <c r="O41" s="98">
        <f t="shared" si="0"/>
        <v>3.6626945770733398E-3</v>
      </c>
      <c r="P41" s="98">
        <f>M41/'סכום נכסי הקרן'!$C$42</f>
        <v>2.2545287746829233E-3</v>
      </c>
    </row>
    <row r="42" spans="2:16">
      <c r="B42" s="96" t="s">
        <v>1421</v>
      </c>
      <c r="C42" s="92">
        <v>98820000</v>
      </c>
      <c r="D42" s="92" t="s">
        <v>228</v>
      </c>
      <c r="E42" s="92"/>
      <c r="F42" s="81">
        <v>41945</v>
      </c>
      <c r="G42" s="97">
        <v>5.87</v>
      </c>
      <c r="H42" s="103" t="s">
        <v>129</v>
      </c>
      <c r="I42" s="71">
        <v>4.8000000000000001E-2</v>
      </c>
      <c r="J42" s="71">
        <v>4.8499999999999995E-2</v>
      </c>
      <c r="K42" s="97">
        <v>7386000</v>
      </c>
      <c r="L42" s="99">
        <v>108.737337</v>
      </c>
      <c r="M42" s="97">
        <v>8031.3397300000006</v>
      </c>
      <c r="N42" s="92"/>
      <c r="O42" s="98">
        <f t="shared" si="0"/>
        <v>3.926278827261832E-3</v>
      </c>
      <c r="P42" s="98">
        <f>M42/'סכום נכסי הקרן'!$C$42</f>
        <v>2.4167749746044076E-3</v>
      </c>
    </row>
    <row r="43" spans="2:16">
      <c r="B43" s="96" t="s">
        <v>1422</v>
      </c>
      <c r="C43" s="92">
        <v>98821000</v>
      </c>
      <c r="D43" s="92" t="s">
        <v>228</v>
      </c>
      <c r="E43" s="92"/>
      <c r="F43" s="81">
        <v>41974</v>
      </c>
      <c r="G43" s="97">
        <v>5.95</v>
      </c>
      <c r="H43" s="103" t="s">
        <v>129</v>
      </c>
      <c r="I43" s="71">
        <v>4.8000000000000001E-2</v>
      </c>
      <c r="J43" s="71">
        <v>4.8499999999999995E-2</v>
      </c>
      <c r="K43" s="97">
        <v>74000</v>
      </c>
      <c r="L43" s="99">
        <v>108.00544600000001</v>
      </c>
      <c r="M43" s="97">
        <v>79.924030000000002</v>
      </c>
      <c r="N43" s="92"/>
      <c r="O43" s="98">
        <f t="shared" si="0"/>
        <v>3.9072438388612339E-5</v>
      </c>
      <c r="P43" s="98">
        <f>M43/'סכום נכסי הקרן'!$C$42</f>
        <v>2.4050582103010093E-5</v>
      </c>
    </row>
    <row r="44" spans="2:16">
      <c r="B44" s="96" t="s">
        <v>1423</v>
      </c>
      <c r="C44" s="92">
        <v>9882200</v>
      </c>
      <c r="D44" s="92" t="s">
        <v>228</v>
      </c>
      <c r="E44" s="92"/>
      <c r="F44" s="81">
        <v>42005</v>
      </c>
      <c r="G44" s="97">
        <v>5.8900000000000006</v>
      </c>
      <c r="H44" s="103" t="s">
        <v>129</v>
      </c>
      <c r="I44" s="71">
        <v>4.8000000000000001E-2</v>
      </c>
      <c r="J44" s="71">
        <v>4.8500000000000008E-2</v>
      </c>
      <c r="K44" s="97">
        <v>4523000</v>
      </c>
      <c r="L44" s="99">
        <v>110.37649500000001</v>
      </c>
      <c r="M44" s="97">
        <v>4992.32888</v>
      </c>
      <c r="N44" s="92"/>
      <c r="O44" s="98">
        <f t="shared" si="0"/>
        <v>2.4405984355329686E-3</v>
      </c>
      <c r="P44" s="98">
        <f>M44/'סכום נכסי הקרן'!$C$42</f>
        <v>1.5022817995247288E-3</v>
      </c>
    </row>
    <row r="45" spans="2:16">
      <c r="B45" s="96" t="s">
        <v>1424</v>
      </c>
      <c r="C45" s="92">
        <v>9882300</v>
      </c>
      <c r="D45" s="92" t="s">
        <v>228</v>
      </c>
      <c r="E45" s="92"/>
      <c r="F45" s="81">
        <v>42036</v>
      </c>
      <c r="G45" s="97">
        <v>5.9799999999999995</v>
      </c>
      <c r="H45" s="103" t="s">
        <v>129</v>
      </c>
      <c r="I45" s="71">
        <v>4.8000000000000001E-2</v>
      </c>
      <c r="J45" s="71">
        <v>4.8499999999999995E-2</v>
      </c>
      <c r="K45" s="97">
        <v>3554000</v>
      </c>
      <c r="L45" s="99">
        <v>109.941016</v>
      </c>
      <c r="M45" s="97">
        <v>3907.3037000000004</v>
      </c>
      <c r="N45" s="92"/>
      <c r="O45" s="98">
        <f t="shared" si="0"/>
        <v>1.9101624765899196E-3</v>
      </c>
      <c r="P45" s="98">
        <f>M45/'סכום נכסי הקרן'!$C$42</f>
        <v>1.1757781538073732E-3</v>
      </c>
    </row>
    <row r="46" spans="2:16">
      <c r="B46" s="96" t="s">
        <v>1425</v>
      </c>
      <c r="C46" s="92">
        <v>9882500</v>
      </c>
      <c r="D46" s="92" t="s">
        <v>228</v>
      </c>
      <c r="E46" s="92"/>
      <c r="F46" s="81">
        <v>42064</v>
      </c>
      <c r="G46" s="97">
        <v>6.05</v>
      </c>
      <c r="H46" s="103" t="s">
        <v>129</v>
      </c>
      <c r="I46" s="71">
        <v>4.8000000000000001E-2</v>
      </c>
      <c r="J46" s="71">
        <v>4.8600000000000004E-2</v>
      </c>
      <c r="K46" s="97">
        <v>17554000</v>
      </c>
      <c r="L46" s="99">
        <v>110.47542799999999</v>
      </c>
      <c r="M46" s="97">
        <v>19392.856640000002</v>
      </c>
      <c r="N46" s="92"/>
      <c r="O46" s="98">
        <f t="shared" si="0"/>
        <v>9.4805804492790434E-3</v>
      </c>
      <c r="P46" s="98">
        <f>M46/'סכום נכסי הקרן'!$C$42</f>
        <v>5.8356603243383057E-3</v>
      </c>
    </row>
    <row r="47" spans="2:16">
      <c r="B47" s="96" t="s">
        <v>1426</v>
      </c>
      <c r="C47" s="92">
        <v>9882600</v>
      </c>
      <c r="D47" s="92" t="s">
        <v>228</v>
      </c>
      <c r="E47" s="92"/>
      <c r="F47" s="81">
        <v>42095</v>
      </c>
      <c r="G47" s="97">
        <v>6.14</v>
      </c>
      <c r="H47" s="103" t="s">
        <v>129</v>
      </c>
      <c r="I47" s="71">
        <v>4.8000000000000001E-2</v>
      </c>
      <c r="J47" s="71">
        <v>4.8599999999999997E-2</v>
      </c>
      <c r="K47" s="97">
        <v>11993000</v>
      </c>
      <c r="L47" s="99">
        <v>110.844813</v>
      </c>
      <c r="M47" s="97">
        <v>13293.618460000002</v>
      </c>
      <c r="N47" s="92"/>
      <c r="O47" s="98">
        <f t="shared" si="0"/>
        <v>6.4988475711256011E-3</v>
      </c>
      <c r="P47" s="98">
        <f>M47/'סכום נכסי הקרן'!$C$42</f>
        <v>4.0002895526954864E-3</v>
      </c>
    </row>
    <row r="48" spans="2:16">
      <c r="B48" s="96" t="s">
        <v>1427</v>
      </c>
      <c r="C48" s="92">
        <v>9882700</v>
      </c>
      <c r="D48" s="92" t="s">
        <v>228</v>
      </c>
      <c r="E48" s="92"/>
      <c r="F48" s="81">
        <v>42125</v>
      </c>
      <c r="G48" s="97">
        <v>6.22</v>
      </c>
      <c r="H48" s="103" t="s">
        <v>129</v>
      </c>
      <c r="I48" s="71">
        <v>4.8000000000000001E-2</v>
      </c>
      <c r="J48" s="71">
        <v>4.8600000000000004E-2</v>
      </c>
      <c r="K48" s="97">
        <v>3766000</v>
      </c>
      <c r="L48" s="99">
        <v>110.072243</v>
      </c>
      <c r="M48" s="97">
        <v>4145.3206600000003</v>
      </c>
      <c r="N48" s="92"/>
      <c r="O48" s="98">
        <f t="shared" si="0"/>
        <v>2.0265217618392348E-3</v>
      </c>
      <c r="P48" s="98">
        <f>M48/'סכום נכסי הקרן'!$C$42</f>
        <v>1.2474017498446211E-3</v>
      </c>
    </row>
    <row r="49" spans="2:16">
      <c r="B49" s="96" t="s">
        <v>1428</v>
      </c>
      <c r="C49" s="92">
        <v>9882800</v>
      </c>
      <c r="D49" s="92" t="s">
        <v>228</v>
      </c>
      <c r="E49" s="92"/>
      <c r="F49" s="81">
        <v>42156</v>
      </c>
      <c r="G49" s="97">
        <v>6.31</v>
      </c>
      <c r="H49" s="103" t="s">
        <v>129</v>
      </c>
      <c r="I49" s="71">
        <v>4.8000000000000001E-2</v>
      </c>
      <c r="J49" s="71">
        <v>4.8499999999999988E-2</v>
      </c>
      <c r="K49" s="97">
        <v>7822000</v>
      </c>
      <c r="L49" s="99">
        <v>108.977379</v>
      </c>
      <c r="M49" s="97">
        <v>8524.2105500000016</v>
      </c>
      <c r="N49" s="92"/>
      <c r="O49" s="98">
        <f t="shared" si="0"/>
        <v>4.1672284483957375E-3</v>
      </c>
      <c r="P49" s="98">
        <f>M49/'סכום נכסי הקרן'!$C$42</f>
        <v>2.5650886935521125E-3</v>
      </c>
    </row>
    <row r="50" spans="2:16">
      <c r="B50" s="96" t="s">
        <v>1429</v>
      </c>
      <c r="C50" s="92">
        <v>9882900</v>
      </c>
      <c r="D50" s="92" t="s">
        <v>228</v>
      </c>
      <c r="E50" s="92"/>
      <c r="F50" s="81">
        <v>42218</v>
      </c>
      <c r="G50" s="97">
        <v>6.33</v>
      </c>
      <c r="H50" s="103" t="s">
        <v>129</v>
      </c>
      <c r="I50" s="71">
        <v>4.8000000000000001E-2</v>
      </c>
      <c r="J50" s="71">
        <v>4.8499999999999995E-2</v>
      </c>
      <c r="K50" s="97">
        <v>14923000</v>
      </c>
      <c r="L50" s="99">
        <v>110.144226</v>
      </c>
      <c r="M50" s="97">
        <v>16436.822789999998</v>
      </c>
      <c r="N50" s="92"/>
      <c r="O50" s="98">
        <f t="shared" si="0"/>
        <v>8.0354650005363109E-3</v>
      </c>
      <c r="P50" s="98">
        <f>M50/'סכום נכסי הקרן'!$C$42</f>
        <v>4.9461364250967116E-3</v>
      </c>
    </row>
    <row r="51" spans="2:16">
      <c r="B51" s="96" t="s">
        <v>1430</v>
      </c>
      <c r="C51" s="92">
        <v>8831000</v>
      </c>
      <c r="D51" s="92" t="s">
        <v>228</v>
      </c>
      <c r="E51" s="92"/>
      <c r="F51" s="81">
        <v>42309</v>
      </c>
      <c r="G51" s="97">
        <v>6.5799999999999992</v>
      </c>
      <c r="H51" s="103" t="s">
        <v>129</v>
      </c>
      <c r="I51" s="71">
        <v>4.8000000000000001E-2</v>
      </c>
      <c r="J51" s="71">
        <v>4.8499999999999995E-2</v>
      </c>
      <c r="K51" s="97">
        <v>14985000</v>
      </c>
      <c r="L51" s="99">
        <v>109.29746299999999</v>
      </c>
      <c r="M51" s="97">
        <v>16378.224890000001</v>
      </c>
      <c r="N51" s="92"/>
      <c r="O51" s="98">
        <f t="shared" si="0"/>
        <v>8.006818261408517E-3</v>
      </c>
      <c r="P51" s="98">
        <f>M51/'סכום נכסי הקרן'!$C$42</f>
        <v>4.9285032601397655E-3</v>
      </c>
    </row>
    <row r="52" spans="2:16">
      <c r="B52" s="96" t="s">
        <v>1431</v>
      </c>
      <c r="C52" s="92">
        <v>8833000</v>
      </c>
      <c r="D52" s="92" t="s">
        <v>228</v>
      </c>
      <c r="E52" s="92"/>
      <c r="F52" s="81">
        <v>42339</v>
      </c>
      <c r="G52" s="97">
        <v>6.66</v>
      </c>
      <c r="H52" s="103" t="s">
        <v>129</v>
      </c>
      <c r="I52" s="71">
        <v>4.8000000000000001E-2</v>
      </c>
      <c r="J52" s="71">
        <v>4.8499999999999995E-2</v>
      </c>
      <c r="K52" s="97">
        <v>25372000</v>
      </c>
      <c r="L52" s="99">
        <v>108.75687600000001</v>
      </c>
      <c r="M52" s="97">
        <v>27593.794679999999</v>
      </c>
      <c r="N52" s="92"/>
      <c r="O52" s="98">
        <f t="shared" si="0"/>
        <v>1.3489770755332519E-2</v>
      </c>
      <c r="P52" s="98">
        <f>M52/'סכום נכסי הקרן'!$C$42</f>
        <v>8.303470489225119E-3</v>
      </c>
    </row>
    <row r="53" spans="2:16">
      <c r="B53" s="96" t="s">
        <v>1432</v>
      </c>
      <c r="C53" s="92">
        <v>8834000</v>
      </c>
      <c r="D53" s="92" t="s">
        <v>228</v>
      </c>
      <c r="E53" s="92"/>
      <c r="F53" s="81">
        <v>42370</v>
      </c>
      <c r="G53" s="97">
        <v>6.59</v>
      </c>
      <c r="H53" s="103" t="s">
        <v>129</v>
      </c>
      <c r="I53" s="71">
        <v>4.8000000000000001E-2</v>
      </c>
      <c r="J53" s="71">
        <v>4.8500000000000008E-2</v>
      </c>
      <c r="K53" s="97">
        <v>15147000</v>
      </c>
      <c r="L53" s="99">
        <v>111.375094</v>
      </c>
      <c r="M53" s="97">
        <v>16869.98546</v>
      </c>
      <c r="N53" s="92"/>
      <c r="O53" s="98">
        <f t="shared" si="0"/>
        <v>8.2472251149327182E-3</v>
      </c>
      <c r="P53" s="98">
        <f>M53/'סכום נכסי הקרן'!$C$42</f>
        <v>5.0764828848384701E-3</v>
      </c>
    </row>
    <row r="54" spans="2:16">
      <c r="B54" s="96" t="s">
        <v>1433</v>
      </c>
      <c r="C54" s="92">
        <v>8837000</v>
      </c>
      <c r="D54" s="92" t="s">
        <v>228</v>
      </c>
      <c r="E54" s="92"/>
      <c r="F54" s="81">
        <v>42461</v>
      </c>
      <c r="G54" s="97">
        <v>6.83</v>
      </c>
      <c r="H54" s="103" t="s">
        <v>129</v>
      </c>
      <c r="I54" s="71">
        <v>4.8000000000000001E-2</v>
      </c>
      <c r="J54" s="71">
        <v>4.8500000000000008E-2</v>
      </c>
      <c r="K54" s="97">
        <v>36491000</v>
      </c>
      <c r="L54" s="99">
        <v>111.069532</v>
      </c>
      <c r="M54" s="97">
        <v>40530.382789999996</v>
      </c>
      <c r="N54" s="92"/>
      <c r="O54" s="98">
        <f t="shared" si="0"/>
        <v>1.9814076998233808E-2</v>
      </c>
      <c r="P54" s="98">
        <f>M54/'סכום נכסי הקרן'!$C$42</f>
        <v>1.2196323170357177E-2</v>
      </c>
    </row>
    <row r="55" spans="2:16">
      <c r="B55" s="96" t="s">
        <v>1434</v>
      </c>
      <c r="C55" s="92">
        <v>8838000</v>
      </c>
      <c r="D55" s="92" t="s">
        <v>228</v>
      </c>
      <c r="E55" s="92"/>
      <c r="F55" s="81">
        <v>42491</v>
      </c>
      <c r="G55" s="97">
        <v>6.9200000000000008</v>
      </c>
      <c r="H55" s="103" t="s">
        <v>129</v>
      </c>
      <c r="I55" s="71">
        <v>4.8000000000000001E-2</v>
      </c>
      <c r="J55" s="71">
        <v>4.8600000000000011E-2</v>
      </c>
      <c r="K55" s="97">
        <v>15511000</v>
      </c>
      <c r="L55" s="99">
        <v>110.856804</v>
      </c>
      <c r="M55" s="97">
        <v>17194.998829999997</v>
      </c>
      <c r="N55" s="92"/>
      <c r="O55" s="98">
        <f t="shared" si="0"/>
        <v>8.4061143110205541E-3</v>
      </c>
      <c r="P55" s="98">
        <f>M55/'סכום נכסי הקרן'!$C$42</f>
        <v>5.1742852696751822E-3</v>
      </c>
    </row>
    <row r="56" spans="2:16">
      <c r="B56" s="96" t="s">
        <v>1435</v>
      </c>
      <c r="C56" s="92">
        <v>8839000</v>
      </c>
      <c r="D56" s="92" t="s">
        <v>228</v>
      </c>
      <c r="E56" s="92"/>
      <c r="F56" s="81">
        <v>42522</v>
      </c>
      <c r="G56" s="97">
        <v>7</v>
      </c>
      <c r="H56" s="103" t="s">
        <v>129</v>
      </c>
      <c r="I56" s="71">
        <v>4.8000000000000001E-2</v>
      </c>
      <c r="J56" s="71">
        <v>4.8600000000000004E-2</v>
      </c>
      <c r="K56" s="97">
        <v>13911000</v>
      </c>
      <c r="L56" s="99">
        <v>109.970964</v>
      </c>
      <c r="M56" s="97">
        <v>15298.06077</v>
      </c>
      <c r="N56" s="92"/>
      <c r="O56" s="98">
        <f t="shared" si="0"/>
        <v>7.4787587275200263E-3</v>
      </c>
      <c r="P56" s="98">
        <f>M56/'סכום נכסי הקרן'!$C$42</f>
        <v>4.6034623950484323E-3</v>
      </c>
    </row>
    <row r="57" spans="2:16">
      <c r="B57" s="96" t="s">
        <v>1436</v>
      </c>
      <c r="C57" s="92">
        <v>8840000</v>
      </c>
      <c r="D57" s="92" t="s">
        <v>228</v>
      </c>
      <c r="E57" s="92"/>
      <c r="F57" s="81">
        <v>42552</v>
      </c>
      <c r="G57" s="97">
        <v>6.92</v>
      </c>
      <c r="H57" s="103" t="s">
        <v>129</v>
      </c>
      <c r="I57" s="71">
        <v>4.8000000000000001E-2</v>
      </c>
      <c r="J57" s="71">
        <v>4.8599999999999997E-2</v>
      </c>
      <c r="K57" s="97">
        <v>15879000</v>
      </c>
      <c r="L57" s="99">
        <v>111.825552</v>
      </c>
      <c r="M57" s="97">
        <v>17756.779350000001</v>
      </c>
      <c r="N57" s="92"/>
      <c r="O57" s="98">
        <f t="shared" si="0"/>
        <v>8.680751798089496E-3</v>
      </c>
      <c r="P57" s="98">
        <f>M57/'סכום נכסי הקרן'!$C$42</f>
        <v>5.3433351601790994E-3</v>
      </c>
    </row>
    <row r="58" spans="2:16">
      <c r="B58" s="96" t="s">
        <v>1437</v>
      </c>
      <c r="C58" s="92">
        <v>8841000</v>
      </c>
      <c r="D58" s="92" t="s">
        <v>228</v>
      </c>
      <c r="E58" s="92"/>
      <c r="F58" s="81">
        <v>42583</v>
      </c>
      <c r="G58" s="97">
        <v>7</v>
      </c>
      <c r="H58" s="103" t="s">
        <v>129</v>
      </c>
      <c r="I58" s="71">
        <v>4.8000000000000001E-2</v>
      </c>
      <c r="J58" s="71">
        <v>4.8499999999999995E-2</v>
      </c>
      <c r="K58" s="97">
        <v>26211000</v>
      </c>
      <c r="L58" s="99">
        <v>111.057225</v>
      </c>
      <c r="M58" s="97">
        <v>29109.20912</v>
      </c>
      <c r="N58" s="92"/>
      <c r="O58" s="98">
        <f t="shared" si="0"/>
        <v>1.4230610992494152E-2</v>
      </c>
      <c r="P58" s="98">
        <f>M58/'סכום נכסי הקרן'!$C$42</f>
        <v>8.7594860255951826E-3</v>
      </c>
    </row>
    <row r="59" spans="2:16">
      <c r="B59" s="96" t="s">
        <v>1438</v>
      </c>
      <c r="C59" s="92">
        <v>8842000</v>
      </c>
      <c r="D59" s="92" t="s">
        <v>228</v>
      </c>
      <c r="E59" s="92"/>
      <c r="F59" s="81">
        <v>42614</v>
      </c>
      <c r="G59" s="97">
        <v>7.080000000000001</v>
      </c>
      <c r="H59" s="103" t="s">
        <v>129</v>
      </c>
      <c r="I59" s="71">
        <v>4.8000000000000001E-2</v>
      </c>
      <c r="J59" s="71">
        <v>4.8500000000000015E-2</v>
      </c>
      <c r="K59" s="97">
        <v>10891000</v>
      </c>
      <c r="L59" s="99">
        <v>110.17301</v>
      </c>
      <c r="M59" s="97">
        <v>11998.942519999999</v>
      </c>
      <c r="N59" s="92"/>
      <c r="O59" s="98">
        <f t="shared" si="0"/>
        <v>5.8659197032632218E-3</v>
      </c>
      <c r="P59" s="98">
        <f>M59/'סכום נכסי הקרן'!$C$42</f>
        <v>3.6106982121216708E-3</v>
      </c>
    </row>
    <row r="60" spans="2:16">
      <c r="B60" s="96" t="s">
        <v>1439</v>
      </c>
      <c r="C60" s="92">
        <v>8843000</v>
      </c>
      <c r="D60" s="92" t="s">
        <v>228</v>
      </c>
      <c r="E60" s="92"/>
      <c r="F60" s="81">
        <v>42644</v>
      </c>
      <c r="G60" s="97">
        <v>7.17</v>
      </c>
      <c r="H60" s="103" t="s">
        <v>129</v>
      </c>
      <c r="I60" s="71">
        <v>4.8000000000000001E-2</v>
      </c>
      <c r="J60" s="71">
        <v>4.8599999999999997E-2</v>
      </c>
      <c r="K60" s="97">
        <v>11173000</v>
      </c>
      <c r="L60" s="99">
        <v>110.065631</v>
      </c>
      <c r="M60" s="97">
        <v>12297.632949999999</v>
      </c>
      <c r="N60" s="92"/>
      <c r="O60" s="98">
        <f t="shared" si="0"/>
        <v>6.0119404109708176E-3</v>
      </c>
      <c r="P60" s="98">
        <f>M60/'סכום נכסי הקרן'!$C$42</f>
        <v>3.7005795495629683E-3</v>
      </c>
    </row>
    <row r="61" spans="2:16">
      <c r="B61" s="96" t="s">
        <v>1440</v>
      </c>
      <c r="C61" s="92">
        <v>8845000</v>
      </c>
      <c r="D61" s="92" t="s">
        <v>228</v>
      </c>
      <c r="E61" s="92"/>
      <c r="F61" s="81">
        <v>42705</v>
      </c>
      <c r="G61" s="97">
        <v>7.34</v>
      </c>
      <c r="H61" s="103" t="s">
        <v>129</v>
      </c>
      <c r="I61" s="71">
        <v>4.8000000000000001E-2</v>
      </c>
      <c r="J61" s="71">
        <v>4.8499999999999995E-2</v>
      </c>
      <c r="K61" s="97">
        <v>23092000</v>
      </c>
      <c r="L61" s="99">
        <v>109.084548</v>
      </c>
      <c r="M61" s="97">
        <v>25189.80387</v>
      </c>
      <c r="N61" s="92"/>
      <c r="O61" s="98">
        <f t="shared" si="0"/>
        <v>1.2314532434510668E-2</v>
      </c>
      <c r="P61" s="98">
        <f>M61/'סכום נכסי הקרן'!$C$42</f>
        <v>7.5800662971343699E-3</v>
      </c>
    </row>
    <row r="62" spans="2:16">
      <c r="B62" s="96" t="s">
        <v>1441</v>
      </c>
      <c r="C62" s="92">
        <v>8846000</v>
      </c>
      <c r="D62" s="92" t="s">
        <v>228</v>
      </c>
      <c r="E62" s="92"/>
      <c r="F62" s="81">
        <v>42736</v>
      </c>
      <c r="G62" s="97">
        <v>7.2500000000000009</v>
      </c>
      <c r="H62" s="103" t="s">
        <v>129</v>
      </c>
      <c r="I62" s="71">
        <v>4.8000000000000001E-2</v>
      </c>
      <c r="J62" s="71">
        <v>4.8499999999999995E-2</v>
      </c>
      <c r="K62" s="97">
        <v>24952000</v>
      </c>
      <c r="L62" s="99">
        <v>111.71204</v>
      </c>
      <c r="M62" s="97">
        <v>27874.388239999997</v>
      </c>
      <c r="N62" s="92"/>
      <c r="O62" s="98">
        <f t="shared" si="0"/>
        <v>1.3626944451220242E-2</v>
      </c>
      <c r="P62" s="98">
        <f>M62/'סכום נכסי הקרן'!$C$42</f>
        <v>8.3879061520959197E-3</v>
      </c>
    </row>
    <row r="63" spans="2:16">
      <c r="B63" s="96" t="s">
        <v>1442</v>
      </c>
      <c r="C63" s="92">
        <v>8847000</v>
      </c>
      <c r="D63" s="92" t="s">
        <v>228</v>
      </c>
      <c r="E63" s="92"/>
      <c r="F63" s="81">
        <v>42767</v>
      </c>
      <c r="G63" s="97">
        <v>7.330000000000001</v>
      </c>
      <c r="H63" s="103" t="s">
        <v>129</v>
      </c>
      <c r="I63" s="71">
        <v>4.8000000000000001E-2</v>
      </c>
      <c r="J63" s="71">
        <v>4.8499999999999995E-2</v>
      </c>
      <c r="K63" s="97">
        <v>34384000</v>
      </c>
      <c r="L63" s="99">
        <v>111.27122900000001</v>
      </c>
      <c r="M63" s="97">
        <v>38259.499329999999</v>
      </c>
      <c r="N63" s="92"/>
      <c r="O63" s="98">
        <f t="shared" si="0"/>
        <v>1.8703910830704856E-2</v>
      </c>
      <c r="P63" s="98">
        <f>M63/'סכום נכסי הקרן'!$C$42</f>
        <v>1.151297338054931E-2</v>
      </c>
    </row>
    <row r="64" spans="2:16">
      <c r="B64" s="96" t="s">
        <v>1443</v>
      </c>
      <c r="C64" s="92">
        <v>8848000</v>
      </c>
      <c r="D64" s="92" t="s">
        <v>228</v>
      </c>
      <c r="E64" s="92"/>
      <c r="F64" s="81">
        <v>42795</v>
      </c>
      <c r="G64" s="97">
        <v>7.4099999999999993</v>
      </c>
      <c r="H64" s="103" t="s">
        <v>129</v>
      </c>
      <c r="I64" s="71">
        <v>4.8000000000000001E-2</v>
      </c>
      <c r="J64" s="71">
        <v>4.8499999999999995E-2</v>
      </c>
      <c r="K64" s="97">
        <v>19027000</v>
      </c>
      <c r="L64" s="99">
        <v>111.05431299999999</v>
      </c>
      <c r="M64" s="97">
        <v>21130.304210000002</v>
      </c>
      <c r="N64" s="92"/>
      <c r="O64" s="98">
        <f t="shared" si="0"/>
        <v>1.0329965961149119E-2</v>
      </c>
      <c r="P64" s="98">
        <f>M64/'סכום נכסי הקרן'!$C$42</f>
        <v>6.3584896340210173E-3</v>
      </c>
    </row>
    <row r="65" spans="2:16">
      <c r="B65" s="96" t="s">
        <v>1444</v>
      </c>
      <c r="C65" s="92">
        <v>8849000</v>
      </c>
      <c r="D65" s="92" t="s">
        <v>228</v>
      </c>
      <c r="E65" s="92"/>
      <c r="F65" s="81">
        <v>42826</v>
      </c>
      <c r="G65" s="97">
        <v>7.4899999999999993</v>
      </c>
      <c r="H65" s="103" t="s">
        <v>129</v>
      </c>
      <c r="I65" s="71">
        <v>4.8000000000000001E-2</v>
      </c>
      <c r="J65" s="71">
        <v>4.8499999999999988E-2</v>
      </c>
      <c r="K65" s="97">
        <v>10097000</v>
      </c>
      <c r="L65" s="99">
        <v>110.61609900000001</v>
      </c>
      <c r="M65" s="97">
        <v>11168.90748</v>
      </c>
      <c r="N65" s="92"/>
      <c r="O65" s="98">
        <f t="shared" si="0"/>
        <v>5.4601407033705819E-3</v>
      </c>
      <c r="P65" s="98">
        <f>M65/'סכום נכסי הקרן'!$C$42</f>
        <v>3.3609256984246608E-3</v>
      </c>
    </row>
    <row r="66" spans="2:16">
      <c r="B66" s="96" t="s">
        <v>1445</v>
      </c>
      <c r="C66" s="92">
        <v>8850000</v>
      </c>
      <c r="D66" s="92" t="s">
        <v>228</v>
      </c>
      <c r="E66" s="92"/>
      <c r="F66" s="81">
        <v>42856</v>
      </c>
      <c r="G66" s="97">
        <v>7.58</v>
      </c>
      <c r="H66" s="103" t="s">
        <v>129</v>
      </c>
      <c r="I66" s="71">
        <v>4.8000000000000001E-2</v>
      </c>
      <c r="J66" s="71">
        <v>4.8500000000000015E-2</v>
      </c>
      <c r="K66" s="97">
        <v>1355000</v>
      </c>
      <c r="L66" s="99">
        <v>109.84933100000001</v>
      </c>
      <c r="M66" s="97">
        <v>1488.4584399999999</v>
      </c>
      <c r="N66" s="92"/>
      <c r="O66" s="98">
        <f t="shared" si="0"/>
        <v>7.2766226491469501E-4</v>
      </c>
      <c r="P66" s="98">
        <f>M66/'סכום נכסי הקרן'!$C$42</f>
        <v>4.4790398980304566E-4</v>
      </c>
    </row>
    <row r="67" spans="2:16">
      <c r="B67" s="96" t="s">
        <v>1446</v>
      </c>
      <c r="C67" s="92">
        <v>8851000</v>
      </c>
      <c r="D67" s="92" t="s">
        <v>228</v>
      </c>
      <c r="E67" s="92"/>
      <c r="F67" s="81">
        <v>42887</v>
      </c>
      <c r="G67" s="97">
        <v>7.66</v>
      </c>
      <c r="H67" s="103" t="s">
        <v>129</v>
      </c>
      <c r="I67" s="71">
        <v>4.8000000000000001E-2</v>
      </c>
      <c r="J67" s="71">
        <v>4.8500000000000008E-2</v>
      </c>
      <c r="K67" s="97">
        <v>13174000</v>
      </c>
      <c r="L67" s="99">
        <v>109.19775300000001</v>
      </c>
      <c r="M67" s="97">
        <v>14385.712019999999</v>
      </c>
      <c r="N67" s="92"/>
      <c r="O67" s="98">
        <f t="shared" si="0"/>
        <v>7.0327390470396687E-3</v>
      </c>
      <c r="P67" s="98">
        <f>M67/'סכום נכסי הקרן'!$C$42</f>
        <v>4.3289202014371534E-3</v>
      </c>
    </row>
    <row r="68" spans="2:16">
      <c r="B68" s="96" t="s">
        <v>1447</v>
      </c>
      <c r="C68" s="92">
        <v>8852000</v>
      </c>
      <c r="D68" s="92" t="s">
        <v>228</v>
      </c>
      <c r="E68" s="92"/>
      <c r="F68" s="81">
        <v>42918</v>
      </c>
      <c r="G68" s="97">
        <v>7.5599999999999987</v>
      </c>
      <c r="H68" s="103" t="s">
        <v>129</v>
      </c>
      <c r="I68" s="71">
        <v>4.8000000000000001E-2</v>
      </c>
      <c r="J68" s="71">
        <v>4.8500000000000008E-2</v>
      </c>
      <c r="K68" s="97">
        <v>22169000</v>
      </c>
      <c r="L68" s="99">
        <v>110.916329</v>
      </c>
      <c r="M68" s="97">
        <v>24589.040949999999</v>
      </c>
      <c r="N68" s="92"/>
      <c r="O68" s="98">
        <f t="shared" si="0"/>
        <v>1.2020837632360891E-2</v>
      </c>
      <c r="P68" s="98">
        <f>M68/'סכום נכסי הקרן'!$C$42</f>
        <v>7.3992858994003704E-3</v>
      </c>
    </row>
    <row r="69" spans="2:16">
      <c r="B69" s="96" t="s">
        <v>1448</v>
      </c>
      <c r="C69" s="92">
        <v>8853000</v>
      </c>
      <c r="D69" s="92" t="s">
        <v>228</v>
      </c>
      <c r="E69" s="92"/>
      <c r="F69" s="81">
        <v>42949</v>
      </c>
      <c r="G69" s="97">
        <v>7.6499999999999995</v>
      </c>
      <c r="H69" s="103" t="s">
        <v>129</v>
      </c>
      <c r="I69" s="71">
        <v>4.8000000000000001E-2</v>
      </c>
      <c r="J69" s="71">
        <v>4.8500000000000008E-2</v>
      </c>
      <c r="K69" s="97">
        <v>23562000</v>
      </c>
      <c r="L69" s="99">
        <v>111.266577</v>
      </c>
      <c r="M69" s="97">
        <v>26216.63091</v>
      </c>
      <c r="N69" s="92"/>
      <c r="O69" s="98">
        <f t="shared" si="0"/>
        <v>1.2816517084886295E-2</v>
      </c>
      <c r="P69" s="98">
        <f>M69/'סכום נכסי הקרן'!$C$42</f>
        <v>7.8890570728886809E-3</v>
      </c>
    </row>
    <row r="70" spans="2:16">
      <c r="B70" s="96" t="s">
        <v>1449</v>
      </c>
      <c r="C70" s="92">
        <v>8854000</v>
      </c>
      <c r="D70" s="92" t="s">
        <v>228</v>
      </c>
      <c r="E70" s="92"/>
      <c r="F70" s="81">
        <v>42979</v>
      </c>
      <c r="G70" s="97">
        <v>7.73</v>
      </c>
      <c r="H70" s="103" t="s">
        <v>129</v>
      </c>
      <c r="I70" s="71">
        <v>4.8000000000000001E-2</v>
      </c>
      <c r="J70" s="71">
        <v>4.8500000000000008E-2</v>
      </c>
      <c r="K70" s="97">
        <v>72355000</v>
      </c>
      <c r="L70" s="99">
        <v>110.95321800000001</v>
      </c>
      <c r="M70" s="97">
        <v>80280.200799999991</v>
      </c>
      <c r="N70" s="92"/>
      <c r="O70" s="98">
        <f t="shared" si="0"/>
        <v>3.9246559508866442E-2</v>
      </c>
      <c r="P70" s="98">
        <f>M70/'סכום נכסי הקרן'!$C$42</f>
        <v>2.4157760320476035E-2</v>
      </c>
    </row>
    <row r="71" spans="2:16">
      <c r="B71" s="96" t="s">
        <v>1450</v>
      </c>
      <c r="C71" s="92">
        <v>88560000</v>
      </c>
      <c r="D71" s="92" t="s">
        <v>228</v>
      </c>
      <c r="E71" s="92"/>
      <c r="F71" s="81">
        <v>43040</v>
      </c>
      <c r="G71" s="97">
        <v>7.9</v>
      </c>
      <c r="H71" s="103" t="s">
        <v>129</v>
      </c>
      <c r="I71" s="71">
        <v>4.8000000000000001E-2</v>
      </c>
      <c r="J71" s="71">
        <v>4.8499999999999995E-2</v>
      </c>
      <c r="K71" s="97">
        <v>2502000</v>
      </c>
      <c r="L71" s="99">
        <v>109.64055399999999</v>
      </c>
      <c r="M71" s="97">
        <v>2743.2066500000001</v>
      </c>
      <c r="N71" s="92"/>
      <c r="O71" s="98">
        <f t="shared" si="0"/>
        <v>1.3410706744812124E-3</v>
      </c>
      <c r="P71" s="98">
        <f>M71/'סכום נכסי הקרן'!$C$42</f>
        <v>8.2548035630020491E-4</v>
      </c>
    </row>
    <row r="72" spans="2:16">
      <c r="B72" s="96" t="s">
        <v>1451</v>
      </c>
      <c r="C72" s="92">
        <v>88570000</v>
      </c>
      <c r="D72" s="92" t="s">
        <v>228</v>
      </c>
      <c r="E72" s="92"/>
      <c r="F72" s="81">
        <v>43070</v>
      </c>
      <c r="G72" s="97">
        <v>7.9800000000000013</v>
      </c>
      <c r="H72" s="103" t="s">
        <v>129</v>
      </c>
      <c r="I72" s="71">
        <v>4.8000000000000001E-2</v>
      </c>
      <c r="J72" s="71">
        <v>4.8500000000000008E-2</v>
      </c>
      <c r="K72" s="97">
        <v>2723000</v>
      </c>
      <c r="L72" s="99">
        <v>108.882282</v>
      </c>
      <c r="M72" s="97">
        <v>2964.8645499999998</v>
      </c>
      <c r="N72" s="92"/>
      <c r="O72" s="98">
        <f t="shared" si="0"/>
        <v>1.4494325106035799E-3</v>
      </c>
      <c r="P72" s="98">
        <f>M72/'סכום נכסי הקרן'!$C$42</f>
        <v>8.9218121613836364E-4</v>
      </c>
    </row>
    <row r="73" spans="2:16">
      <c r="B73" s="96" t="s">
        <v>1452</v>
      </c>
      <c r="C73" s="92">
        <v>88580000</v>
      </c>
      <c r="D73" s="92" t="s">
        <v>228</v>
      </c>
      <c r="E73" s="92"/>
      <c r="F73" s="81">
        <v>43101</v>
      </c>
      <c r="G73" s="97">
        <v>7.88</v>
      </c>
      <c r="H73" s="103" t="s">
        <v>129</v>
      </c>
      <c r="I73" s="71">
        <v>4.8000000000000001E-2</v>
      </c>
      <c r="J73" s="71">
        <v>4.8499999999999995E-2</v>
      </c>
      <c r="K73" s="97">
        <v>42170000</v>
      </c>
      <c r="L73" s="99">
        <v>111.387854</v>
      </c>
      <c r="M73" s="97">
        <v>46972.257990000006</v>
      </c>
      <c r="N73" s="92"/>
      <c r="O73" s="98">
        <f t="shared" si="0"/>
        <v>2.2963314741364753E-2</v>
      </c>
      <c r="P73" s="98">
        <f>M73/'סכום נכסי הקרן'!$C$42</f>
        <v>1.4134799600974411E-2</v>
      </c>
    </row>
    <row r="74" spans="2:16">
      <c r="B74" s="96" t="s">
        <v>1453</v>
      </c>
      <c r="C74" s="92">
        <v>88590000</v>
      </c>
      <c r="D74" s="92" t="s">
        <v>228</v>
      </c>
      <c r="E74" s="92"/>
      <c r="F74" s="81">
        <v>43132</v>
      </c>
      <c r="G74" s="97">
        <v>7.96</v>
      </c>
      <c r="H74" s="103" t="s">
        <v>129</v>
      </c>
      <c r="I74" s="71">
        <v>4.8000000000000001E-2</v>
      </c>
      <c r="J74" s="71">
        <v>4.8499999999999995E-2</v>
      </c>
      <c r="K74" s="97">
        <v>48564000</v>
      </c>
      <c r="L74" s="99">
        <v>110.83790500000001</v>
      </c>
      <c r="M74" s="97">
        <v>53827.32015</v>
      </c>
      <c r="N74" s="92"/>
      <c r="O74" s="98">
        <f t="shared" si="0"/>
        <v>2.6314547079082304E-2</v>
      </c>
      <c r="P74" s="98">
        <f>M74/'סכום נכסי הקרן'!$C$42</f>
        <v>1.6197611439920941E-2</v>
      </c>
    </row>
    <row r="75" spans="2:16">
      <c r="B75" s="96" t="s">
        <v>1454</v>
      </c>
      <c r="C75" s="92">
        <v>88660000</v>
      </c>
      <c r="D75" s="92" t="s">
        <v>228</v>
      </c>
      <c r="E75" s="92"/>
      <c r="F75" s="81">
        <v>43345</v>
      </c>
      <c r="G75" s="97">
        <v>8.35</v>
      </c>
      <c r="H75" s="103" t="s">
        <v>129</v>
      </c>
      <c r="I75" s="71">
        <v>4.8000000000000001E-2</v>
      </c>
      <c r="J75" s="71">
        <v>4.8499999999999995E-2</v>
      </c>
      <c r="K75" s="97">
        <v>1428000</v>
      </c>
      <c r="L75" s="99">
        <v>109.405382</v>
      </c>
      <c r="M75" s="97">
        <v>1562.3088500000001</v>
      </c>
      <c r="N75" s="92"/>
      <c r="O75" s="98">
        <f t="shared" si="0"/>
        <v>7.6376549437770838E-4</v>
      </c>
      <c r="P75" s="98">
        <f>M75/'סכום נכסי הקרן'!$C$42</f>
        <v>4.7012691010681366E-4</v>
      </c>
    </row>
    <row r="76" spans="2:16">
      <c r="B76" s="96" t="s">
        <v>1455</v>
      </c>
      <c r="C76" s="92">
        <v>88710000</v>
      </c>
      <c r="D76" s="92" t="s">
        <v>228</v>
      </c>
      <c r="E76" s="92"/>
      <c r="F76" s="81">
        <v>43497</v>
      </c>
      <c r="G76" s="97">
        <v>8.5599999999999987</v>
      </c>
      <c r="H76" s="103" t="s">
        <v>129</v>
      </c>
      <c r="I76" s="71">
        <v>4.8000000000000001E-2</v>
      </c>
      <c r="J76" s="71">
        <v>4.8499999999999995E-2</v>
      </c>
      <c r="K76" s="97">
        <v>3809000</v>
      </c>
      <c r="L76" s="99">
        <v>109.961752</v>
      </c>
      <c r="M76" s="97">
        <v>4188.4431199999999</v>
      </c>
      <c r="N76" s="92"/>
      <c r="O76" s="98">
        <f t="shared" ref="O76:O108" si="1">IFERROR(M76/$M$11,0)</f>
        <v>2.0476030269045145E-3</v>
      </c>
      <c r="P76" s="98">
        <f>M76/'סכום נכסי הקרן'!$C$42</f>
        <v>1.2603780757970756E-3</v>
      </c>
    </row>
    <row r="77" spans="2:16">
      <c r="B77" s="96" t="s">
        <v>1456</v>
      </c>
      <c r="C77" s="92">
        <v>88720000</v>
      </c>
      <c r="D77" s="92" t="s">
        <v>228</v>
      </c>
      <c r="E77" s="92"/>
      <c r="F77" s="81">
        <v>43525</v>
      </c>
      <c r="G77" s="97">
        <v>8.6399999999999988</v>
      </c>
      <c r="H77" s="103" t="s">
        <v>129</v>
      </c>
      <c r="I77" s="71">
        <v>4.8000000000000001E-2</v>
      </c>
      <c r="J77" s="71">
        <v>4.8499999999999995E-2</v>
      </c>
      <c r="K77" s="97">
        <v>1767000</v>
      </c>
      <c r="L77" s="99">
        <v>109.63513500000001</v>
      </c>
      <c r="M77" s="97">
        <v>1937.2528400000001</v>
      </c>
      <c r="N77" s="92"/>
      <c r="O77" s="98">
        <f t="shared" si="1"/>
        <v>9.4706425882258788E-4</v>
      </c>
      <c r="P77" s="98">
        <f>M77/'סכום נכסי הקרן'!$C$42</f>
        <v>5.8295431902907638E-4</v>
      </c>
    </row>
    <row r="78" spans="2:16">
      <c r="B78" s="96" t="s">
        <v>1457</v>
      </c>
      <c r="C78" s="92">
        <v>88730000</v>
      </c>
      <c r="D78" s="92" t="s">
        <v>228</v>
      </c>
      <c r="E78" s="92"/>
      <c r="F78" s="81">
        <v>43556</v>
      </c>
      <c r="G78" s="97">
        <v>8.7199999999999989</v>
      </c>
      <c r="H78" s="103" t="s">
        <v>129</v>
      </c>
      <c r="I78" s="71">
        <v>4.8000000000000001E-2</v>
      </c>
      <c r="J78" s="71">
        <v>4.8499999999999995E-2</v>
      </c>
      <c r="K78" s="97">
        <v>3008000</v>
      </c>
      <c r="L78" s="99">
        <v>109.093637</v>
      </c>
      <c r="M78" s="97">
        <v>3281.5365999999999</v>
      </c>
      <c r="N78" s="92"/>
      <c r="O78" s="98">
        <f t="shared" si="1"/>
        <v>1.6042438878954978E-3</v>
      </c>
      <c r="P78" s="98">
        <f>M78/'סכום נכסי הקרן'!$C$42</f>
        <v>9.8747354734655631E-4</v>
      </c>
    </row>
    <row r="79" spans="2:16">
      <c r="B79" s="96" t="s">
        <v>1458</v>
      </c>
      <c r="C79" s="92">
        <v>88770000</v>
      </c>
      <c r="D79" s="92" t="s">
        <v>228</v>
      </c>
      <c r="E79" s="92"/>
      <c r="F79" s="81">
        <v>43678</v>
      </c>
      <c r="G79" s="97">
        <v>8.8500000000000014</v>
      </c>
      <c r="H79" s="103" t="s">
        <v>129</v>
      </c>
      <c r="I79" s="71">
        <v>4.8000000000000001E-2</v>
      </c>
      <c r="J79" s="71">
        <v>4.8499999999999995E-2</v>
      </c>
      <c r="K79" s="97">
        <v>15081000</v>
      </c>
      <c r="L79" s="99">
        <v>108.980712</v>
      </c>
      <c r="M79" s="97">
        <v>16435.3812</v>
      </c>
      <c r="N79" s="92"/>
      <c r="O79" s="98">
        <f t="shared" si="1"/>
        <v>8.0347602508326656E-3</v>
      </c>
      <c r="P79" s="98">
        <f>M79/'סכום נכסי הקרן'!$C$42</f>
        <v>4.9457026246658049E-3</v>
      </c>
    </row>
    <row r="80" spans="2:16">
      <c r="B80" s="96" t="s">
        <v>1459</v>
      </c>
      <c r="C80" s="92">
        <v>88820000</v>
      </c>
      <c r="D80" s="92" t="s">
        <v>228</v>
      </c>
      <c r="E80" s="92"/>
      <c r="F80" s="81">
        <v>43831</v>
      </c>
      <c r="G80" s="97">
        <v>9.0499999999999989</v>
      </c>
      <c r="H80" s="103" t="s">
        <v>129</v>
      </c>
      <c r="I80" s="71">
        <v>4.8000000000000001E-2</v>
      </c>
      <c r="J80" s="71">
        <v>4.8499999999999995E-2</v>
      </c>
      <c r="K80" s="97">
        <v>4040000</v>
      </c>
      <c r="L80" s="99">
        <v>109.73791</v>
      </c>
      <c r="M80" s="97">
        <v>4433.4115700000002</v>
      </c>
      <c r="N80" s="92"/>
      <c r="O80" s="98">
        <f t="shared" si="1"/>
        <v>2.1673606851429551E-3</v>
      </c>
      <c r="P80" s="98">
        <f>M80/'סכום נכסי הקרן'!$C$42</f>
        <v>1.3340935005494577E-3</v>
      </c>
    </row>
    <row r="81" spans="2:16">
      <c r="B81" s="96" t="s">
        <v>1460</v>
      </c>
      <c r="C81" s="92">
        <v>88830000</v>
      </c>
      <c r="D81" s="92" t="s">
        <v>228</v>
      </c>
      <c r="E81" s="92"/>
      <c r="F81" s="81">
        <v>43863</v>
      </c>
      <c r="G81" s="97">
        <v>9.14</v>
      </c>
      <c r="H81" s="103" t="s">
        <v>129</v>
      </c>
      <c r="I81" s="71">
        <v>4.8000000000000001E-2</v>
      </c>
      <c r="J81" s="71">
        <v>4.8499999999999995E-2</v>
      </c>
      <c r="K81" s="97">
        <v>25347000</v>
      </c>
      <c r="L81" s="99">
        <v>109.28283500000001</v>
      </c>
      <c r="M81" s="97">
        <v>27699.920129999999</v>
      </c>
      <c r="N81" s="92"/>
      <c r="O81" s="98">
        <f t="shared" si="1"/>
        <v>1.3541652274652663E-2</v>
      </c>
      <c r="P81" s="98">
        <f>M81/'סכום נכסי הקרן'!$C$42</f>
        <v>8.3354055511638599E-3</v>
      </c>
    </row>
    <row r="82" spans="2:16">
      <c r="B82" s="96" t="s">
        <v>1461</v>
      </c>
      <c r="C82" s="92">
        <v>88890000</v>
      </c>
      <c r="D82" s="92" t="s">
        <v>228</v>
      </c>
      <c r="E82" s="92"/>
      <c r="F82" s="81">
        <v>44075</v>
      </c>
      <c r="G82" s="97">
        <v>9.4899999999999984</v>
      </c>
      <c r="H82" s="103" t="s">
        <v>129</v>
      </c>
      <c r="I82" s="71">
        <v>4.8000000000000001E-2</v>
      </c>
      <c r="J82" s="71">
        <v>4.8500000000000008E-2</v>
      </c>
      <c r="K82" s="97">
        <v>8764000</v>
      </c>
      <c r="L82" s="99">
        <v>109.525719</v>
      </c>
      <c r="M82" s="97">
        <v>9598.8340399999997</v>
      </c>
      <c r="N82" s="92"/>
      <c r="O82" s="98">
        <f t="shared" si="1"/>
        <v>4.6925793360321653E-3</v>
      </c>
      <c r="P82" s="98">
        <f>M82/'סכום נכסי הקרן'!$C$42</f>
        <v>2.8884622831479847E-3</v>
      </c>
    </row>
    <row r="83" spans="2:16">
      <c r="B83" s="96" t="s">
        <v>1462</v>
      </c>
      <c r="C83" s="92">
        <v>88930000</v>
      </c>
      <c r="D83" s="92" t="s">
        <v>228</v>
      </c>
      <c r="E83" s="92"/>
      <c r="F83" s="81">
        <v>44197</v>
      </c>
      <c r="G83" s="97">
        <v>9.6000000000000014</v>
      </c>
      <c r="H83" s="103" t="s">
        <v>129</v>
      </c>
      <c r="I83" s="71">
        <v>4.8000000000000001E-2</v>
      </c>
      <c r="J83" s="71">
        <v>4.8500000000000008E-2</v>
      </c>
      <c r="K83" s="97">
        <v>507000</v>
      </c>
      <c r="L83" s="99">
        <v>110.39501</v>
      </c>
      <c r="M83" s="97">
        <v>559.70269999999994</v>
      </c>
      <c r="N83" s="92"/>
      <c r="O83" s="98">
        <f t="shared" si="1"/>
        <v>2.7362170378157825E-4</v>
      </c>
      <c r="P83" s="98">
        <f>M83/'סכום נכסי הקרן'!$C$42</f>
        <v>1.6842463699123312E-4</v>
      </c>
    </row>
    <row r="84" spans="2:16">
      <c r="B84" s="96" t="s">
        <v>1463</v>
      </c>
      <c r="C84" s="92">
        <v>88940000</v>
      </c>
      <c r="D84" s="92" t="s">
        <v>228</v>
      </c>
      <c r="E84" s="92"/>
      <c r="F84" s="81">
        <v>44228</v>
      </c>
      <c r="G84" s="97">
        <v>9.68</v>
      </c>
      <c r="H84" s="103" t="s">
        <v>129</v>
      </c>
      <c r="I84" s="71">
        <v>4.8000000000000001E-2</v>
      </c>
      <c r="J84" s="71">
        <v>4.8500000000000008E-2</v>
      </c>
      <c r="K84" s="97">
        <v>8855000</v>
      </c>
      <c r="L84" s="99">
        <v>110.069371</v>
      </c>
      <c r="M84" s="97">
        <v>9746.6428100000012</v>
      </c>
      <c r="N84" s="92"/>
      <c r="O84" s="98">
        <f t="shared" si="1"/>
        <v>4.7648385684447656E-3</v>
      </c>
      <c r="P84" s="98">
        <f>M84/'סכום נכסי הקרן'!$C$42</f>
        <v>2.9329406078574616E-3</v>
      </c>
    </row>
    <row r="85" spans="2:16">
      <c r="B85" s="96" t="s">
        <v>1464</v>
      </c>
      <c r="C85" s="92">
        <v>89000000</v>
      </c>
      <c r="D85" s="92" t="s">
        <v>228</v>
      </c>
      <c r="E85" s="92"/>
      <c r="F85" s="81">
        <v>44409</v>
      </c>
      <c r="G85" s="97">
        <v>9.94</v>
      </c>
      <c r="H85" s="103" t="s">
        <v>129</v>
      </c>
      <c r="I85" s="71">
        <v>4.8000000000000001E-2</v>
      </c>
      <c r="J85" s="71">
        <v>4.8500000000000008E-2</v>
      </c>
      <c r="K85" s="97">
        <v>8599000</v>
      </c>
      <c r="L85" s="99">
        <v>108.33330100000001</v>
      </c>
      <c r="M85" s="97">
        <v>9315.5805199999995</v>
      </c>
      <c r="N85" s="92"/>
      <c r="O85" s="98">
        <f t="shared" si="1"/>
        <v>4.5541052662366657E-3</v>
      </c>
      <c r="P85" s="98">
        <f>M85/'סכום נכסי הקרן'!$C$42</f>
        <v>2.8032261903392689E-3</v>
      </c>
    </row>
    <row r="86" spans="2:16">
      <c r="B86" s="96" t="s">
        <v>1465</v>
      </c>
      <c r="C86" s="92">
        <v>89010000</v>
      </c>
      <c r="D86" s="92" t="s">
        <v>228</v>
      </c>
      <c r="E86" s="92"/>
      <c r="F86" s="81">
        <v>44440</v>
      </c>
      <c r="G86" s="97">
        <v>10.030000000000003</v>
      </c>
      <c r="H86" s="103" t="s">
        <v>129</v>
      </c>
      <c r="I86" s="71">
        <v>4.8000000000000001E-2</v>
      </c>
      <c r="J86" s="71">
        <v>4.8499999999999995E-2</v>
      </c>
      <c r="K86" s="97">
        <v>2151000</v>
      </c>
      <c r="L86" s="99">
        <v>107.48191</v>
      </c>
      <c r="M86" s="97">
        <v>2311.93588</v>
      </c>
      <c r="N86" s="92"/>
      <c r="O86" s="98">
        <f t="shared" si="1"/>
        <v>1.1302354527133109E-3</v>
      </c>
      <c r="P86" s="98">
        <f>M86/'סכום נכסי הקרן'!$C$42</f>
        <v>6.9570320338995526E-4</v>
      </c>
    </row>
    <row r="87" spans="2:16">
      <c r="B87" s="96" t="s">
        <v>1466</v>
      </c>
      <c r="C87" s="92">
        <v>89040000</v>
      </c>
      <c r="D87" s="92" t="s">
        <v>228</v>
      </c>
      <c r="E87" s="92"/>
      <c r="F87" s="81">
        <v>44531</v>
      </c>
      <c r="G87" s="97">
        <v>10.28</v>
      </c>
      <c r="H87" s="103" t="s">
        <v>129</v>
      </c>
      <c r="I87" s="71">
        <v>4.8000000000000001E-2</v>
      </c>
      <c r="J87" s="71">
        <v>4.8499999999999995E-2</v>
      </c>
      <c r="K87" s="97">
        <v>10946000</v>
      </c>
      <c r="L87" s="99">
        <v>105.592493</v>
      </c>
      <c r="M87" s="97">
        <v>11558.15425</v>
      </c>
      <c r="N87" s="92"/>
      <c r="O87" s="98">
        <f t="shared" si="1"/>
        <v>5.650431663908875E-3</v>
      </c>
      <c r="P87" s="98">
        <f>M87/'סכום נכסי הקרן'!$C$42</f>
        <v>3.4780570718078154E-3</v>
      </c>
    </row>
    <row r="88" spans="2:16">
      <c r="B88" s="96" t="s">
        <v>1467</v>
      </c>
      <c r="C88" s="92">
        <v>8287583</v>
      </c>
      <c r="D88" s="92" t="s">
        <v>228</v>
      </c>
      <c r="E88" s="92"/>
      <c r="F88" s="81">
        <v>40057</v>
      </c>
      <c r="G88" s="97">
        <v>1.6</v>
      </c>
      <c r="H88" s="103" t="s">
        <v>129</v>
      </c>
      <c r="I88" s="71">
        <v>4.8000000000000001E-2</v>
      </c>
      <c r="J88" s="71">
        <v>4.8399999999999999E-2</v>
      </c>
      <c r="K88" s="97">
        <v>15840</v>
      </c>
      <c r="L88" s="99">
        <v>119.433396</v>
      </c>
      <c r="M88" s="97">
        <v>18.91825</v>
      </c>
      <c r="N88" s="92"/>
      <c r="O88" s="98">
        <f t="shared" si="1"/>
        <v>9.2485596327583257E-6</v>
      </c>
      <c r="P88" s="98">
        <f>M88/'סכום נכסי הקרן'!$C$42</f>
        <v>5.6928426265576282E-6</v>
      </c>
    </row>
    <row r="89" spans="2:16">
      <c r="B89" s="96" t="s">
        <v>1468</v>
      </c>
      <c r="C89" s="92">
        <v>8287435</v>
      </c>
      <c r="D89" s="92" t="s">
        <v>228</v>
      </c>
      <c r="E89" s="92"/>
      <c r="F89" s="81">
        <v>39600</v>
      </c>
      <c r="G89" s="97">
        <v>0.42</v>
      </c>
      <c r="H89" s="103" t="s">
        <v>129</v>
      </c>
      <c r="I89" s="71">
        <v>4.8000000000000001E-2</v>
      </c>
      <c r="J89" s="71">
        <v>4.8799999999999996E-2</v>
      </c>
      <c r="K89" s="97">
        <v>4784054</v>
      </c>
      <c r="L89" s="99">
        <v>124.50850699999999</v>
      </c>
      <c r="M89" s="97">
        <v>5956.5542300000006</v>
      </c>
      <c r="N89" s="92"/>
      <c r="O89" s="98">
        <f t="shared" si="1"/>
        <v>2.9119790150734797E-3</v>
      </c>
      <c r="P89" s="98">
        <f>M89/'סכום נכסי הקרן'!$C$42</f>
        <v>1.7924345977004296E-3</v>
      </c>
    </row>
    <row r="90" spans="2:16">
      <c r="B90" s="96" t="s">
        <v>1469</v>
      </c>
      <c r="C90" s="92">
        <v>8287559</v>
      </c>
      <c r="D90" s="92" t="s">
        <v>228</v>
      </c>
      <c r="E90" s="92"/>
      <c r="F90" s="81">
        <v>39965</v>
      </c>
      <c r="G90" s="97">
        <v>1.39</v>
      </c>
      <c r="H90" s="103" t="s">
        <v>129</v>
      </c>
      <c r="I90" s="71">
        <v>4.8000000000000001E-2</v>
      </c>
      <c r="J90" s="71">
        <v>4.8499999999999995E-2</v>
      </c>
      <c r="K90" s="97">
        <v>7756077</v>
      </c>
      <c r="L90" s="99">
        <v>120.796755</v>
      </c>
      <c r="M90" s="97">
        <v>9369.0893500000002</v>
      </c>
      <c r="N90" s="92"/>
      <c r="O90" s="98">
        <f t="shared" si="1"/>
        <v>4.580264113124414E-3</v>
      </c>
      <c r="P90" s="98">
        <f>M90/'סכום נכסי הקרן'!$C$42</f>
        <v>2.819327962348901E-3</v>
      </c>
    </row>
    <row r="91" spans="2:16">
      <c r="B91" s="96" t="s">
        <v>1470</v>
      </c>
      <c r="C91" s="92">
        <v>8287567</v>
      </c>
      <c r="D91" s="92" t="s">
        <v>228</v>
      </c>
      <c r="E91" s="92"/>
      <c r="F91" s="81">
        <v>39995</v>
      </c>
      <c r="G91" s="97">
        <v>1.43</v>
      </c>
      <c r="H91" s="103" t="s">
        <v>129</v>
      </c>
      <c r="I91" s="71">
        <v>4.8000000000000001E-2</v>
      </c>
      <c r="J91" s="71">
        <v>4.8599999999999997E-2</v>
      </c>
      <c r="K91" s="97">
        <v>3571000</v>
      </c>
      <c r="L91" s="99">
        <v>122.71482399999999</v>
      </c>
      <c r="M91" s="97">
        <v>4382.1463600000006</v>
      </c>
      <c r="N91" s="92"/>
      <c r="O91" s="98">
        <f t="shared" si="1"/>
        <v>2.142298676142605E-3</v>
      </c>
      <c r="P91" s="98">
        <f>M91/'סכום נכסי הקרן'!$C$42</f>
        <v>1.3186668742628071E-3</v>
      </c>
    </row>
    <row r="92" spans="2:16">
      <c r="B92" s="96" t="s">
        <v>1471</v>
      </c>
      <c r="C92" s="92">
        <v>8287575</v>
      </c>
      <c r="D92" s="92" t="s">
        <v>228</v>
      </c>
      <c r="E92" s="92"/>
      <c r="F92" s="81">
        <v>40027</v>
      </c>
      <c r="G92" s="97">
        <v>1.52</v>
      </c>
      <c r="H92" s="103" t="s">
        <v>129</v>
      </c>
      <c r="I92" s="71">
        <v>4.8000000000000001E-2</v>
      </c>
      <c r="J92" s="71">
        <v>4.8499999999999995E-2</v>
      </c>
      <c r="K92" s="97">
        <v>5717141</v>
      </c>
      <c r="L92" s="99">
        <v>121.164323</v>
      </c>
      <c r="M92" s="97">
        <v>6927.13519</v>
      </c>
      <c r="N92" s="92"/>
      <c r="O92" s="98">
        <f t="shared" si="1"/>
        <v>3.3864666599127125E-3</v>
      </c>
      <c r="P92" s="98">
        <f>M92/'סכום נכסי הקרן'!$C$42</f>
        <v>2.0844999135522244E-3</v>
      </c>
    </row>
    <row r="93" spans="2:16">
      <c r="B93" s="96" t="s">
        <v>1472</v>
      </c>
      <c r="C93" s="92">
        <v>8287625</v>
      </c>
      <c r="D93" s="92" t="s">
        <v>228</v>
      </c>
      <c r="E93" s="92"/>
      <c r="F93" s="81">
        <v>40179</v>
      </c>
      <c r="G93" s="97">
        <v>1.8900000000000001</v>
      </c>
      <c r="H93" s="103" t="s">
        <v>129</v>
      </c>
      <c r="I93" s="71">
        <v>4.8000000000000001E-2</v>
      </c>
      <c r="J93" s="71">
        <v>4.8499999999999995E-2</v>
      </c>
      <c r="K93" s="97">
        <v>2322000</v>
      </c>
      <c r="L93" s="99">
        <v>119.575209</v>
      </c>
      <c r="M93" s="97">
        <v>2776.5363500000003</v>
      </c>
      <c r="N93" s="92"/>
      <c r="O93" s="98">
        <f t="shared" si="1"/>
        <v>1.3573645556801577E-3</v>
      </c>
      <c r="P93" s="98">
        <f>M93/'סכום נכסי הקרן'!$C$42</f>
        <v>8.3550986415058108E-4</v>
      </c>
    </row>
    <row r="94" spans="2:16">
      <c r="B94" s="96" t="s">
        <v>1473</v>
      </c>
      <c r="C94" s="92">
        <v>8287633</v>
      </c>
      <c r="D94" s="92" t="s">
        <v>228</v>
      </c>
      <c r="E94" s="92"/>
      <c r="F94" s="81">
        <v>40210</v>
      </c>
      <c r="G94" s="97">
        <v>1.9800000000000002</v>
      </c>
      <c r="H94" s="103" t="s">
        <v>129</v>
      </c>
      <c r="I94" s="71">
        <v>4.8000000000000001E-2</v>
      </c>
      <c r="J94" s="71">
        <v>4.8399999999999999E-2</v>
      </c>
      <c r="K94" s="97">
        <v>5987000</v>
      </c>
      <c r="L94" s="99">
        <v>119.103595</v>
      </c>
      <c r="M94" s="97">
        <v>7130.7322100000001</v>
      </c>
      <c r="N94" s="92"/>
      <c r="O94" s="98">
        <f t="shared" si="1"/>
        <v>3.4859990786365314E-3</v>
      </c>
      <c r="P94" s="98">
        <f>M94/'סכום נכסי הקרן'!$C$42</f>
        <v>2.1457659288599885E-3</v>
      </c>
    </row>
    <row r="95" spans="2:16">
      <c r="B95" s="96" t="s">
        <v>1474</v>
      </c>
      <c r="C95" s="92">
        <v>8287641</v>
      </c>
      <c r="D95" s="92" t="s">
        <v>228</v>
      </c>
      <c r="E95" s="92"/>
      <c r="F95" s="81">
        <v>40238</v>
      </c>
      <c r="G95" s="97">
        <v>2.0500000000000003</v>
      </c>
      <c r="H95" s="103" t="s">
        <v>129</v>
      </c>
      <c r="I95" s="71">
        <v>4.8000000000000001E-2</v>
      </c>
      <c r="J95" s="71">
        <v>4.8600000000000004E-2</v>
      </c>
      <c r="K95" s="97">
        <v>1288000</v>
      </c>
      <c r="L95" s="99">
        <v>119.42765900000001</v>
      </c>
      <c r="M95" s="97">
        <v>1538.2282499999999</v>
      </c>
      <c r="N95" s="92"/>
      <c r="O95" s="98">
        <f t="shared" si="1"/>
        <v>7.5199321813161787E-4</v>
      </c>
      <c r="P95" s="98">
        <f>M95/'סכום נכסי הקרן'!$C$42</f>
        <v>4.628806232592942E-4</v>
      </c>
    </row>
    <row r="96" spans="2:16">
      <c r="B96" s="96" t="s">
        <v>1475</v>
      </c>
      <c r="C96" s="92">
        <v>8287682</v>
      </c>
      <c r="D96" s="92" t="s">
        <v>228</v>
      </c>
      <c r="E96" s="92"/>
      <c r="F96" s="81">
        <v>40360</v>
      </c>
      <c r="G96" s="97">
        <v>2.33</v>
      </c>
      <c r="H96" s="103" t="s">
        <v>129</v>
      </c>
      <c r="I96" s="71">
        <v>4.8000000000000001E-2</v>
      </c>
      <c r="J96" s="71">
        <v>4.8600000000000004E-2</v>
      </c>
      <c r="K96" s="97">
        <v>4867000</v>
      </c>
      <c r="L96" s="99">
        <v>119.121337</v>
      </c>
      <c r="M96" s="97">
        <v>5797.6354700000002</v>
      </c>
      <c r="N96" s="92"/>
      <c r="O96" s="98">
        <f t="shared" si="1"/>
        <v>2.834288444929623E-3</v>
      </c>
      <c r="P96" s="98">
        <f>M96/'סכום נכסי הקרן'!$C$42</f>
        <v>1.7446130766248711E-3</v>
      </c>
    </row>
    <row r="97" spans="2:16">
      <c r="B97" s="96" t="s">
        <v>1476</v>
      </c>
      <c r="C97" s="92">
        <v>8287708</v>
      </c>
      <c r="D97" s="92" t="s">
        <v>228</v>
      </c>
      <c r="E97" s="92"/>
      <c r="F97" s="81">
        <v>40422</v>
      </c>
      <c r="G97" s="97">
        <v>2.5</v>
      </c>
      <c r="H97" s="103" t="s">
        <v>129</v>
      </c>
      <c r="I97" s="71">
        <v>4.8000000000000001E-2</v>
      </c>
      <c r="J97" s="71">
        <v>4.8499999999999995E-2</v>
      </c>
      <c r="K97" s="97">
        <v>11362000</v>
      </c>
      <c r="L97" s="99">
        <v>117.291287</v>
      </c>
      <c r="M97" s="97">
        <v>13326.635980000001</v>
      </c>
      <c r="N97" s="92"/>
      <c r="O97" s="98">
        <f t="shared" si="1"/>
        <v>6.5149888369744925E-3</v>
      </c>
      <c r="P97" s="98">
        <f>M97/'סכום נכסי הקרן'!$C$42</f>
        <v>4.0102251199535151E-3</v>
      </c>
    </row>
    <row r="98" spans="2:16">
      <c r="B98" s="96" t="s">
        <v>1477</v>
      </c>
      <c r="C98" s="92">
        <v>8287724</v>
      </c>
      <c r="D98" s="92" t="s">
        <v>228</v>
      </c>
      <c r="E98" s="92"/>
      <c r="F98" s="81">
        <v>40483</v>
      </c>
      <c r="G98" s="97">
        <v>2.67</v>
      </c>
      <c r="H98" s="103" t="s">
        <v>129</v>
      </c>
      <c r="I98" s="71">
        <v>4.8000000000000001E-2</v>
      </c>
      <c r="J98" s="71">
        <v>4.8499999999999995E-2</v>
      </c>
      <c r="K98" s="97">
        <v>4769000</v>
      </c>
      <c r="L98" s="99">
        <v>115.500519</v>
      </c>
      <c r="M98" s="97">
        <v>5508.21976</v>
      </c>
      <c r="N98" s="92"/>
      <c r="O98" s="98">
        <f t="shared" si="1"/>
        <v>2.6928018670171793E-3</v>
      </c>
      <c r="P98" s="98">
        <f>M98/'סכום נכסי הקרן'!$C$42</f>
        <v>1.6575226697065017E-3</v>
      </c>
    </row>
    <row r="99" spans="2:16">
      <c r="B99" s="96" t="s">
        <v>1478</v>
      </c>
      <c r="C99" s="92">
        <v>8287732</v>
      </c>
      <c r="D99" s="92" t="s">
        <v>228</v>
      </c>
      <c r="E99" s="92"/>
      <c r="F99" s="81">
        <v>40513</v>
      </c>
      <c r="G99" s="97">
        <v>2.75</v>
      </c>
      <c r="H99" s="103" t="s">
        <v>129</v>
      </c>
      <c r="I99" s="71">
        <v>4.8000000000000001E-2</v>
      </c>
      <c r="J99" s="71">
        <v>4.8499999999999995E-2</v>
      </c>
      <c r="K99" s="97">
        <v>6258000</v>
      </c>
      <c r="L99" s="99">
        <v>114.724547</v>
      </c>
      <c r="M99" s="97">
        <v>7179.4621699999998</v>
      </c>
      <c r="N99" s="92"/>
      <c r="O99" s="98">
        <f t="shared" si="1"/>
        <v>3.5098216806722336E-3</v>
      </c>
      <c r="P99" s="98">
        <f>M99/'סכום נכסי הקרן'!$C$42</f>
        <v>2.1604296526969422E-3</v>
      </c>
    </row>
    <row r="100" spans="2:16">
      <c r="B100" s="96" t="s">
        <v>1479</v>
      </c>
      <c r="C100" s="92">
        <v>8287740</v>
      </c>
      <c r="D100" s="92" t="s">
        <v>228</v>
      </c>
      <c r="E100" s="92"/>
      <c r="F100" s="81">
        <v>40544</v>
      </c>
      <c r="G100" s="97">
        <v>2.7699999999999996</v>
      </c>
      <c r="H100" s="103" t="s">
        <v>129</v>
      </c>
      <c r="I100" s="71">
        <v>4.8000000000000001E-2</v>
      </c>
      <c r="J100" s="71">
        <v>4.8499999999999995E-2</v>
      </c>
      <c r="K100" s="97">
        <v>3197000</v>
      </c>
      <c r="L100" s="99">
        <v>116.90676999999999</v>
      </c>
      <c r="M100" s="97">
        <v>3737.5094300000001</v>
      </c>
      <c r="N100" s="92"/>
      <c r="O100" s="98">
        <f t="shared" si="1"/>
        <v>1.8271551988874011E-3</v>
      </c>
      <c r="P100" s="98">
        <f>M100/'סכום נכסי הקרן'!$C$42</f>
        <v>1.1246839956267152E-3</v>
      </c>
    </row>
    <row r="101" spans="2:16">
      <c r="B101" s="96" t="s">
        <v>1480</v>
      </c>
      <c r="C101" s="92">
        <v>8287765</v>
      </c>
      <c r="D101" s="92" t="s">
        <v>228</v>
      </c>
      <c r="E101" s="92"/>
      <c r="F101" s="81">
        <v>40603</v>
      </c>
      <c r="G101" s="97">
        <v>2.9299999999999997</v>
      </c>
      <c r="H101" s="103" t="s">
        <v>129</v>
      </c>
      <c r="I101" s="71">
        <v>4.8000000000000001E-2</v>
      </c>
      <c r="J101" s="71">
        <v>4.8599999999999997E-2</v>
      </c>
      <c r="K101" s="97">
        <v>99173000</v>
      </c>
      <c r="L101" s="99">
        <v>115.319862</v>
      </c>
      <c r="M101" s="97">
        <v>114366.16637000001</v>
      </c>
      <c r="N101" s="92"/>
      <c r="O101" s="98">
        <f t="shared" si="1"/>
        <v>5.5910156047356642E-2</v>
      </c>
      <c r="P101" s="98">
        <f>M101/'סכום נכסי הקרן'!$C$42</f>
        <v>3.4414842120551188E-2</v>
      </c>
    </row>
    <row r="102" spans="2:16">
      <c r="B102" s="96" t="s">
        <v>1481</v>
      </c>
      <c r="C102" s="92">
        <v>8287781</v>
      </c>
      <c r="D102" s="92" t="s">
        <v>228</v>
      </c>
      <c r="E102" s="92"/>
      <c r="F102" s="81">
        <v>40664</v>
      </c>
      <c r="G102" s="97">
        <v>3.1</v>
      </c>
      <c r="H102" s="103" t="s">
        <v>129</v>
      </c>
      <c r="I102" s="71">
        <v>4.8000000000000001E-2</v>
      </c>
      <c r="J102" s="71">
        <v>4.8600000000000004E-2</v>
      </c>
      <c r="K102" s="97">
        <v>138000</v>
      </c>
      <c r="L102" s="99">
        <v>113.85612999999999</v>
      </c>
      <c r="M102" s="97">
        <v>157.12145999999998</v>
      </c>
      <c r="N102" s="92"/>
      <c r="O102" s="98">
        <f t="shared" si="1"/>
        <v>7.6811924591125064E-5</v>
      </c>
      <c r="P102" s="98">
        <f>M102/'סכום נכסי הקרן'!$C$42</f>
        <v>4.7280681090215491E-5</v>
      </c>
    </row>
    <row r="103" spans="2:16">
      <c r="B103" s="96" t="s">
        <v>1482</v>
      </c>
      <c r="C103" s="92">
        <v>8287815</v>
      </c>
      <c r="D103" s="92" t="s">
        <v>228</v>
      </c>
      <c r="E103" s="92"/>
      <c r="F103" s="81">
        <v>40756</v>
      </c>
      <c r="G103" s="97">
        <v>3.2700000000000005</v>
      </c>
      <c r="H103" s="103" t="s">
        <v>129</v>
      </c>
      <c r="I103" s="71">
        <v>4.8000000000000001E-2</v>
      </c>
      <c r="J103" s="71">
        <v>4.8500000000000008E-2</v>
      </c>
      <c r="K103" s="97">
        <v>71597000</v>
      </c>
      <c r="L103" s="99">
        <v>113.548596</v>
      </c>
      <c r="M103" s="97">
        <v>81297.388599999991</v>
      </c>
      <c r="N103" s="92"/>
      <c r="O103" s="98">
        <f t="shared" si="1"/>
        <v>3.9743831826655571E-2</v>
      </c>
      <c r="P103" s="98">
        <f>M103/'סכום נכסי הקרן'!$C$42</f>
        <v>2.4463850475065087E-2</v>
      </c>
    </row>
    <row r="104" spans="2:16">
      <c r="B104" s="96" t="s">
        <v>1483</v>
      </c>
      <c r="C104" s="92">
        <v>8287849</v>
      </c>
      <c r="D104" s="92" t="s">
        <v>228</v>
      </c>
      <c r="E104" s="92"/>
      <c r="F104" s="81">
        <v>40848</v>
      </c>
      <c r="G104" s="97">
        <v>3.5199999999999991</v>
      </c>
      <c r="H104" s="103" t="s">
        <v>129</v>
      </c>
      <c r="I104" s="71">
        <v>4.8000000000000001E-2</v>
      </c>
      <c r="J104" s="71">
        <v>4.8499999999999995E-2</v>
      </c>
      <c r="K104" s="97">
        <v>206678000</v>
      </c>
      <c r="L104" s="99">
        <v>112.211161</v>
      </c>
      <c r="M104" s="97">
        <v>231915.78422</v>
      </c>
      <c r="N104" s="92"/>
      <c r="O104" s="98">
        <f t="shared" si="1"/>
        <v>0.1133766051371867</v>
      </c>
      <c r="P104" s="98">
        <f>M104/'סכום נכסי הקרן'!$C$42</f>
        <v>6.978764220681917E-2</v>
      </c>
    </row>
    <row r="105" spans="2:16">
      <c r="B105" s="96" t="s">
        <v>1484</v>
      </c>
      <c r="C105" s="92">
        <v>8287872</v>
      </c>
      <c r="D105" s="92" t="s">
        <v>228</v>
      </c>
      <c r="E105" s="92"/>
      <c r="F105" s="81">
        <v>40940</v>
      </c>
      <c r="G105" s="97">
        <v>3.69</v>
      </c>
      <c r="H105" s="103" t="s">
        <v>129</v>
      </c>
      <c r="I105" s="71">
        <v>4.8000000000000001E-2</v>
      </c>
      <c r="J105" s="71">
        <v>4.8499999999999995E-2</v>
      </c>
      <c r="K105" s="97">
        <v>258650000</v>
      </c>
      <c r="L105" s="99">
        <v>113.555397</v>
      </c>
      <c r="M105" s="97">
        <v>293711.03498</v>
      </c>
      <c r="N105" s="92"/>
      <c r="O105" s="98">
        <f t="shared" si="1"/>
        <v>0.14358643224461545</v>
      </c>
      <c r="P105" s="98">
        <f>M105/'סכום נכסי הקרן'!$C$42</f>
        <v>8.838294767351644E-2</v>
      </c>
    </row>
    <row r="106" spans="2:16">
      <c r="B106" s="96" t="s">
        <v>1485</v>
      </c>
      <c r="C106" s="92">
        <v>71116727</v>
      </c>
      <c r="D106" s="92" t="s">
        <v>228</v>
      </c>
      <c r="E106" s="92"/>
      <c r="F106" s="81">
        <v>40969</v>
      </c>
      <c r="G106" s="97">
        <v>3.7699999999999996</v>
      </c>
      <c r="H106" s="103" t="s">
        <v>129</v>
      </c>
      <c r="I106" s="71">
        <v>4.8000000000000001E-2</v>
      </c>
      <c r="J106" s="71">
        <v>4.8600000000000004E-2</v>
      </c>
      <c r="K106" s="97">
        <v>146134000</v>
      </c>
      <c r="L106" s="99">
        <v>113.09651599999999</v>
      </c>
      <c r="M106" s="97">
        <v>165272.46318000002</v>
      </c>
      <c r="N106" s="92"/>
      <c r="O106" s="98">
        <f t="shared" si="1"/>
        <v>8.0796703256013888E-2</v>
      </c>
      <c r="P106" s="98">
        <f>M106/'סכום נכסי הקרן'!$C$42</f>
        <v>4.973346495512429E-2</v>
      </c>
    </row>
    <row r="107" spans="2:16">
      <c r="B107" s="96" t="s">
        <v>1486</v>
      </c>
      <c r="C107" s="92">
        <v>87890</v>
      </c>
      <c r="D107" s="92" t="s">
        <v>228</v>
      </c>
      <c r="E107" s="92"/>
      <c r="F107" s="81">
        <v>41000</v>
      </c>
      <c r="G107" s="97">
        <v>3.8499999999999996</v>
      </c>
      <c r="H107" s="103" t="s">
        <v>129</v>
      </c>
      <c r="I107" s="71">
        <v>4.8000000000000001E-2</v>
      </c>
      <c r="J107" s="71">
        <v>4.8499999999999995E-2</v>
      </c>
      <c r="K107" s="97">
        <v>84207000</v>
      </c>
      <c r="L107" s="99">
        <v>112.655789</v>
      </c>
      <c r="M107" s="97">
        <v>94864.060420000009</v>
      </c>
      <c r="N107" s="92"/>
      <c r="O107" s="98">
        <f t="shared" si="1"/>
        <v>4.6376166918185288E-2</v>
      </c>
      <c r="P107" s="98">
        <f>M107/'סכום נכסי הקרן'!$C$42</f>
        <v>2.8546306708459524E-2</v>
      </c>
    </row>
    <row r="108" spans="2:16">
      <c r="B108" s="96" t="s">
        <v>1487</v>
      </c>
      <c r="C108" s="92">
        <v>71121438</v>
      </c>
      <c r="D108" s="92" t="s">
        <v>228</v>
      </c>
      <c r="E108" s="92"/>
      <c r="F108" s="81">
        <v>41640</v>
      </c>
      <c r="G108" s="97">
        <v>5.169999999999999</v>
      </c>
      <c r="H108" s="103" t="s">
        <v>129</v>
      </c>
      <c r="I108" s="71">
        <v>4.8000000000000001E-2</v>
      </c>
      <c r="J108" s="71">
        <v>4.8599999999999997E-2</v>
      </c>
      <c r="K108" s="97">
        <v>2431000</v>
      </c>
      <c r="L108" s="99">
        <v>110.22749399999999</v>
      </c>
      <c r="M108" s="97">
        <v>2679.6303900000003</v>
      </c>
      <c r="N108" s="92"/>
      <c r="O108" s="98">
        <f t="shared" si="1"/>
        <v>1.3099901658803774E-3</v>
      </c>
      <c r="P108" s="98">
        <f>M108/'סכום נכסי הקרן'!$C$42</f>
        <v>8.0634911303166209E-4</v>
      </c>
    </row>
    <row r="109" spans="2:16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20" t="s">
        <v>109</v>
      </c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20" t="s">
        <v>198</v>
      </c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20" t="s">
        <v>206</v>
      </c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  <row r="412" spans="2:16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</row>
    <row r="413" spans="2:16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</row>
    <row r="414" spans="2:16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</row>
    <row r="415" spans="2:16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6" spans="2:16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</row>
    <row r="417" spans="2:16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</row>
    <row r="418" spans="2:16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</row>
    <row r="419" spans="2:16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</row>
    <row r="420" spans="2:16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</row>
    <row r="421" spans="2:16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2:16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</row>
    <row r="423" spans="2:16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</row>
    <row r="424" spans="2:16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</row>
    <row r="425" spans="2:16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</row>
    <row r="426" spans="2:16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</row>
    <row r="427" spans="2:16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8" spans="2:16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</row>
    <row r="429" spans="2:16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</row>
    <row r="430" spans="2:16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</row>
    <row r="431" spans="2:16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</row>
    <row r="432" spans="2:16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</row>
    <row r="433" spans="2:16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2:16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</row>
    <row r="435" spans="2:16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</row>
    <row r="436" spans="2:16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</row>
    <row r="437" spans="2:16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</row>
    <row r="438" spans="2:16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</row>
    <row r="439" spans="2:16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</row>
    <row r="440" spans="2:16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</row>
    <row r="441" spans="2:16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</row>
    <row r="442" spans="2:16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</row>
    <row r="443" spans="2:16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</row>
    <row r="444" spans="2:16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</row>
    <row r="445" spans="2:16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</row>
    <row r="446" spans="2:16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</row>
    <row r="447" spans="2:16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</row>
    <row r="448" spans="2:16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</row>
    <row r="449" spans="2:16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</row>
    <row r="450" spans="2:16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</row>
    <row r="451" spans="2:16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</row>
    <row r="452" spans="2:16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</row>
  </sheetData>
  <sheetProtection sheet="1" objects="1" scenarios="1"/>
  <mergeCells count="2">
    <mergeCell ref="B6:P6"/>
    <mergeCell ref="B7:P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142</v>
      </c>
      <c r="C1" s="67" t="s" vm="1">
        <v>223</v>
      </c>
    </row>
    <row r="2" spans="2:19">
      <c r="B2" s="46" t="s">
        <v>141</v>
      </c>
      <c r="C2" s="67" t="s">
        <v>224</v>
      </c>
    </row>
    <row r="3" spans="2:19">
      <c r="B3" s="46" t="s">
        <v>143</v>
      </c>
      <c r="C3" s="67" t="s">
        <v>225</v>
      </c>
    </row>
    <row r="4" spans="2:19">
      <c r="B4" s="46" t="s">
        <v>144</v>
      </c>
      <c r="C4" s="67">
        <v>2207</v>
      </c>
    </row>
    <row r="6" spans="2:19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19" ht="26.25" customHeight="1">
      <c r="B7" s="144" t="s">
        <v>87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19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200</v>
      </c>
      <c r="O8" s="29" t="s">
        <v>199</v>
      </c>
      <c r="P8" s="29" t="s">
        <v>108</v>
      </c>
      <c r="Q8" s="29" t="s">
        <v>57</v>
      </c>
      <c r="R8" s="29" t="s">
        <v>145</v>
      </c>
      <c r="S8" s="30" t="s">
        <v>147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</row>
    <row r="11" spans="2:19" s="4" customFormat="1" ht="18" customHeight="1">
      <c r="B11" s="117" t="s">
        <v>2486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8">
        <v>0</v>
      </c>
      <c r="Q11" s="68"/>
      <c r="R11" s="119">
        <v>0</v>
      </c>
      <c r="S11" s="119">
        <v>0</v>
      </c>
    </row>
    <row r="12" spans="2:19" ht="20.25" customHeight="1">
      <c r="B12" s="120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0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0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0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2:19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2:19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2:19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2:19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2:19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2:19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2:19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2:19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2:19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2:19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2:19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2:19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2:19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2:19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2:19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2:19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2:19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2:19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2:19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2:19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2:19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2:19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2:19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2:19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2:19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2:19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2:19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2:19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2:19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2:19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2:19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2:19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2:19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2:19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2:19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2:19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2:19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2:19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2:19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2:19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2:19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2:19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2:19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2:19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2:19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2:19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2:19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2:19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2:19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2:19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2:19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2:19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2:19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2:19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2:19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2:19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3.140625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142</v>
      </c>
      <c r="C1" s="67" t="s" vm="1">
        <v>223</v>
      </c>
    </row>
    <row r="2" spans="2:30">
      <c r="B2" s="46" t="s">
        <v>141</v>
      </c>
      <c r="C2" s="67" t="s">
        <v>224</v>
      </c>
    </row>
    <row r="3" spans="2:30">
      <c r="B3" s="46" t="s">
        <v>143</v>
      </c>
      <c r="C3" s="67" t="s">
        <v>225</v>
      </c>
    </row>
    <row r="4" spans="2:30">
      <c r="B4" s="46" t="s">
        <v>144</v>
      </c>
      <c r="C4" s="67">
        <v>2207</v>
      </c>
    </row>
    <row r="6" spans="2:30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30" ht="26.25" customHeight="1">
      <c r="B7" s="144" t="s">
        <v>88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30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200</v>
      </c>
      <c r="O8" s="29" t="s">
        <v>199</v>
      </c>
      <c r="P8" s="29" t="s">
        <v>108</v>
      </c>
      <c r="Q8" s="29" t="s">
        <v>57</v>
      </c>
      <c r="R8" s="29" t="s">
        <v>145</v>
      </c>
      <c r="S8" s="30" t="s">
        <v>147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  <c r="AA10" s="1"/>
    </row>
    <row r="11" spans="2:30" s="4" customFormat="1" ht="18" customHeight="1">
      <c r="B11" s="82" t="s">
        <v>51</v>
      </c>
      <c r="C11" s="73"/>
      <c r="D11" s="73"/>
      <c r="E11" s="73"/>
      <c r="F11" s="73"/>
      <c r="G11" s="73"/>
      <c r="H11" s="73"/>
      <c r="I11" s="73"/>
      <c r="J11" s="76">
        <v>6.5796445873794518</v>
      </c>
      <c r="K11" s="73"/>
      <c r="L11" s="73"/>
      <c r="M11" s="77">
        <v>2.7823908552029094E-2</v>
      </c>
      <c r="N11" s="74"/>
      <c r="O11" s="76"/>
      <c r="P11" s="74">
        <v>14430.046196071</v>
      </c>
      <c r="Q11" s="73"/>
      <c r="R11" s="77">
        <f>IFERROR(P11/$P$11,0)</f>
        <v>1</v>
      </c>
      <c r="S11" s="77">
        <f>P11/'סכום נכסי הקרן'!$C$42</f>
        <v>4.3422611546093713E-3</v>
      </c>
      <c r="AA11" s="1"/>
      <c r="AD11" s="1"/>
    </row>
    <row r="12" spans="2:30" ht="17.25" customHeight="1">
      <c r="B12" s="83" t="s">
        <v>193</v>
      </c>
      <c r="C12" s="94"/>
      <c r="D12" s="94"/>
      <c r="E12" s="94"/>
      <c r="F12" s="94"/>
      <c r="G12" s="94"/>
      <c r="H12" s="94"/>
      <c r="I12" s="94"/>
      <c r="J12" s="102">
        <v>6.5725412112128998</v>
      </c>
      <c r="K12" s="94"/>
      <c r="L12" s="94"/>
      <c r="M12" s="101">
        <v>2.5097496408090197E-2</v>
      </c>
      <c r="N12" s="100"/>
      <c r="O12" s="102"/>
      <c r="P12" s="100">
        <v>14339.645248176001</v>
      </c>
      <c r="Q12" s="94"/>
      <c r="R12" s="101">
        <f t="shared" ref="R12:R37" si="0">IFERROR(P12/$P$11,0)</f>
        <v>0.99373522810206849</v>
      </c>
      <c r="S12" s="101">
        <f>P12/'סכום נכסי הקרן'!$C$42</f>
        <v>4.3150578789544949E-3</v>
      </c>
    </row>
    <row r="13" spans="2:30">
      <c r="B13" s="84" t="s">
        <v>58</v>
      </c>
      <c r="C13" s="94"/>
      <c r="D13" s="94"/>
      <c r="E13" s="94"/>
      <c r="F13" s="94"/>
      <c r="G13" s="94"/>
      <c r="H13" s="94"/>
      <c r="I13" s="94"/>
      <c r="J13" s="102">
        <v>7.0962320698297328</v>
      </c>
      <c r="K13" s="94"/>
      <c r="L13" s="94"/>
      <c r="M13" s="101">
        <v>2.1534353610106905E-2</v>
      </c>
      <c r="N13" s="100"/>
      <c r="O13" s="102"/>
      <c r="P13" s="100">
        <v>12612.955354692</v>
      </c>
      <c r="Q13" s="94"/>
      <c r="R13" s="101">
        <f t="shared" si="0"/>
        <v>0.87407588190024255</v>
      </c>
      <c r="S13" s="101">
        <f>P13/'סכום נכסי הקרן'!$C$42</f>
        <v>3.7954657481563516E-3</v>
      </c>
    </row>
    <row r="14" spans="2:30">
      <c r="B14" s="85" t="s">
        <v>1488</v>
      </c>
      <c r="C14" s="92" t="s">
        <v>1489</v>
      </c>
      <c r="D14" s="103" t="s">
        <v>1490</v>
      </c>
      <c r="E14" s="92" t="s">
        <v>268</v>
      </c>
      <c r="F14" s="103" t="s">
        <v>125</v>
      </c>
      <c r="G14" s="92" t="s">
        <v>253</v>
      </c>
      <c r="H14" s="92" t="s">
        <v>254</v>
      </c>
      <c r="I14" s="81">
        <v>39076</v>
      </c>
      <c r="J14" s="99">
        <v>6.6400000000011277</v>
      </c>
      <c r="K14" s="103" t="s">
        <v>129</v>
      </c>
      <c r="L14" s="71">
        <v>4.9000000000000002E-2</v>
      </c>
      <c r="M14" s="98">
        <v>1.6900000000002156E-2</v>
      </c>
      <c r="N14" s="97">
        <v>1895496.15925</v>
      </c>
      <c r="O14" s="99">
        <v>158.97</v>
      </c>
      <c r="P14" s="97">
        <v>3013.2701747150004</v>
      </c>
      <c r="Q14" s="98">
        <v>1.172470640415883E-3</v>
      </c>
      <c r="R14" s="98">
        <f t="shared" si="0"/>
        <v>0.20881916341580742</v>
      </c>
      <c r="S14" s="98">
        <f>P14/'סכום נכסי הקרן'!$C$42</f>
        <v>9.0674734163848688E-4</v>
      </c>
    </row>
    <row r="15" spans="2:30">
      <c r="B15" s="85" t="s">
        <v>1491</v>
      </c>
      <c r="C15" s="92" t="s">
        <v>1492</v>
      </c>
      <c r="D15" s="103" t="s">
        <v>1490</v>
      </c>
      <c r="E15" s="92" t="s">
        <v>268</v>
      </c>
      <c r="F15" s="103" t="s">
        <v>125</v>
      </c>
      <c r="G15" s="92" t="s">
        <v>253</v>
      </c>
      <c r="H15" s="92" t="s">
        <v>254</v>
      </c>
      <c r="I15" s="81">
        <v>40738</v>
      </c>
      <c r="J15" s="99">
        <v>10.469999999999756</v>
      </c>
      <c r="K15" s="103" t="s">
        <v>129</v>
      </c>
      <c r="L15" s="71">
        <v>4.0999999999999995E-2</v>
      </c>
      <c r="M15" s="98">
        <v>2.0599999999999296E-2</v>
      </c>
      <c r="N15" s="97">
        <v>3868786.4173909998</v>
      </c>
      <c r="O15" s="99">
        <v>138.66</v>
      </c>
      <c r="P15" s="97">
        <v>5364.4593483729996</v>
      </c>
      <c r="Q15" s="98">
        <v>1.0244277585356183E-3</v>
      </c>
      <c r="R15" s="98">
        <f t="shared" si="0"/>
        <v>0.37175621446268342</v>
      </c>
      <c r="S15" s="98">
        <f>P15/'סכום נכסי הקרן'!$C$42</f>
        <v>1.6142625690459408E-3</v>
      </c>
    </row>
    <row r="16" spans="2:30">
      <c r="B16" s="85" t="s">
        <v>1493</v>
      </c>
      <c r="C16" s="92" t="s">
        <v>1494</v>
      </c>
      <c r="D16" s="103" t="s">
        <v>1490</v>
      </c>
      <c r="E16" s="92" t="s">
        <v>1495</v>
      </c>
      <c r="F16" s="103" t="s">
        <v>500</v>
      </c>
      <c r="G16" s="92" t="s">
        <v>258</v>
      </c>
      <c r="H16" s="92" t="s">
        <v>127</v>
      </c>
      <c r="I16" s="81">
        <v>42795</v>
      </c>
      <c r="J16" s="99">
        <v>5.7700000000011169</v>
      </c>
      <c r="K16" s="103" t="s">
        <v>129</v>
      </c>
      <c r="L16" s="71">
        <v>2.1400000000000002E-2</v>
      </c>
      <c r="M16" s="98">
        <v>1.640000000000361E-2</v>
      </c>
      <c r="N16" s="97">
        <v>1272754.355309</v>
      </c>
      <c r="O16" s="99">
        <v>113.2</v>
      </c>
      <c r="P16" s="97">
        <v>1440.7579300069999</v>
      </c>
      <c r="Q16" s="98">
        <v>2.9919715066765874E-3</v>
      </c>
      <c r="R16" s="98">
        <f t="shared" si="0"/>
        <v>9.9844304753458665E-2</v>
      </c>
      <c r="S16" s="98">
        <f>P16/'סכום נכסי הקרן'!$C$42</f>
        <v>4.3355004603992339E-4</v>
      </c>
    </row>
    <row r="17" spans="2:19">
      <c r="B17" s="85" t="s">
        <v>1496</v>
      </c>
      <c r="C17" s="92" t="s">
        <v>1497</v>
      </c>
      <c r="D17" s="103" t="s">
        <v>1490</v>
      </c>
      <c r="E17" s="92" t="s">
        <v>284</v>
      </c>
      <c r="F17" s="103" t="s">
        <v>285</v>
      </c>
      <c r="G17" s="92" t="s">
        <v>286</v>
      </c>
      <c r="H17" s="92" t="s">
        <v>127</v>
      </c>
      <c r="I17" s="81">
        <v>40561</v>
      </c>
      <c r="J17" s="99">
        <v>5.0000000000265665E-2</v>
      </c>
      <c r="K17" s="103" t="s">
        <v>129</v>
      </c>
      <c r="L17" s="71">
        <v>0.06</v>
      </c>
      <c r="M17" s="98">
        <v>3.7500000000026561E-2</v>
      </c>
      <c r="N17" s="97">
        <v>643723.10157099995</v>
      </c>
      <c r="O17" s="99">
        <v>116.95</v>
      </c>
      <c r="P17" s="97">
        <v>752.834185596</v>
      </c>
      <c r="Q17" s="98">
        <v>1.0436620012823172E-3</v>
      </c>
      <c r="R17" s="98">
        <f t="shared" si="0"/>
        <v>5.2171294212556368E-2</v>
      </c>
      <c r="S17" s="98">
        <f>P17/'סכום נכסי הקרן'!$C$42</f>
        <v>2.2654138424488022E-4</v>
      </c>
    </row>
    <row r="18" spans="2:19">
      <c r="B18" s="85" t="s">
        <v>1498</v>
      </c>
      <c r="C18" s="92" t="s">
        <v>1499</v>
      </c>
      <c r="D18" s="103" t="s">
        <v>1490</v>
      </c>
      <c r="E18" s="92" t="s">
        <v>262</v>
      </c>
      <c r="F18" s="103" t="s">
        <v>257</v>
      </c>
      <c r="G18" s="92" t="s">
        <v>295</v>
      </c>
      <c r="H18" s="92" t="s">
        <v>254</v>
      </c>
      <c r="I18" s="81">
        <v>36489</v>
      </c>
      <c r="J18" s="99">
        <v>3.6000000003248167</v>
      </c>
      <c r="K18" s="103" t="s">
        <v>129</v>
      </c>
      <c r="L18" s="71">
        <v>6.0499999999999998E-2</v>
      </c>
      <c r="M18" s="98">
        <v>1.2900000001299266E-2</v>
      </c>
      <c r="N18" s="97">
        <v>730.75207499999999</v>
      </c>
      <c r="O18" s="99">
        <v>168.52</v>
      </c>
      <c r="P18" s="97">
        <v>1.2314633960000001</v>
      </c>
      <c r="Q18" s="92"/>
      <c r="R18" s="98">
        <f t="shared" si="0"/>
        <v>8.5340225475875593E-5</v>
      </c>
      <c r="S18" s="98">
        <f>P18/'סכום נכסי הקרן'!$C$42</f>
        <v>3.7056954600949964E-7</v>
      </c>
    </row>
    <row r="19" spans="2:19">
      <c r="B19" s="85" t="s">
        <v>1500</v>
      </c>
      <c r="C19" s="92" t="s">
        <v>1501</v>
      </c>
      <c r="D19" s="103" t="s">
        <v>1490</v>
      </c>
      <c r="E19" s="92" t="s">
        <v>292</v>
      </c>
      <c r="F19" s="103" t="s">
        <v>125</v>
      </c>
      <c r="G19" s="92" t="s">
        <v>286</v>
      </c>
      <c r="H19" s="92" t="s">
        <v>127</v>
      </c>
      <c r="I19" s="81">
        <v>39084</v>
      </c>
      <c r="J19" s="99">
        <v>2.1900000000003401</v>
      </c>
      <c r="K19" s="103" t="s">
        <v>129</v>
      </c>
      <c r="L19" s="71">
        <v>5.5999999999999994E-2</v>
      </c>
      <c r="M19" s="98">
        <v>1.5800000000010375E-2</v>
      </c>
      <c r="N19" s="97">
        <v>393779.12670099997</v>
      </c>
      <c r="O19" s="99">
        <v>141.94</v>
      </c>
      <c r="P19" s="97">
        <v>558.93009259899998</v>
      </c>
      <c r="Q19" s="98">
        <v>8.1562948126328411E-4</v>
      </c>
      <c r="R19" s="98">
        <f t="shared" si="0"/>
        <v>3.8733770149064733E-2</v>
      </c>
      <c r="S19" s="98">
        <f>P19/'סכום נכסי הקרן'!$C$42</f>
        <v>1.6819214548985183E-4</v>
      </c>
    </row>
    <row r="20" spans="2:19">
      <c r="B20" s="85" t="s">
        <v>1502</v>
      </c>
      <c r="C20" s="92" t="s">
        <v>1503</v>
      </c>
      <c r="D20" s="103" t="s">
        <v>1490</v>
      </c>
      <c r="E20" s="92" t="s">
        <v>1504</v>
      </c>
      <c r="F20" s="103" t="s">
        <v>257</v>
      </c>
      <c r="G20" s="92" t="s">
        <v>371</v>
      </c>
      <c r="H20" s="92" t="s">
        <v>127</v>
      </c>
      <c r="I20" s="81">
        <v>44381</v>
      </c>
      <c r="J20" s="99">
        <v>3.4499999999993651</v>
      </c>
      <c r="K20" s="103" t="s">
        <v>129</v>
      </c>
      <c r="L20" s="71">
        <v>8.5000000000000006E-3</v>
      </c>
      <c r="M20" s="98">
        <v>3.8699999999994239E-2</v>
      </c>
      <c r="N20" s="97">
        <v>1061368.3</v>
      </c>
      <c r="O20" s="99">
        <v>96.44</v>
      </c>
      <c r="P20" s="97">
        <v>1023.583559757</v>
      </c>
      <c r="Q20" s="98">
        <v>3.3167759375E-3</v>
      </c>
      <c r="R20" s="98">
        <f t="shared" si="0"/>
        <v>7.0934184537517306E-2</v>
      </c>
      <c r="S20" s="98">
        <f>P20/'סכום נכסי הקרן'!$C$42</f>
        <v>3.080147540511541E-4</v>
      </c>
    </row>
    <row r="21" spans="2:19">
      <c r="B21" s="85" t="s">
        <v>1505</v>
      </c>
      <c r="C21" s="92" t="s">
        <v>1506</v>
      </c>
      <c r="D21" s="126" t="s">
        <v>26</v>
      </c>
      <c r="E21" s="92" t="s">
        <v>1507</v>
      </c>
      <c r="F21" s="103" t="s">
        <v>423</v>
      </c>
      <c r="G21" s="92" t="s">
        <v>476</v>
      </c>
      <c r="H21" s="92"/>
      <c r="I21" s="81">
        <v>39104</v>
      </c>
      <c r="J21" s="99">
        <v>0.4800000000010482</v>
      </c>
      <c r="K21" s="103" t="s">
        <v>129</v>
      </c>
      <c r="L21" s="71">
        <v>5.5999999999999994E-2</v>
      </c>
      <c r="M21" s="127">
        <v>0</v>
      </c>
      <c r="N21" s="97">
        <v>687491.96927900007</v>
      </c>
      <c r="O21" s="99">
        <v>66.604348000000002</v>
      </c>
      <c r="P21" s="97">
        <v>457.88860024900009</v>
      </c>
      <c r="Q21" s="98">
        <v>1.1960498815707155E-3</v>
      </c>
      <c r="R21" s="98">
        <f t="shared" si="0"/>
        <v>3.1731610143678791E-2</v>
      </c>
      <c r="S21" s="98">
        <f>P21/'סכום נכסי הקרן'!$C$42</f>
        <v>1.377869381001051E-4</v>
      </c>
    </row>
    <row r="22" spans="2:19">
      <c r="B22" s="86"/>
      <c r="C22" s="92"/>
      <c r="D22" s="92"/>
      <c r="E22" s="92"/>
      <c r="F22" s="92"/>
      <c r="G22" s="92"/>
      <c r="H22" s="92"/>
      <c r="I22" s="92"/>
      <c r="J22" s="99"/>
      <c r="K22" s="92"/>
      <c r="L22" s="92"/>
      <c r="M22" s="98"/>
      <c r="N22" s="97"/>
      <c r="O22" s="99"/>
      <c r="P22" s="92"/>
      <c r="Q22" s="92"/>
      <c r="R22" s="98"/>
      <c r="S22" s="92"/>
    </row>
    <row r="23" spans="2:19">
      <c r="B23" s="84" t="s">
        <v>59</v>
      </c>
      <c r="C23" s="94"/>
      <c r="D23" s="94"/>
      <c r="E23" s="94"/>
      <c r="F23" s="94"/>
      <c r="G23" s="94"/>
      <c r="H23" s="94"/>
      <c r="I23" s="94"/>
      <c r="J23" s="102">
        <v>2.7477606124211684</v>
      </c>
      <c r="K23" s="94"/>
      <c r="L23" s="94"/>
      <c r="M23" s="101">
        <v>5.0187847296995755E-2</v>
      </c>
      <c r="N23" s="100"/>
      <c r="O23" s="102"/>
      <c r="P23" s="100">
        <v>1724.8534065800002</v>
      </c>
      <c r="Q23" s="94"/>
      <c r="R23" s="101">
        <f t="shared" si="0"/>
        <v>0.11953207793954546</v>
      </c>
      <c r="S23" s="101">
        <f>P23/'סכום נכסי הקרן'!$C$42</f>
        <v>5.1903949876662804E-4</v>
      </c>
    </row>
    <row r="24" spans="2:19">
      <c r="B24" s="85" t="s">
        <v>1508</v>
      </c>
      <c r="C24" s="92" t="s">
        <v>1509</v>
      </c>
      <c r="D24" s="103" t="s">
        <v>1490</v>
      </c>
      <c r="E24" s="92" t="s">
        <v>1495</v>
      </c>
      <c r="F24" s="103" t="s">
        <v>500</v>
      </c>
      <c r="G24" s="92" t="s">
        <v>258</v>
      </c>
      <c r="H24" s="92" t="s">
        <v>127</v>
      </c>
      <c r="I24" s="81">
        <v>42795</v>
      </c>
      <c r="J24" s="99">
        <v>5.2499999999893658</v>
      </c>
      <c r="K24" s="103" t="s">
        <v>129</v>
      </c>
      <c r="L24" s="71">
        <v>3.7400000000000003E-2</v>
      </c>
      <c r="M24" s="98">
        <v>4.8099999999859616E-2</v>
      </c>
      <c r="N24" s="97">
        <v>171647.43187399997</v>
      </c>
      <c r="O24" s="99">
        <v>95.87</v>
      </c>
      <c r="P24" s="97">
        <v>164.558396751</v>
      </c>
      <c r="Q24" s="98">
        <v>2.5289857876666327E-4</v>
      </c>
      <c r="R24" s="98">
        <f t="shared" si="0"/>
        <v>1.1403871790500977E-2</v>
      </c>
      <c r="S24" s="98">
        <f>P24/'סכום נכסי הקרן'!$C$42</f>
        <v>4.9518589488038009E-5</v>
      </c>
    </row>
    <row r="25" spans="2:19">
      <c r="B25" s="85" t="s">
        <v>1510</v>
      </c>
      <c r="C25" s="92" t="s">
        <v>1511</v>
      </c>
      <c r="D25" s="103" t="s">
        <v>1490</v>
      </c>
      <c r="E25" s="92" t="s">
        <v>1495</v>
      </c>
      <c r="F25" s="103" t="s">
        <v>500</v>
      </c>
      <c r="G25" s="92" t="s">
        <v>258</v>
      </c>
      <c r="H25" s="92" t="s">
        <v>127</v>
      </c>
      <c r="I25" s="81">
        <v>42795</v>
      </c>
      <c r="J25" s="99">
        <v>1.6300000000005093</v>
      </c>
      <c r="K25" s="103" t="s">
        <v>129</v>
      </c>
      <c r="L25" s="71">
        <v>2.5000000000000001E-2</v>
      </c>
      <c r="M25" s="98">
        <v>4.3500000000033304E-2</v>
      </c>
      <c r="N25" s="97">
        <v>521750.70615500002</v>
      </c>
      <c r="O25" s="99">
        <v>97.85</v>
      </c>
      <c r="P25" s="97">
        <v>510.53307179800004</v>
      </c>
      <c r="Q25" s="98">
        <v>9.5882565301731975E-4</v>
      </c>
      <c r="R25" s="98">
        <f t="shared" si="0"/>
        <v>3.537986399080327E-2</v>
      </c>
      <c r="S25" s="98">
        <f>P25/'סכום נכסי הקרן'!$C$42</f>
        <v>1.5362860906262791E-4</v>
      </c>
    </row>
    <row r="26" spans="2:19">
      <c r="B26" s="85" t="s">
        <v>1512</v>
      </c>
      <c r="C26" s="92" t="s">
        <v>1513</v>
      </c>
      <c r="D26" s="103" t="s">
        <v>1490</v>
      </c>
      <c r="E26" s="92" t="s">
        <v>1514</v>
      </c>
      <c r="F26" s="103" t="s">
        <v>274</v>
      </c>
      <c r="G26" s="92" t="s">
        <v>304</v>
      </c>
      <c r="H26" s="92" t="s">
        <v>127</v>
      </c>
      <c r="I26" s="81">
        <v>42598</v>
      </c>
      <c r="J26" s="99">
        <v>2.9600000000035194</v>
      </c>
      <c r="K26" s="103" t="s">
        <v>129</v>
      </c>
      <c r="L26" s="71">
        <v>3.1E-2</v>
      </c>
      <c r="M26" s="98">
        <v>4.8300000000045092E-2</v>
      </c>
      <c r="N26" s="97">
        <v>477146.17829399998</v>
      </c>
      <c r="O26" s="99">
        <v>95.28</v>
      </c>
      <c r="P26" s="97">
        <v>454.62487866500004</v>
      </c>
      <c r="Q26" s="98">
        <v>6.2834325856614621E-4</v>
      </c>
      <c r="R26" s="98">
        <f t="shared" si="0"/>
        <v>3.1505434735807351E-2</v>
      </c>
      <c r="S26" s="98">
        <f>P26/'סכום נכסי הקרן'!$C$42</f>
        <v>1.3680482541237704E-4</v>
      </c>
    </row>
    <row r="27" spans="2:19">
      <c r="B27" s="85" t="s">
        <v>1515</v>
      </c>
      <c r="C27" s="92" t="s">
        <v>1516</v>
      </c>
      <c r="D27" s="103" t="s">
        <v>1490</v>
      </c>
      <c r="E27" s="92" t="s">
        <v>635</v>
      </c>
      <c r="F27" s="103" t="s">
        <v>487</v>
      </c>
      <c r="G27" s="92" t="s">
        <v>368</v>
      </c>
      <c r="H27" s="92" t="s">
        <v>254</v>
      </c>
      <c r="I27" s="81">
        <v>44007</v>
      </c>
      <c r="J27" s="99">
        <v>3.8899999999974724</v>
      </c>
      <c r="K27" s="103" t="s">
        <v>129</v>
      </c>
      <c r="L27" s="71">
        <v>3.3500000000000002E-2</v>
      </c>
      <c r="M27" s="98">
        <v>6.419999999995929E-2</v>
      </c>
      <c r="N27" s="97">
        <v>319349.08048200002</v>
      </c>
      <c r="O27" s="99">
        <v>89.21</v>
      </c>
      <c r="P27" s="97">
        <v>284.891311148</v>
      </c>
      <c r="Q27" s="98">
        <v>3.5483231164666666E-4</v>
      </c>
      <c r="R27" s="98">
        <f t="shared" si="0"/>
        <v>1.9742924400725063E-2</v>
      </c>
      <c r="S27" s="98">
        <f>P27/'סכום נכסי הקרן'!$C$42</f>
        <v>8.5728933703657932E-5</v>
      </c>
    </row>
    <row r="28" spans="2:19">
      <c r="B28" s="85" t="s">
        <v>1517</v>
      </c>
      <c r="C28" s="92" t="s">
        <v>1518</v>
      </c>
      <c r="D28" s="103" t="s">
        <v>1490</v>
      </c>
      <c r="E28" s="92" t="s">
        <v>1519</v>
      </c>
      <c r="F28" s="103" t="s">
        <v>274</v>
      </c>
      <c r="G28" s="92" t="s">
        <v>414</v>
      </c>
      <c r="H28" s="92" t="s">
        <v>254</v>
      </c>
      <c r="I28" s="81">
        <v>43310</v>
      </c>
      <c r="J28" s="99">
        <v>1.8999999999993553</v>
      </c>
      <c r="K28" s="103" t="s">
        <v>129</v>
      </c>
      <c r="L28" s="71">
        <v>3.5499999999999997E-2</v>
      </c>
      <c r="M28" s="98">
        <v>5.2200000000001287E-2</v>
      </c>
      <c r="N28" s="97">
        <v>319676.196</v>
      </c>
      <c r="O28" s="99">
        <v>97.05</v>
      </c>
      <c r="P28" s="97">
        <v>310.24574821800002</v>
      </c>
      <c r="Q28" s="98">
        <v>1.1892715624999999E-3</v>
      </c>
      <c r="R28" s="98">
        <f t="shared" si="0"/>
        <v>2.1499983021708791E-2</v>
      </c>
      <c r="S28" s="98">
        <f>P28/'סכום נכסי הקרן'!$C$42</f>
        <v>9.3358541099927095E-5</v>
      </c>
    </row>
    <row r="29" spans="2:19">
      <c r="B29" s="86"/>
      <c r="C29" s="92"/>
      <c r="D29" s="92"/>
      <c r="E29" s="92"/>
      <c r="F29" s="92"/>
      <c r="G29" s="92"/>
      <c r="H29" s="92"/>
      <c r="I29" s="92"/>
      <c r="J29" s="99"/>
      <c r="K29" s="92"/>
      <c r="L29" s="92"/>
      <c r="M29" s="98"/>
      <c r="N29" s="97"/>
      <c r="O29" s="99"/>
      <c r="P29" s="92"/>
      <c r="Q29" s="92"/>
      <c r="R29" s="98"/>
      <c r="S29" s="92"/>
    </row>
    <row r="30" spans="2:19">
      <c r="B30" s="84" t="s">
        <v>46</v>
      </c>
      <c r="C30" s="94"/>
      <c r="D30" s="94"/>
      <c r="E30" s="94"/>
      <c r="F30" s="94"/>
      <c r="G30" s="94"/>
      <c r="H30" s="94"/>
      <c r="I30" s="94"/>
      <c r="J30" s="102">
        <v>2.160000000196026</v>
      </c>
      <c r="K30" s="94"/>
      <c r="L30" s="94"/>
      <c r="M30" s="101">
        <v>5.5599999999999997E-2</v>
      </c>
      <c r="N30" s="100"/>
      <c r="O30" s="102"/>
      <c r="P30" s="100">
        <v>1.8364869040000003</v>
      </c>
      <c r="Q30" s="94"/>
      <c r="R30" s="101">
        <f t="shared" si="0"/>
        <v>1.2726826228041024E-4</v>
      </c>
      <c r="S30" s="101">
        <f>P30/'סכום נכסי הקרן'!$C$42</f>
        <v>5.5263203151486247E-7</v>
      </c>
    </row>
    <row r="31" spans="2:19">
      <c r="B31" s="85" t="s">
        <v>1520</v>
      </c>
      <c r="C31" s="92" t="s">
        <v>1521</v>
      </c>
      <c r="D31" s="103" t="s">
        <v>1490</v>
      </c>
      <c r="E31" s="92" t="s">
        <v>1522</v>
      </c>
      <c r="F31" s="103" t="s">
        <v>423</v>
      </c>
      <c r="G31" s="92" t="s">
        <v>286</v>
      </c>
      <c r="H31" s="92" t="s">
        <v>127</v>
      </c>
      <c r="I31" s="81">
        <v>38118</v>
      </c>
      <c r="J31" s="99">
        <v>2.160000000196026</v>
      </c>
      <c r="K31" s="103" t="s">
        <v>128</v>
      </c>
      <c r="L31" s="71">
        <v>7.9699999999999993E-2</v>
      </c>
      <c r="M31" s="98">
        <v>5.5599999999999997E-2</v>
      </c>
      <c r="N31" s="97">
        <v>477.25421799999998</v>
      </c>
      <c r="O31" s="99">
        <v>109.35</v>
      </c>
      <c r="P31" s="97">
        <v>1.8364869040000003</v>
      </c>
      <c r="Q31" s="98">
        <v>9.5256765560711298E-6</v>
      </c>
      <c r="R31" s="98">
        <f t="shared" si="0"/>
        <v>1.2726826228041024E-4</v>
      </c>
      <c r="S31" s="98">
        <f>P31/'סכום נכסי הקרן'!$C$42</f>
        <v>5.5263203151486247E-7</v>
      </c>
    </row>
    <row r="32" spans="2:19">
      <c r="B32" s="86"/>
      <c r="C32" s="92"/>
      <c r="D32" s="92"/>
      <c r="E32" s="92"/>
      <c r="F32" s="92"/>
      <c r="G32" s="92"/>
      <c r="H32" s="92"/>
      <c r="I32" s="92"/>
      <c r="J32" s="99"/>
      <c r="K32" s="92"/>
      <c r="L32" s="92"/>
      <c r="M32" s="98"/>
      <c r="N32" s="97"/>
      <c r="O32" s="99"/>
      <c r="P32" s="92"/>
      <c r="Q32" s="92"/>
      <c r="R32" s="98"/>
      <c r="S32" s="92"/>
    </row>
    <row r="33" spans="2:19">
      <c r="B33" s="83" t="s">
        <v>192</v>
      </c>
      <c r="C33" s="94"/>
      <c r="D33" s="94"/>
      <c r="E33" s="94"/>
      <c r="F33" s="94"/>
      <c r="G33" s="94"/>
      <c r="H33" s="94"/>
      <c r="I33" s="94"/>
      <c r="J33" s="102">
        <v>7.7064015148731881</v>
      </c>
      <c r="K33" s="94"/>
      <c r="L33" s="94"/>
      <c r="M33" s="101">
        <v>0.44648533617414027</v>
      </c>
      <c r="N33" s="100"/>
      <c r="O33" s="102"/>
      <c r="P33" s="100">
        <v>90.400947894999973</v>
      </c>
      <c r="Q33" s="94"/>
      <c r="R33" s="101">
        <f t="shared" si="0"/>
        <v>6.2647718979315717E-3</v>
      </c>
      <c r="S33" s="101">
        <f>P33/'סכום נכסי הקרן'!$C$42</f>
        <v>2.7203275654876688E-5</v>
      </c>
    </row>
    <row r="34" spans="2:19">
      <c r="B34" s="84" t="s">
        <v>66</v>
      </c>
      <c r="C34" s="94"/>
      <c r="D34" s="94"/>
      <c r="E34" s="94"/>
      <c r="F34" s="94"/>
      <c r="G34" s="94"/>
      <c r="H34" s="94"/>
      <c r="I34" s="94"/>
      <c r="J34" s="102">
        <v>7.7064015148731881</v>
      </c>
      <c r="K34" s="94"/>
      <c r="L34" s="94"/>
      <c r="M34" s="101">
        <v>0.44648533617414027</v>
      </c>
      <c r="N34" s="100"/>
      <c r="O34" s="102"/>
      <c r="P34" s="100">
        <v>90.400947894999973</v>
      </c>
      <c r="Q34" s="94"/>
      <c r="R34" s="101">
        <f t="shared" si="0"/>
        <v>6.2647718979315717E-3</v>
      </c>
      <c r="S34" s="101">
        <f>P34/'סכום נכסי הקרן'!$C$42</f>
        <v>2.7203275654876688E-5</v>
      </c>
    </row>
    <row r="35" spans="2:19">
      <c r="B35" s="85" t="s">
        <v>1523</v>
      </c>
      <c r="C35" s="92">
        <v>4824</v>
      </c>
      <c r="D35" s="103" t="s">
        <v>1490</v>
      </c>
      <c r="E35" s="92"/>
      <c r="F35" s="103" t="s">
        <v>1524</v>
      </c>
      <c r="G35" s="92" t="s">
        <v>1525</v>
      </c>
      <c r="H35" s="92" t="s">
        <v>1526</v>
      </c>
      <c r="I35" s="81">
        <v>42206</v>
      </c>
      <c r="J35" s="99">
        <v>14.150000000027518</v>
      </c>
      <c r="K35" s="103" t="s">
        <v>136</v>
      </c>
      <c r="L35" s="71">
        <v>4.555E-2</v>
      </c>
      <c r="M35" s="98">
        <v>6.5500000000206365E-2</v>
      </c>
      <c r="N35" s="97">
        <v>14621.2299</v>
      </c>
      <c r="O35" s="99">
        <v>76.58</v>
      </c>
      <c r="P35" s="97">
        <v>29.073967767999996</v>
      </c>
      <c r="Q35" s="98">
        <v>8.7773548286398652E-5</v>
      </c>
      <c r="R35" s="98">
        <f t="shared" si="0"/>
        <v>2.0148215309190231E-3</v>
      </c>
      <c r="S35" s="98">
        <f>P35/'סכום נכסי הקרן'!$C$42</f>
        <v>8.7488812671802581E-6</v>
      </c>
    </row>
    <row r="36" spans="2:19">
      <c r="B36" s="85" t="s">
        <v>1527</v>
      </c>
      <c r="C36" s="92">
        <v>5168</v>
      </c>
      <c r="D36" s="103" t="s">
        <v>1490</v>
      </c>
      <c r="E36" s="92"/>
      <c r="F36" s="103" t="s">
        <v>1524</v>
      </c>
      <c r="G36" s="92" t="s">
        <v>1528</v>
      </c>
      <c r="H36" s="92" t="s">
        <v>1529</v>
      </c>
      <c r="I36" s="81">
        <v>42408</v>
      </c>
      <c r="J36" s="99">
        <v>10.159999999954477</v>
      </c>
      <c r="K36" s="103" t="s">
        <v>136</v>
      </c>
      <c r="L36" s="71">
        <v>3.9510000000000003E-2</v>
      </c>
      <c r="M36" s="98">
        <v>5.8699999999842142E-2</v>
      </c>
      <c r="N36" s="97">
        <v>12707.719446999999</v>
      </c>
      <c r="O36" s="99">
        <v>82.55</v>
      </c>
      <c r="P36" s="97">
        <v>27.238911488999999</v>
      </c>
      <c r="Q36" s="98">
        <v>3.2208379348974902E-5</v>
      </c>
      <c r="R36" s="98">
        <f t="shared" si="0"/>
        <v>1.8876524107328627E-3</v>
      </c>
      <c r="S36" s="98">
        <f>P36/'סכום נכסי הקרן'!$C$42</f>
        <v>8.1966797365300436E-6</v>
      </c>
    </row>
    <row r="37" spans="2:19">
      <c r="B37" s="85" t="s">
        <v>1530</v>
      </c>
      <c r="C37" s="92">
        <v>4279</v>
      </c>
      <c r="D37" s="103" t="s">
        <v>1490</v>
      </c>
      <c r="E37" s="92"/>
      <c r="F37" s="103" t="s">
        <v>1531</v>
      </c>
      <c r="G37" s="92" t="s">
        <v>476</v>
      </c>
      <c r="H37" s="92"/>
      <c r="I37" s="81">
        <v>40949</v>
      </c>
      <c r="J37" s="99">
        <v>0.24999999998533215</v>
      </c>
      <c r="K37" s="103" t="s">
        <v>128</v>
      </c>
      <c r="L37" s="71">
        <v>0.08</v>
      </c>
      <c r="M37" s="98">
        <v>1.0812999999964974</v>
      </c>
      <c r="N37" s="97">
        <v>10362.373798000001</v>
      </c>
      <c r="O37" s="99">
        <v>93.481110999999999</v>
      </c>
      <c r="P37" s="97">
        <v>34.088068637999996</v>
      </c>
      <c r="Q37" s="98">
        <v>1.2560453088484849E-5</v>
      </c>
      <c r="R37" s="98">
        <f t="shared" si="0"/>
        <v>2.3622979562796871E-3</v>
      </c>
      <c r="S37" s="98">
        <f>P37/'סכום נכסי הקרן'!$C$42</f>
        <v>1.0257714651166392E-5</v>
      </c>
    </row>
    <row r="38" spans="2:19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2:19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2:19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2:19">
      <c r="B41" s="120" t="s">
        <v>215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2:19">
      <c r="B42" s="120" t="s">
        <v>109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2:19">
      <c r="B43" s="120" t="s">
        <v>198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19">
      <c r="B44" s="120" t="s">
        <v>206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2:19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2:19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19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19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2:19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2:19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2:19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2:19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2:19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2:19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2:19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2:19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2:19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2:19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2:19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2:19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2:19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2:19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2:19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2:19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2:19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2:19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2:19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2:19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2:19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2:19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2:19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2:19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2:19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2:19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2:19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2:19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2:19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2:19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2:19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2:19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2:19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2:19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2:19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2:19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2:19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2:19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2:19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2:19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2:19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2:19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2:19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2:19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2:19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2:19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2:19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2:19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2:19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2:19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2:19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2:19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2:19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2:19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2:19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2:19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2:19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2:19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2:19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2:19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2:19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2:19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2:19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2:19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2:19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2:19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2:19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2:19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2:19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2:19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2:19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2:19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2:19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2:19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2:19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2:19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2:19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2:19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2:19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2:19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2:19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2:19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2:19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2:19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2:19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2:19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2:19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2:19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2:19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2:19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2:19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2:19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2:19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2:19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2:19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2:19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2:19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2:19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2:19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2:19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2:19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2:19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2:19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2:19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2:19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2:19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2:19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2:19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2:19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2:19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2:19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2:19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2:19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2:19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2:19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2:19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2:19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2:19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2:19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2:19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2:19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2:19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2:19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2:19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2:19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2:19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2:19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2:19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2:19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</row>
    <row r="368" spans="2:19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</row>
    <row r="369" spans="2:19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</row>
    <row r="370" spans="2:19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</row>
    <row r="371" spans="2:19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</row>
    <row r="372" spans="2:19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</row>
    <row r="373" spans="2:19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</row>
    <row r="374" spans="2:19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</row>
    <row r="375" spans="2:19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</row>
    <row r="376" spans="2:19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</row>
    <row r="377" spans="2:19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</row>
    <row r="378" spans="2:19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</row>
    <row r="379" spans="2:19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</row>
    <row r="380" spans="2:19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</row>
    <row r="381" spans="2:19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</row>
    <row r="382" spans="2:19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</row>
    <row r="383" spans="2:19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</row>
    <row r="384" spans="2:19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</row>
    <row r="385" spans="2:19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</row>
    <row r="386" spans="2:19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</row>
    <row r="387" spans="2:19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</row>
    <row r="388" spans="2:19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</row>
    <row r="389" spans="2:19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</row>
    <row r="390" spans="2:19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</row>
    <row r="391" spans="2:19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</row>
    <row r="392" spans="2:19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</row>
    <row r="393" spans="2:19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</row>
    <row r="394" spans="2:19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</row>
    <row r="395" spans="2:19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</row>
    <row r="396" spans="2:19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</row>
    <row r="397" spans="2:19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</row>
    <row r="398" spans="2:19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</row>
    <row r="399" spans="2:19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</row>
    <row r="400" spans="2:19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</row>
    <row r="401" spans="2:19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</row>
    <row r="402" spans="2:19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</row>
    <row r="403" spans="2:19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</row>
    <row r="404" spans="2:19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</row>
    <row r="405" spans="2:19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</row>
    <row r="406" spans="2:19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</row>
    <row r="407" spans="2:19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</row>
    <row r="408" spans="2:19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</row>
    <row r="409" spans="2:19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</row>
    <row r="410" spans="2:19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</row>
    <row r="411" spans="2:19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</row>
    <row r="412" spans="2:19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</row>
    <row r="413" spans="2:19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</row>
    <row r="414" spans="2:19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</row>
    <row r="415" spans="2:19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</row>
    <row r="416" spans="2:19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</row>
    <row r="417" spans="2:19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</row>
    <row r="418" spans="2:19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</row>
    <row r="419" spans="2:19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</row>
    <row r="420" spans="2:19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</row>
    <row r="421" spans="2:19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</row>
    <row r="422" spans="2:19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</row>
    <row r="423" spans="2:19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</row>
    <row r="424" spans="2:19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</row>
    <row r="425" spans="2:19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</row>
    <row r="426" spans="2:19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</row>
    <row r="427" spans="2:19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</row>
    <row r="428" spans="2:19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</row>
    <row r="429" spans="2:19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</row>
    <row r="430" spans="2:19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</row>
    <row r="431" spans="2:19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</row>
    <row r="432" spans="2:19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</row>
    <row r="433" spans="2:19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</row>
    <row r="434" spans="2:19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</row>
    <row r="435" spans="2:19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</row>
    <row r="436" spans="2:19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</row>
    <row r="437" spans="2:19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</row>
    <row r="438" spans="2:19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</row>
    <row r="439" spans="2:19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</row>
    <row r="440" spans="2:19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</row>
    <row r="441" spans="2:19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</row>
    <row r="442" spans="2:19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</row>
    <row r="443" spans="2:19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</row>
    <row r="444" spans="2:19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</row>
    <row r="445" spans="2:19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</row>
    <row r="446" spans="2:19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</row>
    <row r="447" spans="2:19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</row>
    <row r="448" spans="2:19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</row>
    <row r="449" spans="2:19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</row>
    <row r="450" spans="2:19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</row>
    <row r="451" spans="2:19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</row>
    <row r="452" spans="2:19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</row>
    <row r="453" spans="2:19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</row>
    <row r="454" spans="2:19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</row>
    <row r="455" spans="2:19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</row>
    <row r="456" spans="2:19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</row>
    <row r="457" spans="2:19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</row>
    <row r="458" spans="2:19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</row>
    <row r="459" spans="2:19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</row>
    <row r="460" spans="2:19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</row>
    <row r="461" spans="2:19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</row>
    <row r="462" spans="2:19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</row>
    <row r="463" spans="2:19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</row>
    <row r="464" spans="2:19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</row>
    <row r="465" spans="2:19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</row>
    <row r="466" spans="2:19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</row>
    <row r="467" spans="2:19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</row>
    <row r="468" spans="2:19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</row>
    <row r="469" spans="2:19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</row>
    <row r="470" spans="2:19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</row>
    <row r="471" spans="2:19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</row>
    <row r="472" spans="2:19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</row>
    <row r="473" spans="2:19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</row>
    <row r="474" spans="2:19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</row>
    <row r="475" spans="2:19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</row>
    <row r="476" spans="2:19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</row>
    <row r="477" spans="2:19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</row>
    <row r="478" spans="2:19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</row>
    <row r="479" spans="2:19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</row>
    <row r="480" spans="2:19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</row>
    <row r="481" spans="2:19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</row>
    <row r="482" spans="2:19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</row>
    <row r="483" spans="2:19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</row>
    <row r="484" spans="2:19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</row>
    <row r="485" spans="2:19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</row>
    <row r="486" spans="2:19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</row>
    <row r="487" spans="2:19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</row>
    <row r="488" spans="2:19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</row>
    <row r="489" spans="2:19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</row>
    <row r="490" spans="2:19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</row>
    <row r="491" spans="2:19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</row>
    <row r="492" spans="2:19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</row>
    <row r="493" spans="2:19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</row>
    <row r="494" spans="2:19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</row>
    <row r="495" spans="2:19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</row>
    <row r="496" spans="2:19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</row>
    <row r="497" spans="2:19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</row>
    <row r="498" spans="2:19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</row>
    <row r="499" spans="2:19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</row>
    <row r="500" spans="2:19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</row>
    <row r="501" spans="2:19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</row>
    <row r="502" spans="2:19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</row>
    <row r="503" spans="2:19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</row>
    <row r="504" spans="2:19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</row>
    <row r="505" spans="2:19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</row>
    <row r="506" spans="2:19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</row>
    <row r="507" spans="2:19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</row>
    <row r="508" spans="2:19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</row>
    <row r="509" spans="2:19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</row>
    <row r="510" spans="2:19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</row>
    <row r="511" spans="2:19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</row>
    <row r="512" spans="2:19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</row>
    <row r="513" spans="2:19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</row>
    <row r="514" spans="2:19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</row>
    <row r="515" spans="2:19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</row>
    <row r="516" spans="2:19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</row>
    <row r="517" spans="2:19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</row>
    <row r="518" spans="2:19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</row>
    <row r="519" spans="2:19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</row>
    <row r="520" spans="2:19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</row>
    <row r="521" spans="2:19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</row>
    <row r="522" spans="2:19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</row>
    <row r="523" spans="2:19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</row>
    <row r="524" spans="2:19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</row>
    <row r="525" spans="2:19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</row>
    <row r="526" spans="2:19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</row>
    <row r="527" spans="2:19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</row>
    <row r="528" spans="2:19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</row>
    <row r="529" spans="2:19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</row>
    <row r="530" spans="2:19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</row>
    <row r="531" spans="2:19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</row>
    <row r="532" spans="2:19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</row>
    <row r="533" spans="2:19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</row>
    <row r="534" spans="2:19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</row>
    <row r="535" spans="2:19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</row>
    <row r="536" spans="2:19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</row>
    <row r="537" spans="2:19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</row>
    <row r="538" spans="2:19">
      <c r="B538" s="123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</row>
    <row r="539" spans="2:19">
      <c r="B539" s="123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</row>
    <row r="540" spans="2:19">
      <c r="B540" s="124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</row>
    <row r="541" spans="2:19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</row>
    <row r="542" spans="2:19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</row>
    <row r="543" spans="2:19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</row>
    <row r="544" spans="2:19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</row>
    <row r="545" spans="2:19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</row>
    <row r="546" spans="2:19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</row>
    <row r="547" spans="2:19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</row>
    <row r="548" spans="2:19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</row>
    <row r="549" spans="2:19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</row>
    <row r="550" spans="2:19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</row>
    <row r="551" spans="2:19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</row>
    <row r="552" spans="2:19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</row>
    <row r="553" spans="2:19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</row>
    <row r="554" spans="2:19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</row>
    <row r="555" spans="2:19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</row>
    <row r="556" spans="2:19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</row>
    <row r="557" spans="2:19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</row>
    <row r="558" spans="2:19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</row>
    <row r="559" spans="2:19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</row>
    <row r="560" spans="2:19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</row>
    <row r="561" spans="2:19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</row>
    <row r="562" spans="2:19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</row>
    <row r="563" spans="2:19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</row>
    <row r="564" spans="2:19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</row>
    <row r="565" spans="2:19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</row>
    <row r="566" spans="2:19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</row>
    <row r="567" spans="2:19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</row>
    <row r="568" spans="2:19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</row>
    <row r="569" spans="2:19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</row>
    <row r="570" spans="2:19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</row>
    <row r="571" spans="2:19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</row>
    <row r="572" spans="2:19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</row>
    <row r="573" spans="2:19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</row>
    <row r="574" spans="2:19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</row>
    <row r="575" spans="2:19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</row>
    <row r="576" spans="2:19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</row>
    <row r="577" spans="2:19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</row>
    <row r="578" spans="2:19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</row>
    <row r="579" spans="2:19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</row>
    <row r="580" spans="2:19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</row>
    <row r="581" spans="2:19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</row>
    <row r="582" spans="2:19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</row>
    <row r="583" spans="2:19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</row>
    <row r="584" spans="2:19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</row>
    <row r="585" spans="2:19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</row>
    <row r="586" spans="2:19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</row>
    <row r="587" spans="2:19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</row>
    <row r="588" spans="2:19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</row>
    <row r="589" spans="2:19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</row>
    <row r="590" spans="2:19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</row>
    <row r="591" spans="2:19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</row>
    <row r="592" spans="2:19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</row>
    <row r="593" spans="2:19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</row>
    <row r="594" spans="2:19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</row>
    <row r="595" spans="2:19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</row>
    <row r="596" spans="2:19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</row>
    <row r="597" spans="2:19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</row>
    <row r="598" spans="2:19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</row>
    <row r="599" spans="2:19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</row>
    <row r="600" spans="2:19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</row>
    <row r="601" spans="2:19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</row>
    <row r="602" spans="2:19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</row>
    <row r="603" spans="2:19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</row>
    <row r="604" spans="2:19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</row>
    <row r="605" spans="2:19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</row>
    <row r="606" spans="2:19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</row>
    <row r="607" spans="2:19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</row>
    <row r="608" spans="2:19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</row>
    <row r="609" spans="2:19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</row>
    <row r="610" spans="2:19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</row>
    <row r="611" spans="2:19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</row>
    <row r="612" spans="2:19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</row>
    <row r="613" spans="2:19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</row>
    <row r="614" spans="2:19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</row>
    <row r="615" spans="2:19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</row>
    <row r="616" spans="2:19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</row>
    <row r="617" spans="2:19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</row>
    <row r="618" spans="2:19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</row>
    <row r="619" spans="2:19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</row>
    <row r="620" spans="2:19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</row>
    <row r="621" spans="2:19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</row>
    <row r="622" spans="2:19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</row>
    <row r="623" spans="2:19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</row>
    <row r="624" spans="2:19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</row>
    <row r="625" spans="2:19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</row>
    <row r="626" spans="2:19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</row>
    <row r="627" spans="2:19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</row>
    <row r="628" spans="2:19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</row>
    <row r="629" spans="2:19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</row>
    <row r="630" spans="2:19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</row>
    <row r="631" spans="2:19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</row>
    <row r="632" spans="2:19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</row>
    <row r="633" spans="2:19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</row>
    <row r="634" spans="2:19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</row>
    <row r="635" spans="2:19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</row>
    <row r="636" spans="2:19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</row>
    <row r="637" spans="2:19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</row>
    <row r="638" spans="2:19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</row>
    <row r="639" spans="2:19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</row>
    <row r="640" spans="2:19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</row>
    <row r="641" spans="2:19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</row>
    <row r="642" spans="2:19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</row>
    <row r="643" spans="2:19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</row>
    <row r="644" spans="2:19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</row>
    <row r="645" spans="2:19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</row>
    <row r="646" spans="2:19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</row>
    <row r="647" spans="2:19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</row>
    <row r="648" spans="2:19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</row>
    <row r="649" spans="2:19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</row>
    <row r="650" spans="2:19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</row>
    <row r="651" spans="2:19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</row>
    <row r="652" spans="2:19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</row>
    <row r="653" spans="2:19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</row>
    <row r="654" spans="2:19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</row>
    <row r="655" spans="2:19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</row>
    <row r="656" spans="2:19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</row>
    <row r="657" spans="2:19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</row>
    <row r="658" spans="2:19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</row>
    <row r="659" spans="2:19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</row>
    <row r="660" spans="2:19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</row>
    <row r="661" spans="2:19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</row>
    <row r="662" spans="2:19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</row>
    <row r="663" spans="2:19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</row>
    <row r="664" spans="2:19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</row>
    <row r="665" spans="2:19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</row>
    <row r="666" spans="2:19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</row>
    <row r="667" spans="2:19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</row>
    <row r="668" spans="2:19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</row>
  </sheetData>
  <sheetProtection sheet="1" objects="1" scenarios="1"/>
  <mergeCells count="2">
    <mergeCell ref="B6:S6"/>
    <mergeCell ref="B7:S7"/>
  </mergeCells>
  <phoneticPr fontId="7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5.42578125" style="2" customWidth="1"/>
    <col min="4" max="4" width="5.7109375" style="2" bestFit="1" customWidth="1"/>
    <col min="5" max="5" width="11.28515625" style="2" bestFit="1" customWidth="1"/>
    <col min="6" max="6" width="16.140625" style="1" bestFit="1" customWidth="1"/>
    <col min="7" max="7" width="12.28515625" style="1" bestFit="1" customWidth="1"/>
    <col min="8" max="9" width="12.42578125" style="1" bestFit="1" customWidth="1"/>
    <col min="10" max="10" width="11.140625" style="1" bestFit="1" customWidth="1"/>
    <col min="11" max="11" width="9.7109375" style="1" bestFit="1" customWidth="1"/>
    <col min="12" max="12" width="11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142</v>
      </c>
      <c r="C1" s="67" t="s" vm="1">
        <v>223</v>
      </c>
    </row>
    <row r="2" spans="2:49">
      <c r="B2" s="46" t="s">
        <v>141</v>
      </c>
      <c r="C2" s="67" t="s">
        <v>224</v>
      </c>
    </row>
    <row r="3" spans="2:49">
      <c r="B3" s="46" t="s">
        <v>143</v>
      </c>
      <c r="C3" s="67" t="s">
        <v>225</v>
      </c>
    </row>
    <row r="4" spans="2:49">
      <c r="B4" s="46" t="s">
        <v>144</v>
      </c>
      <c r="C4" s="67">
        <v>2207</v>
      </c>
    </row>
    <row r="6" spans="2:49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49" ht="26.25" customHeight="1">
      <c r="B7" s="144" t="s">
        <v>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49" s="3" customFormat="1" ht="63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100</v>
      </c>
      <c r="H8" s="29" t="s">
        <v>200</v>
      </c>
      <c r="I8" s="29" t="s">
        <v>199</v>
      </c>
      <c r="J8" s="29" t="s">
        <v>108</v>
      </c>
      <c r="K8" s="29" t="s">
        <v>57</v>
      </c>
      <c r="L8" s="29" t="s">
        <v>145</v>
      </c>
      <c r="M8" s="30" t="s">
        <v>147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207</v>
      </c>
      <c r="I9" s="31"/>
      <c r="J9" s="31" t="s">
        <v>203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92"/>
      <c r="D11" s="92"/>
      <c r="E11" s="92"/>
      <c r="F11" s="92"/>
      <c r="G11" s="92"/>
      <c r="H11" s="97"/>
      <c r="I11" s="97"/>
      <c r="J11" s="97">
        <v>18050.563149999998</v>
      </c>
      <c r="K11" s="92"/>
      <c r="L11" s="98">
        <f>IFERROR(J11/$J$11,0)</f>
        <v>1</v>
      </c>
      <c r="M11" s="98">
        <f>J11/'סכום נכסי הקרן'!$C$42</f>
        <v>5.4317400041594922E-3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104" t="s">
        <v>193</v>
      </c>
      <c r="C12" s="94"/>
      <c r="D12" s="94"/>
      <c r="E12" s="94"/>
      <c r="F12" s="94"/>
      <c r="G12" s="94"/>
      <c r="H12" s="100"/>
      <c r="I12" s="100"/>
      <c r="J12" s="100">
        <v>1924.62601</v>
      </c>
      <c r="K12" s="94"/>
      <c r="L12" s="101">
        <f t="shared" ref="L12:L33" si="0">IFERROR(J12/$J$11,0)</f>
        <v>0.1066241531638862</v>
      </c>
      <c r="M12" s="101">
        <f>J12/'סכום נכסי הקרן'!$C$42</f>
        <v>5.7915467814990962E-4</v>
      </c>
    </row>
    <row r="13" spans="2:49">
      <c r="B13" s="96" t="s">
        <v>1532</v>
      </c>
      <c r="C13" s="92">
        <v>5992</v>
      </c>
      <c r="D13" s="103" t="s">
        <v>26</v>
      </c>
      <c r="E13" s="92" t="s">
        <v>1507</v>
      </c>
      <c r="F13" s="103" t="s">
        <v>423</v>
      </c>
      <c r="G13" s="103" t="s">
        <v>129</v>
      </c>
      <c r="H13" s="97">
        <v>1821</v>
      </c>
      <c r="I13" s="97">
        <v>9.9999999999999995E-7</v>
      </c>
      <c r="J13" s="97">
        <v>1.3000000000000002E-4</v>
      </c>
      <c r="K13" s="98">
        <v>6.6703296703296699E-5</v>
      </c>
      <c r="L13" s="88">
        <v>0</v>
      </c>
      <c r="M13" s="88">
        <v>0</v>
      </c>
    </row>
    <row r="14" spans="2:49">
      <c r="B14" s="96" t="s">
        <v>1533</v>
      </c>
      <c r="C14" s="92" t="s">
        <v>1534</v>
      </c>
      <c r="D14" s="103" t="s">
        <v>26</v>
      </c>
      <c r="E14" s="92" t="s">
        <v>1535</v>
      </c>
      <c r="F14" s="103" t="s">
        <v>274</v>
      </c>
      <c r="G14" s="103" t="s">
        <v>128</v>
      </c>
      <c r="H14" s="97">
        <v>84344.21</v>
      </c>
      <c r="I14" s="97">
        <v>648.44299999999998</v>
      </c>
      <c r="J14" s="97">
        <v>1924.62601</v>
      </c>
      <c r="K14" s="98">
        <v>1.4199919443133625E-3</v>
      </c>
      <c r="L14" s="98">
        <f t="shared" si="0"/>
        <v>0.1066241531638862</v>
      </c>
      <c r="M14" s="98">
        <f>J14/'סכום נכסי הקרן'!$C$42</f>
        <v>5.7915467814990962E-4</v>
      </c>
    </row>
    <row r="15" spans="2:49">
      <c r="B15" s="95"/>
      <c r="C15" s="92"/>
      <c r="D15" s="92"/>
      <c r="E15" s="92"/>
      <c r="F15" s="92"/>
      <c r="G15" s="92"/>
      <c r="H15" s="97"/>
      <c r="I15" s="97"/>
      <c r="J15" s="92"/>
      <c r="K15" s="92"/>
      <c r="L15" s="98"/>
      <c r="M15" s="92"/>
    </row>
    <row r="16" spans="2:49">
      <c r="B16" s="79" t="s">
        <v>192</v>
      </c>
      <c r="C16" s="92"/>
      <c r="D16" s="92"/>
      <c r="E16" s="92"/>
      <c r="F16" s="92"/>
      <c r="G16" s="92"/>
      <c r="H16" s="97"/>
      <c r="I16" s="97"/>
      <c r="J16" s="97">
        <v>16125.937139999996</v>
      </c>
      <c r="K16" s="92"/>
      <c r="L16" s="98">
        <f t="shared" si="0"/>
        <v>0.89337584683611371</v>
      </c>
      <c r="M16" s="98">
        <f>J16/'סכום נכסי הקרן'!$C$42</f>
        <v>4.8525853260095826E-3</v>
      </c>
    </row>
    <row r="17" spans="2:13">
      <c r="B17" s="104" t="s">
        <v>61</v>
      </c>
      <c r="C17" s="94"/>
      <c r="D17" s="94"/>
      <c r="E17" s="94"/>
      <c r="F17" s="94"/>
      <c r="G17" s="94"/>
      <c r="H17" s="100"/>
      <c r="I17" s="100"/>
      <c r="J17" s="100">
        <v>16125.937139999996</v>
      </c>
      <c r="K17" s="94"/>
      <c r="L17" s="101">
        <f t="shared" si="0"/>
        <v>0.89337584683611371</v>
      </c>
      <c r="M17" s="101">
        <f>J17/'סכום נכסי הקרן'!$C$42</f>
        <v>4.8525853260095826E-3</v>
      </c>
    </row>
    <row r="18" spans="2:13">
      <c r="B18" s="96" t="s">
        <v>1536</v>
      </c>
      <c r="C18" s="92">
        <v>3610</v>
      </c>
      <c r="D18" s="103" t="s">
        <v>26</v>
      </c>
      <c r="E18" s="128"/>
      <c r="F18" s="103" t="s">
        <v>1173</v>
      </c>
      <c r="G18" s="103" t="s">
        <v>128</v>
      </c>
      <c r="H18" s="97">
        <v>27000</v>
      </c>
      <c r="I18" s="97">
        <v>385.99090000000001</v>
      </c>
      <c r="J18" s="97">
        <v>366.74152000000004</v>
      </c>
      <c r="K18" s="98">
        <v>3.9525664446511555E-3</v>
      </c>
      <c r="L18" s="98">
        <f t="shared" si="0"/>
        <v>2.0317455857325986E-2</v>
      </c>
      <c r="M18" s="98">
        <f>J18/'סכום נכסי הקרן'!$C$42</f>
        <v>1.1035913776298215E-4</v>
      </c>
    </row>
    <row r="19" spans="2:13">
      <c r="B19" s="96" t="s">
        <v>1537</v>
      </c>
      <c r="C19" s="92" t="s">
        <v>1538</v>
      </c>
      <c r="D19" s="103" t="s">
        <v>26</v>
      </c>
      <c r="E19" s="128"/>
      <c r="F19" s="103" t="s">
        <v>1173</v>
      </c>
      <c r="G19" s="103" t="s">
        <v>128</v>
      </c>
      <c r="H19" s="97">
        <v>209.78</v>
      </c>
      <c r="I19" s="97">
        <v>153598.6912</v>
      </c>
      <c r="J19" s="97">
        <v>1133.9060400000001</v>
      </c>
      <c r="K19" s="98">
        <v>2.4750562397479782E-3</v>
      </c>
      <c r="L19" s="98">
        <f t="shared" si="0"/>
        <v>6.2818319327616112E-2</v>
      </c>
      <c r="M19" s="98">
        <f>J19/'סכום נכסי הקרן'!$C$42</f>
        <v>3.4121277808587787E-4</v>
      </c>
    </row>
    <row r="20" spans="2:13">
      <c r="B20" s="96" t="s">
        <v>1539</v>
      </c>
      <c r="C20" s="92" t="s">
        <v>1540</v>
      </c>
      <c r="D20" s="103" t="s">
        <v>26</v>
      </c>
      <c r="E20" s="128"/>
      <c r="F20" s="103" t="s">
        <v>1173</v>
      </c>
      <c r="G20" s="103" t="s">
        <v>128</v>
      </c>
      <c r="H20" s="97">
        <v>134106.85</v>
      </c>
      <c r="I20" s="97">
        <v>254.874</v>
      </c>
      <c r="J20" s="97">
        <v>1202.8065200000001</v>
      </c>
      <c r="K20" s="98">
        <v>5.440545922953159E-3</v>
      </c>
      <c r="L20" s="98">
        <f t="shared" si="0"/>
        <v>6.663540134480514E-2</v>
      </c>
      <c r="M20" s="98">
        <f>J20/'סכום נכסי הקרן'!$C$42</f>
        <v>3.6194617517780134E-4</v>
      </c>
    </row>
    <row r="21" spans="2:13">
      <c r="B21" s="96" t="s">
        <v>1541</v>
      </c>
      <c r="C21" s="92" t="s">
        <v>1542</v>
      </c>
      <c r="D21" s="103" t="s">
        <v>26</v>
      </c>
      <c r="E21" s="128"/>
      <c r="F21" s="103" t="s">
        <v>1173</v>
      </c>
      <c r="G21" s="103" t="s">
        <v>128</v>
      </c>
      <c r="H21" s="97">
        <v>153.26</v>
      </c>
      <c r="I21" s="97">
        <v>9.9999999999999995E-7</v>
      </c>
      <c r="J21" s="97">
        <v>1.3000000000000002E-4</v>
      </c>
      <c r="K21" s="98">
        <v>2.9400452152327566E-3</v>
      </c>
      <c r="L21" s="88">
        <v>0</v>
      </c>
      <c r="M21" s="88">
        <v>0</v>
      </c>
    </row>
    <row r="22" spans="2:13">
      <c r="B22" s="96" t="s">
        <v>1543</v>
      </c>
      <c r="C22" s="92" t="s">
        <v>1544</v>
      </c>
      <c r="D22" s="103" t="s">
        <v>26</v>
      </c>
      <c r="E22" s="128"/>
      <c r="F22" s="103" t="s">
        <v>1173</v>
      </c>
      <c r="G22" s="103" t="s">
        <v>130</v>
      </c>
      <c r="H22" s="97">
        <v>0.6</v>
      </c>
      <c r="I22" s="97">
        <v>9.9999999999999995E-7</v>
      </c>
      <c r="J22" s="97">
        <v>1.3000000000000002E-4</v>
      </c>
      <c r="K22" s="98">
        <v>2.0253458531212437E-5</v>
      </c>
      <c r="L22" s="88">
        <v>0</v>
      </c>
      <c r="M22" s="88">
        <v>0</v>
      </c>
    </row>
    <row r="23" spans="2:13">
      <c r="B23" s="96" t="s">
        <v>2495</v>
      </c>
      <c r="C23" s="92">
        <v>4654</v>
      </c>
      <c r="D23" s="103" t="s">
        <v>26</v>
      </c>
      <c r="E23" s="128"/>
      <c r="F23" s="126" t="s">
        <v>1173</v>
      </c>
      <c r="G23" s="103" t="s">
        <v>131</v>
      </c>
      <c r="H23" s="97">
        <v>145700.5</v>
      </c>
      <c r="I23" s="97">
        <v>358.88350000000003</v>
      </c>
      <c r="J23" s="97">
        <v>2215.82006</v>
      </c>
      <c r="K23" s="98">
        <v>1.4749999999999999E-2</v>
      </c>
      <c r="L23" s="98">
        <f t="shared" si="0"/>
        <v>0.12275628419936584</v>
      </c>
      <c r="M23" s="98">
        <f>J23/'סכום נכסי הקרן'!$C$42</f>
        <v>6.667802196476672E-4</v>
      </c>
    </row>
    <row r="24" spans="2:13">
      <c r="B24" s="96" t="s">
        <v>1545</v>
      </c>
      <c r="C24" s="92" t="s">
        <v>1546</v>
      </c>
      <c r="D24" s="103" t="s">
        <v>26</v>
      </c>
      <c r="E24" s="128"/>
      <c r="F24" s="103" t="s">
        <v>1173</v>
      </c>
      <c r="G24" s="103" t="s">
        <v>128</v>
      </c>
      <c r="H24" s="97">
        <v>12.49</v>
      </c>
      <c r="I24" s="97">
        <v>9.9999999999999995E-7</v>
      </c>
      <c r="J24" s="97">
        <v>1.3000000000000002E-4</v>
      </c>
      <c r="K24" s="98">
        <v>2.3595968999921978E-4</v>
      </c>
      <c r="L24" s="88">
        <v>0</v>
      </c>
      <c r="M24" s="88">
        <v>0</v>
      </c>
    </row>
    <row r="25" spans="2:13">
      <c r="B25" s="96" t="s">
        <v>1547</v>
      </c>
      <c r="C25" s="92" t="s">
        <v>1548</v>
      </c>
      <c r="D25" s="103" t="s">
        <v>26</v>
      </c>
      <c r="E25" s="128"/>
      <c r="F25" s="103" t="s">
        <v>1173</v>
      </c>
      <c r="G25" s="103" t="s">
        <v>128</v>
      </c>
      <c r="H25" s="97">
        <v>14944</v>
      </c>
      <c r="I25" s="97">
        <v>541.24080000000004</v>
      </c>
      <c r="J25" s="97">
        <v>284.62738000000002</v>
      </c>
      <c r="K25" s="98">
        <v>4.1581102964688681E-3</v>
      </c>
      <c r="L25" s="98">
        <f t="shared" si="0"/>
        <v>1.5768337953489281E-2</v>
      </c>
      <c r="M25" s="98">
        <f>J25/'סכום נכסי הקרן'!$C$42</f>
        <v>8.5649512061074159E-5</v>
      </c>
    </row>
    <row r="26" spans="2:13">
      <c r="B26" s="96" t="s">
        <v>1549</v>
      </c>
      <c r="C26" s="92" t="s">
        <v>1550</v>
      </c>
      <c r="D26" s="103" t="s">
        <v>26</v>
      </c>
      <c r="E26" s="128"/>
      <c r="F26" s="103" t="s">
        <v>1173</v>
      </c>
      <c r="G26" s="103" t="s">
        <v>128</v>
      </c>
      <c r="H26" s="97">
        <v>105683</v>
      </c>
      <c r="I26" s="97">
        <v>387.87049999999999</v>
      </c>
      <c r="J26" s="97">
        <v>1442.4844800000001</v>
      </c>
      <c r="K26" s="98">
        <v>2.4030848918492162E-3</v>
      </c>
      <c r="L26" s="98">
        <f t="shared" si="0"/>
        <v>7.9913544414817891E-2</v>
      </c>
      <c r="M26" s="98">
        <f>J26/'סכום נכסי הקרן'!$C$42</f>
        <v>4.3406959607214274E-4</v>
      </c>
    </row>
    <row r="27" spans="2:13">
      <c r="B27" s="96" t="s">
        <v>1551</v>
      </c>
      <c r="C27" s="92">
        <v>4637</v>
      </c>
      <c r="D27" s="103" t="s">
        <v>26</v>
      </c>
      <c r="E27" s="128"/>
      <c r="F27" s="103" t="s">
        <v>1173</v>
      </c>
      <c r="G27" s="103" t="s">
        <v>131</v>
      </c>
      <c r="H27" s="97">
        <v>782469.49</v>
      </c>
      <c r="I27" s="97">
        <v>29.6904</v>
      </c>
      <c r="J27" s="97">
        <v>984.47212000000002</v>
      </c>
      <c r="K27" s="98">
        <v>4.3320946712783158E-3</v>
      </c>
      <c r="L27" s="98">
        <f t="shared" si="0"/>
        <v>5.4539690081636047E-2</v>
      </c>
      <c r="M27" s="98">
        <f>J27/'סכום נכסי הקרן'!$C$42</f>
        <v>2.9624541643088321E-4</v>
      </c>
    </row>
    <row r="28" spans="2:13">
      <c r="B28" s="96" t="s">
        <v>1552</v>
      </c>
      <c r="C28" s="92">
        <v>5691</v>
      </c>
      <c r="D28" s="103" t="s">
        <v>26</v>
      </c>
      <c r="E28" s="128"/>
      <c r="F28" s="103" t="s">
        <v>1173</v>
      </c>
      <c r="G28" s="103" t="s">
        <v>128</v>
      </c>
      <c r="H28" s="97">
        <v>949344.19</v>
      </c>
      <c r="I28" s="97">
        <v>144.85249999999999</v>
      </c>
      <c r="J28" s="97">
        <v>4839.1485899999998</v>
      </c>
      <c r="K28" s="98">
        <v>9.7875373596316949E-3</v>
      </c>
      <c r="L28" s="98">
        <f t="shared" si="0"/>
        <v>0.26808851057923921</v>
      </c>
      <c r="M28" s="98">
        <f>J28/'סכום נכסי הקרן'!$C$42</f>
        <v>1.4561870875687889E-3</v>
      </c>
    </row>
    <row r="29" spans="2:13">
      <c r="B29" s="96" t="s">
        <v>1553</v>
      </c>
      <c r="C29" s="92">
        <v>9389</v>
      </c>
      <c r="D29" s="103" t="s">
        <v>26</v>
      </c>
      <c r="E29" s="128"/>
      <c r="F29" s="103" t="s">
        <v>1531</v>
      </c>
      <c r="G29" s="103" t="s">
        <v>128</v>
      </c>
      <c r="H29" s="97">
        <v>13778.88</v>
      </c>
      <c r="I29" s="97">
        <v>407.97899999999998</v>
      </c>
      <c r="J29" s="97">
        <v>197.82037</v>
      </c>
      <c r="K29" s="98">
        <v>9.502306242016095E-4</v>
      </c>
      <c r="L29" s="98">
        <f t="shared" si="0"/>
        <v>1.0959235363246826E-2</v>
      </c>
      <c r="M29" s="98">
        <f>J29/'סכום נכסי הקרן'!$C$42</f>
        <v>5.9527717137547169E-5</v>
      </c>
    </row>
    <row r="30" spans="2:13">
      <c r="B30" s="96" t="s">
        <v>1554</v>
      </c>
      <c r="C30" s="92">
        <v>3865</v>
      </c>
      <c r="D30" s="103" t="s">
        <v>26</v>
      </c>
      <c r="E30" s="128"/>
      <c r="F30" s="103" t="s">
        <v>1173</v>
      </c>
      <c r="G30" s="103" t="s">
        <v>128</v>
      </c>
      <c r="H30" s="97">
        <v>13855</v>
      </c>
      <c r="I30" s="97">
        <v>663.30269999999996</v>
      </c>
      <c r="J30" s="97">
        <v>323.39816999999999</v>
      </c>
      <c r="K30" s="98">
        <v>3.2036265598349048E-3</v>
      </c>
      <c r="L30" s="98">
        <f t="shared" si="0"/>
        <v>1.7916237145210619E-2</v>
      </c>
      <c r="M30" s="98">
        <f>J30/'סכום נכסי הקרן'!$C$42</f>
        <v>9.7316342025648785E-5</v>
      </c>
    </row>
    <row r="31" spans="2:13">
      <c r="B31" s="96" t="s">
        <v>1555</v>
      </c>
      <c r="C31" s="92" t="s">
        <v>1556</v>
      </c>
      <c r="D31" s="103" t="s">
        <v>26</v>
      </c>
      <c r="E31" s="128"/>
      <c r="F31" s="103" t="s">
        <v>1173</v>
      </c>
      <c r="G31" s="103" t="s">
        <v>128</v>
      </c>
      <c r="H31" s="97">
        <v>36.43</v>
      </c>
      <c r="I31" s="97">
        <v>132507.5</v>
      </c>
      <c r="J31" s="97">
        <v>169.86852999999999</v>
      </c>
      <c r="K31" s="98">
        <v>2.9401842397085483E-3</v>
      </c>
      <c r="L31" s="98">
        <f t="shared" si="0"/>
        <v>9.4107052831756115E-3</v>
      </c>
      <c r="M31" s="98">
        <f>J31/'סכום נכסי הקרן'!$C$42</f>
        <v>5.1116504353980058E-5</v>
      </c>
    </row>
    <row r="32" spans="2:13">
      <c r="B32" s="96" t="s">
        <v>1557</v>
      </c>
      <c r="C32" s="92">
        <v>4811</v>
      </c>
      <c r="D32" s="103" t="s">
        <v>26</v>
      </c>
      <c r="E32" s="128"/>
      <c r="F32" s="103" t="s">
        <v>1173</v>
      </c>
      <c r="G32" s="103" t="s">
        <v>128</v>
      </c>
      <c r="H32" s="97">
        <v>163790</v>
      </c>
      <c r="I32" s="97">
        <v>174.9477</v>
      </c>
      <c r="J32" s="97">
        <v>1008.3583299999999</v>
      </c>
      <c r="K32" s="98">
        <v>9.5008533447326418E-3</v>
      </c>
      <c r="L32" s="98">
        <f t="shared" si="0"/>
        <v>5.5862984529654415E-2</v>
      </c>
      <c r="M32" s="98">
        <f>J32/'סכום נכסי הקרן'!$C$42</f>
        <v>3.0343320782146672E-4</v>
      </c>
    </row>
    <row r="33" spans="2:13">
      <c r="B33" s="96" t="s">
        <v>1558</v>
      </c>
      <c r="C33" s="92">
        <v>5356</v>
      </c>
      <c r="D33" s="103" t="s">
        <v>26</v>
      </c>
      <c r="E33" s="128"/>
      <c r="F33" s="103" t="s">
        <v>1173</v>
      </c>
      <c r="G33" s="103" t="s">
        <v>128</v>
      </c>
      <c r="H33" s="97">
        <v>252639.79</v>
      </c>
      <c r="I33" s="97">
        <v>220.06729999999999</v>
      </c>
      <c r="J33" s="97">
        <v>1956.4850300000001</v>
      </c>
      <c r="K33" s="98">
        <v>1.0657587403714081E-2</v>
      </c>
      <c r="L33" s="98">
        <f t="shared" si="0"/>
        <v>0.10838914075653093</v>
      </c>
      <c r="M33" s="98">
        <f>J33/'סכום נכסי הקרן'!$C$42</f>
        <v>5.8874163186372307E-4</v>
      </c>
    </row>
    <row r="34" spans="2:13">
      <c r="B34" s="95"/>
      <c r="C34" s="92"/>
      <c r="D34" s="92"/>
      <c r="E34" s="92"/>
      <c r="F34" s="92"/>
      <c r="G34" s="92"/>
      <c r="H34" s="97"/>
      <c r="I34" s="97"/>
      <c r="J34" s="92"/>
      <c r="K34" s="92"/>
      <c r="L34" s="98"/>
      <c r="M34" s="92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120" t="s">
        <v>215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120" t="s">
        <v>109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120" t="s">
        <v>198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120" t="s">
        <v>206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2:1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2:1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2:1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2:1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2:1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2:1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2:1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2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3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2:13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2:13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2:13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2:13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</row>
    <row r="230" spans="2:13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</row>
    <row r="231" spans="2:13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</row>
    <row r="232" spans="2:13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</row>
    <row r="233" spans="2:13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</row>
    <row r="234" spans="2:13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</row>
    <row r="235" spans="2:13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</row>
    <row r="236" spans="2:13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</row>
    <row r="237" spans="2:13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</row>
    <row r="238" spans="2:13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</row>
    <row r="239" spans="2:13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</row>
    <row r="240" spans="2:13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</row>
    <row r="241" spans="2:13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</row>
    <row r="242" spans="2:13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</row>
    <row r="243" spans="2:13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</row>
    <row r="244" spans="2:13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</row>
    <row r="245" spans="2:13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</row>
    <row r="246" spans="2:13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</row>
    <row r="247" spans="2:13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</row>
    <row r="248" spans="2:13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</row>
    <row r="249" spans="2:13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</row>
    <row r="250" spans="2:13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</row>
    <row r="251" spans="2:13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</row>
    <row r="252" spans="2:13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</row>
    <row r="253" spans="2:13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</row>
    <row r="254" spans="2:13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</row>
    <row r="255" spans="2:13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</row>
    <row r="256" spans="2:13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</row>
    <row r="257" spans="2:13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</row>
    <row r="258" spans="2:13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</row>
    <row r="259" spans="2:13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</row>
    <row r="260" spans="2:13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</row>
    <row r="261" spans="2:13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</row>
    <row r="262" spans="2:13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</row>
    <row r="263" spans="2:13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</row>
    <row r="264" spans="2:13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</row>
    <row r="265" spans="2:13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</row>
    <row r="266" spans="2:13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</row>
    <row r="267" spans="2:13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</row>
    <row r="268" spans="2:13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</row>
    <row r="269" spans="2:13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</row>
    <row r="270" spans="2:13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</row>
    <row r="271" spans="2:13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</row>
    <row r="272" spans="2:13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</row>
    <row r="273" spans="2:13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</row>
    <row r="274" spans="2:13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</row>
    <row r="275" spans="2:13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</row>
    <row r="276" spans="2:13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</row>
    <row r="277" spans="2:13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</row>
    <row r="278" spans="2:13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</row>
    <row r="279" spans="2:13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</row>
    <row r="280" spans="2:13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</row>
    <row r="281" spans="2:13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</row>
    <row r="282" spans="2:13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</row>
    <row r="283" spans="2:13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</row>
    <row r="284" spans="2:13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</row>
    <row r="285" spans="2:13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</row>
    <row r="286" spans="2:13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</row>
    <row r="287" spans="2:13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</row>
    <row r="288" spans="2:13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</row>
    <row r="289" spans="2:13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</row>
    <row r="290" spans="2:13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</row>
    <row r="291" spans="2:13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</row>
    <row r="292" spans="2:13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</row>
    <row r="293" spans="2:13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</row>
    <row r="294" spans="2:13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</row>
    <row r="295" spans="2:13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</row>
    <row r="296" spans="2:13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</row>
    <row r="297" spans="2:13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</row>
    <row r="298" spans="2:13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</row>
    <row r="299" spans="2:13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</row>
    <row r="300" spans="2:13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</row>
    <row r="301" spans="2:13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</row>
    <row r="302" spans="2:13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4.140625" style="2" bestFit="1" customWidth="1"/>
    <col min="3" max="3" width="47.42578125" style="2" customWidth="1"/>
    <col min="4" max="4" width="16.42578125" style="1" customWidth="1"/>
    <col min="5" max="5" width="17.28515625" style="1" customWidth="1"/>
    <col min="6" max="6" width="14.42578125" style="1" bestFit="1" customWidth="1"/>
    <col min="7" max="7" width="10.5703125" style="1" bestFit="1" customWidth="1"/>
    <col min="8" max="8" width="11.140625" style="1" bestFit="1" customWidth="1"/>
    <col min="9" max="9" width="9" style="1" bestFit="1" customWidth="1"/>
    <col min="10" max="10" width="11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142</v>
      </c>
      <c r="C1" s="67" t="s" vm="1">
        <v>223</v>
      </c>
    </row>
    <row r="2" spans="2:11">
      <c r="B2" s="46" t="s">
        <v>141</v>
      </c>
      <c r="C2" s="67" t="s">
        <v>224</v>
      </c>
    </row>
    <row r="3" spans="2:11">
      <c r="B3" s="46" t="s">
        <v>143</v>
      </c>
      <c r="C3" s="67" t="s">
        <v>225</v>
      </c>
    </row>
    <row r="4" spans="2:11">
      <c r="B4" s="46" t="s">
        <v>144</v>
      </c>
      <c r="C4" s="67">
        <v>2207</v>
      </c>
    </row>
    <row r="6" spans="2:11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ht="26.25" customHeight="1">
      <c r="B7" s="144" t="s">
        <v>95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11" s="3" customFormat="1" ht="78.75">
      <c r="B8" s="21" t="s">
        <v>113</v>
      </c>
      <c r="C8" s="29" t="s">
        <v>44</v>
      </c>
      <c r="D8" s="29" t="s">
        <v>100</v>
      </c>
      <c r="E8" s="29" t="s">
        <v>101</v>
      </c>
      <c r="F8" s="29" t="s">
        <v>200</v>
      </c>
      <c r="G8" s="29" t="s">
        <v>199</v>
      </c>
      <c r="H8" s="29" t="s">
        <v>108</v>
      </c>
      <c r="I8" s="29" t="s">
        <v>57</v>
      </c>
      <c r="J8" s="29" t="s">
        <v>145</v>
      </c>
      <c r="K8" s="30" t="s">
        <v>147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207</v>
      </c>
      <c r="G9" s="31"/>
      <c r="H9" s="31" t="s">
        <v>203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2" t="s">
        <v>1559</v>
      </c>
      <c r="C11" s="73"/>
      <c r="D11" s="73"/>
      <c r="E11" s="73"/>
      <c r="F11" s="74"/>
      <c r="G11" s="76"/>
      <c r="H11" s="74">
        <v>59390.121834309</v>
      </c>
      <c r="I11" s="73"/>
      <c r="J11" s="77">
        <f>IFERROR(H11/$H$11,0)</f>
        <v>1</v>
      </c>
      <c r="K11" s="77">
        <f>H11/'סכום נכסי הקרן'!$C$42</f>
        <v>1.7871558795068528E-2</v>
      </c>
    </row>
    <row r="12" spans="2:11" ht="21" customHeight="1">
      <c r="B12" s="93" t="s">
        <v>1560</v>
      </c>
      <c r="C12" s="94"/>
      <c r="D12" s="94"/>
      <c r="E12" s="94"/>
      <c r="F12" s="100"/>
      <c r="G12" s="102"/>
      <c r="H12" s="100">
        <v>4914.0830800000003</v>
      </c>
      <c r="I12" s="94"/>
      <c r="J12" s="101">
        <f t="shared" ref="J12:J57" si="0">IFERROR(H12/$H$11,0)</f>
        <v>8.2742431371157596E-2</v>
      </c>
      <c r="K12" s="101">
        <f>H12/'סכום נכסי הקרן'!$C$42</f>
        <v>1.4787362270965655E-3</v>
      </c>
    </row>
    <row r="13" spans="2:11">
      <c r="B13" s="104" t="s">
        <v>188</v>
      </c>
      <c r="C13" s="94"/>
      <c r="D13" s="94"/>
      <c r="E13" s="94"/>
      <c r="F13" s="100"/>
      <c r="G13" s="102"/>
      <c r="H13" s="100">
        <v>1559.2426799999998</v>
      </c>
      <c r="I13" s="94"/>
      <c r="J13" s="101">
        <f t="shared" si="0"/>
        <v>2.625424282425437E-2</v>
      </c>
      <c r="K13" s="101">
        <f>H13/'סכום נכסי הקרן'!$C$42</f>
        <v>4.6920424425366794E-4</v>
      </c>
    </row>
    <row r="14" spans="2:11">
      <c r="B14" s="96" t="s">
        <v>1561</v>
      </c>
      <c r="C14" s="92">
        <v>5277</v>
      </c>
      <c r="D14" s="103" t="s">
        <v>128</v>
      </c>
      <c r="E14" s="81">
        <v>42481</v>
      </c>
      <c r="F14" s="97">
        <v>351724.96</v>
      </c>
      <c r="G14" s="99">
        <v>125.977</v>
      </c>
      <c r="H14" s="97">
        <v>1559.2426799999998</v>
      </c>
      <c r="I14" s="98">
        <v>1.7269472140762463E-3</v>
      </c>
      <c r="J14" s="98">
        <f t="shared" si="0"/>
        <v>2.625424282425437E-2</v>
      </c>
      <c r="K14" s="98">
        <f>H14/'סכום נכסי הקרן'!$C$42</f>
        <v>4.6920424425366794E-4</v>
      </c>
    </row>
    <row r="15" spans="2:11">
      <c r="B15" s="95"/>
      <c r="C15" s="92"/>
      <c r="D15" s="92"/>
      <c r="E15" s="92"/>
      <c r="F15" s="97"/>
      <c r="G15" s="99"/>
      <c r="H15" s="92"/>
      <c r="I15" s="92"/>
      <c r="J15" s="98"/>
      <c r="K15" s="92"/>
    </row>
    <row r="16" spans="2:11">
      <c r="B16" s="104" t="s">
        <v>191</v>
      </c>
      <c r="C16" s="94"/>
      <c r="D16" s="94"/>
      <c r="E16" s="94"/>
      <c r="F16" s="100"/>
      <c r="G16" s="102"/>
      <c r="H16" s="100">
        <v>3354.8404</v>
      </c>
      <c r="I16" s="94"/>
      <c r="J16" s="101">
        <f t="shared" si="0"/>
        <v>5.6488188546903212E-2</v>
      </c>
      <c r="K16" s="101">
        <f>H16/'סכום נכסי הקרן'!$C$42</f>
        <v>1.0095319828428973E-3</v>
      </c>
    </row>
    <row r="17" spans="2:11">
      <c r="B17" s="96" t="s">
        <v>1562</v>
      </c>
      <c r="C17" s="92">
        <v>5322</v>
      </c>
      <c r="D17" s="103" t="s">
        <v>130</v>
      </c>
      <c r="E17" s="81">
        <v>42527</v>
      </c>
      <c r="F17" s="97">
        <v>373319.62</v>
      </c>
      <c r="G17" s="99">
        <v>239.4487</v>
      </c>
      <c r="H17" s="97">
        <v>3354.8404</v>
      </c>
      <c r="I17" s="98">
        <v>4.0460446400000004E-3</v>
      </c>
      <c r="J17" s="98">
        <f t="shared" si="0"/>
        <v>5.6488188546903212E-2</v>
      </c>
      <c r="K17" s="98">
        <f>H17/'סכום נכסי הקרן'!$C$42</f>
        <v>1.0095319828428973E-3</v>
      </c>
    </row>
    <row r="18" spans="2:11">
      <c r="B18" s="95"/>
      <c r="C18" s="92"/>
      <c r="D18" s="92"/>
      <c r="E18" s="92"/>
      <c r="F18" s="97"/>
      <c r="G18" s="99"/>
      <c r="H18" s="92"/>
      <c r="I18" s="92"/>
      <c r="J18" s="98"/>
      <c r="K18" s="92"/>
    </row>
    <row r="19" spans="2:11">
      <c r="B19" s="93" t="s">
        <v>1563</v>
      </c>
      <c r="C19" s="94"/>
      <c r="D19" s="94"/>
      <c r="E19" s="94"/>
      <c r="F19" s="100"/>
      <c r="G19" s="102"/>
      <c r="H19" s="100">
        <v>54476.038754308996</v>
      </c>
      <c r="I19" s="94"/>
      <c r="J19" s="101">
        <f t="shared" si="0"/>
        <v>0.91725756862884233</v>
      </c>
      <c r="K19" s="101">
        <f>H19/'סכום נכסי הקרן'!$C$42</f>
        <v>1.6392822567971962E-2</v>
      </c>
    </row>
    <row r="20" spans="2:11">
      <c r="B20" s="104" t="s">
        <v>188</v>
      </c>
      <c r="C20" s="94"/>
      <c r="D20" s="94"/>
      <c r="E20" s="94"/>
      <c r="F20" s="100"/>
      <c r="G20" s="102"/>
      <c r="H20" s="100">
        <v>13698.555869999998</v>
      </c>
      <c r="I20" s="94"/>
      <c r="J20" s="101">
        <f t="shared" si="0"/>
        <v>0.23065377619896543</v>
      </c>
      <c r="K20" s="101">
        <f>H20/'סכום נכסי הקרן'!$C$42</f>
        <v>4.1221425226443884E-3</v>
      </c>
    </row>
    <row r="21" spans="2:11">
      <c r="B21" s="96" t="s">
        <v>1564</v>
      </c>
      <c r="C21" s="92">
        <v>5295</v>
      </c>
      <c r="D21" s="103" t="s">
        <v>128</v>
      </c>
      <c r="E21" s="81">
        <v>42879</v>
      </c>
      <c r="F21" s="97">
        <v>886720.39</v>
      </c>
      <c r="G21" s="99">
        <v>225.4743</v>
      </c>
      <c r="H21" s="97">
        <v>7035.6303099999996</v>
      </c>
      <c r="I21" s="98">
        <v>6.8261980405405411E-4</v>
      </c>
      <c r="J21" s="98">
        <f t="shared" si="0"/>
        <v>0.11846465527766599</v>
      </c>
      <c r="K21" s="98">
        <f>H21/'סכום נכסי הקרן'!$C$42</f>
        <v>2.1171480519323327E-3</v>
      </c>
    </row>
    <row r="22" spans="2:11" ht="16.5" customHeight="1">
      <c r="B22" s="96" t="s">
        <v>1565</v>
      </c>
      <c r="C22" s="92">
        <v>5288</v>
      </c>
      <c r="D22" s="103" t="s">
        <v>128</v>
      </c>
      <c r="E22" s="81">
        <v>42649</v>
      </c>
      <c r="F22" s="97">
        <v>639412.57999999996</v>
      </c>
      <c r="G22" s="99">
        <v>296.11779999999999</v>
      </c>
      <c r="H22" s="97">
        <v>6662.9255599999997</v>
      </c>
      <c r="I22" s="98">
        <v>1.5840455555555556E-3</v>
      </c>
      <c r="J22" s="98">
        <f t="shared" si="0"/>
        <v>0.11218912092129946</v>
      </c>
      <c r="K22" s="98">
        <f>H22/'סכום נכסי הקרן'!$C$42</f>
        <v>2.0049944707120561E-3</v>
      </c>
    </row>
    <row r="23" spans="2:11" ht="16.5" customHeight="1">
      <c r="B23" s="95"/>
      <c r="C23" s="92"/>
      <c r="D23" s="92"/>
      <c r="E23" s="92"/>
      <c r="F23" s="97"/>
      <c r="G23" s="99"/>
      <c r="H23" s="92"/>
      <c r="I23" s="92"/>
      <c r="J23" s="98"/>
      <c r="K23" s="92"/>
    </row>
    <row r="24" spans="2:11" ht="16.5" customHeight="1">
      <c r="B24" s="104" t="s">
        <v>1566</v>
      </c>
      <c r="C24" s="92"/>
      <c r="D24" s="92"/>
      <c r="E24" s="92"/>
      <c r="F24" s="97"/>
      <c r="G24" s="99"/>
      <c r="H24" s="97">
        <v>23.788724309000003</v>
      </c>
      <c r="I24" s="92"/>
      <c r="J24" s="98">
        <f t="shared" si="0"/>
        <v>4.0055018535519366E-4</v>
      </c>
      <c r="K24" s="98">
        <f>H24/'סכום נכסי הקרן'!$C$42</f>
        <v>7.1584561879509399E-6</v>
      </c>
    </row>
    <row r="25" spans="2:11">
      <c r="B25" s="96" t="s">
        <v>1567</v>
      </c>
      <c r="C25" s="92" t="s">
        <v>1568</v>
      </c>
      <c r="D25" s="103" t="s">
        <v>128</v>
      </c>
      <c r="E25" s="81">
        <v>44616</v>
      </c>
      <c r="F25" s="97">
        <v>6.95784</v>
      </c>
      <c r="G25" s="99">
        <v>97157.75</v>
      </c>
      <c r="H25" s="97">
        <v>23.788724309000003</v>
      </c>
      <c r="I25" s="98">
        <v>8.435717840070922E-6</v>
      </c>
      <c r="J25" s="98">
        <f t="shared" si="0"/>
        <v>4.0055018535519366E-4</v>
      </c>
      <c r="K25" s="98">
        <f>H25/'סכום נכסי הקרן'!$C$42</f>
        <v>7.1584561879509399E-6</v>
      </c>
    </row>
    <row r="26" spans="2:11">
      <c r="B26" s="95"/>
      <c r="C26" s="92"/>
      <c r="D26" s="92"/>
      <c r="E26" s="92"/>
      <c r="F26" s="97"/>
      <c r="G26" s="99"/>
      <c r="H26" s="92"/>
      <c r="I26" s="92"/>
      <c r="J26" s="98"/>
      <c r="K26" s="92"/>
    </row>
    <row r="27" spans="2:11">
      <c r="B27" s="104" t="s">
        <v>190</v>
      </c>
      <c r="C27" s="94"/>
      <c r="D27" s="94"/>
      <c r="E27" s="94"/>
      <c r="F27" s="100"/>
      <c r="G27" s="102"/>
      <c r="H27" s="100">
        <v>9264.4979199999998</v>
      </c>
      <c r="I27" s="94"/>
      <c r="J27" s="101">
        <f t="shared" si="0"/>
        <v>0.15599392009746652</v>
      </c>
      <c r="K27" s="101">
        <f>H27/'סכום נכסי הקרן'!$C$42</f>
        <v>2.7878545146950949E-3</v>
      </c>
    </row>
    <row r="28" spans="2:11">
      <c r="B28" s="96" t="s">
        <v>1569</v>
      </c>
      <c r="C28" s="92">
        <v>5343</v>
      </c>
      <c r="D28" s="103" t="s">
        <v>128</v>
      </c>
      <c r="E28" s="81">
        <v>43382</v>
      </c>
      <c r="F28" s="97">
        <v>429545.65</v>
      </c>
      <c r="G28" s="99">
        <v>197.82560000000001</v>
      </c>
      <c r="H28" s="97">
        <v>2990.2746499999998</v>
      </c>
      <c r="I28" s="98">
        <v>3.3581064181085591E-3</v>
      </c>
      <c r="J28" s="98">
        <f t="shared" si="0"/>
        <v>5.0349697182681181E-2</v>
      </c>
      <c r="K28" s="98">
        <f>H28/'סכום נכסי הקרן'!$C$42</f>
        <v>8.9982757351418294E-4</v>
      </c>
    </row>
    <row r="29" spans="2:11">
      <c r="B29" s="96" t="s">
        <v>1570</v>
      </c>
      <c r="C29" s="92">
        <v>5299</v>
      </c>
      <c r="D29" s="103" t="s">
        <v>128</v>
      </c>
      <c r="E29" s="81">
        <v>42831</v>
      </c>
      <c r="F29" s="97">
        <v>1083885.8500000001</v>
      </c>
      <c r="G29" s="99">
        <v>164.1687</v>
      </c>
      <c r="H29" s="97">
        <v>6261.7132199999996</v>
      </c>
      <c r="I29" s="98">
        <v>1.4627533333333334E-3</v>
      </c>
      <c r="J29" s="98">
        <f t="shared" si="0"/>
        <v>0.10543358098286774</v>
      </c>
      <c r="K29" s="98">
        <f>H29/'סכום נכסי הקרן'!$C$42</f>
        <v>1.8842624415099398E-3</v>
      </c>
    </row>
    <row r="30" spans="2:11">
      <c r="B30" s="96" t="s">
        <v>1571</v>
      </c>
      <c r="C30" s="92">
        <v>53431</v>
      </c>
      <c r="D30" s="103" t="s">
        <v>128</v>
      </c>
      <c r="E30" s="81">
        <v>43382</v>
      </c>
      <c r="F30" s="97">
        <v>3269.53</v>
      </c>
      <c r="G30" s="99">
        <v>108.7313</v>
      </c>
      <c r="H30" s="97">
        <v>12.51005</v>
      </c>
      <c r="I30" s="98">
        <v>3.3581064181085591E-3</v>
      </c>
      <c r="J30" s="98">
        <f t="shared" si="0"/>
        <v>2.1064193191759181E-4</v>
      </c>
      <c r="K30" s="98">
        <f>H30/'סכום נכסי הקרן'!$C$42</f>
        <v>3.7644996709720639E-6</v>
      </c>
    </row>
    <row r="31" spans="2:11">
      <c r="B31" s="95"/>
      <c r="C31" s="92"/>
      <c r="D31" s="92"/>
      <c r="E31" s="92"/>
      <c r="F31" s="97"/>
      <c r="G31" s="99"/>
      <c r="H31" s="92"/>
      <c r="I31" s="92"/>
      <c r="J31" s="98"/>
      <c r="K31" s="92"/>
    </row>
    <row r="32" spans="2:11">
      <c r="B32" s="104" t="s">
        <v>191</v>
      </c>
      <c r="C32" s="94"/>
      <c r="D32" s="94"/>
      <c r="E32" s="94"/>
      <c r="F32" s="100"/>
      <c r="G32" s="102"/>
      <c r="H32" s="100">
        <v>31489.196239999997</v>
      </c>
      <c r="I32" s="94"/>
      <c r="J32" s="101">
        <f t="shared" si="0"/>
        <v>0.53020932214705518</v>
      </c>
      <c r="K32" s="101">
        <f>H32/'סכום נכסי הקרן'!$C$42</f>
        <v>9.475667074444527E-3</v>
      </c>
    </row>
    <row r="33" spans="2:11">
      <c r="B33" s="96" t="s">
        <v>1572</v>
      </c>
      <c r="C33" s="92">
        <v>60831</v>
      </c>
      <c r="D33" s="103" t="s">
        <v>128</v>
      </c>
      <c r="E33" s="81">
        <v>42555</v>
      </c>
      <c r="F33" s="97">
        <v>115472.03</v>
      </c>
      <c r="G33" s="99">
        <v>100</v>
      </c>
      <c r="H33" s="97">
        <v>406.34607</v>
      </c>
      <c r="I33" s="98">
        <v>6.4585477941176469E-5</v>
      </c>
      <c r="J33" s="98">
        <f t="shared" si="0"/>
        <v>6.8419807444351543E-3</v>
      </c>
      <c r="K33" s="98">
        <f>H33/'סכום נכסי הקרן'!$C$42</f>
        <v>1.222768611488996E-4</v>
      </c>
    </row>
    <row r="34" spans="2:11">
      <c r="B34" s="96" t="s">
        <v>1573</v>
      </c>
      <c r="C34" s="92">
        <v>5291</v>
      </c>
      <c r="D34" s="103" t="s">
        <v>128</v>
      </c>
      <c r="E34" s="81">
        <v>42787</v>
      </c>
      <c r="F34" s="97">
        <v>1363925.25</v>
      </c>
      <c r="G34" s="99">
        <v>67.347099999999998</v>
      </c>
      <c r="H34" s="97">
        <v>3232.4270999999999</v>
      </c>
      <c r="I34" s="98">
        <v>5.1421202187416405E-4</v>
      </c>
      <c r="J34" s="98">
        <f t="shared" si="0"/>
        <v>5.4427015809431517E-2</v>
      </c>
      <c r="K34" s="98">
        <f>H34/'סכום נכסי הקרן'!$C$42</f>
        <v>9.726956130783796E-4</v>
      </c>
    </row>
    <row r="35" spans="2:11">
      <c r="B35" s="96" t="s">
        <v>1574</v>
      </c>
      <c r="C35" s="92">
        <v>5281</v>
      </c>
      <c r="D35" s="103" t="s">
        <v>128</v>
      </c>
      <c r="E35" s="81">
        <v>42603</v>
      </c>
      <c r="F35" s="97">
        <v>1395749.45</v>
      </c>
      <c r="G35" s="99">
        <v>36.251399999999997</v>
      </c>
      <c r="H35" s="97">
        <v>1780.5391100000002</v>
      </c>
      <c r="I35" s="98">
        <v>4.201687470588235E-4</v>
      </c>
      <c r="J35" s="98">
        <f t="shared" si="0"/>
        <v>2.9980391603968776E-2</v>
      </c>
      <c r="K35" s="98">
        <f>H35/'סכום נכסי הקרן'!$C$42</f>
        <v>5.3579633124950683E-4</v>
      </c>
    </row>
    <row r="36" spans="2:11">
      <c r="B36" s="96" t="s">
        <v>1575</v>
      </c>
      <c r="C36" s="92">
        <v>5302</v>
      </c>
      <c r="D36" s="103" t="s">
        <v>128</v>
      </c>
      <c r="E36" s="81">
        <v>42948</v>
      </c>
      <c r="F36" s="97">
        <v>1373497.54</v>
      </c>
      <c r="G36" s="99">
        <v>103.0787</v>
      </c>
      <c r="H36" s="97">
        <v>4982.1418200000007</v>
      </c>
      <c r="I36" s="98">
        <v>7.0172081702127653E-5</v>
      </c>
      <c r="J36" s="98">
        <f t="shared" si="0"/>
        <v>8.3888391977028645E-2</v>
      </c>
      <c r="K36" s="98">
        <f>H36/'סכום נכסי הקרן'!$C$42</f>
        <v>1.4992163294412224E-3</v>
      </c>
    </row>
    <row r="37" spans="2:11">
      <c r="B37" s="96" t="s">
        <v>1576</v>
      </c>
      <c r="C37" s="92">
        <v>5290</v>
      </c>
      <c r="D37" s="103" t="s">
        <v>128</v>
      </c>
      <c r="E37" s="81">
        <v>42359</v>
      </c>
      <c r="F37" s="97">
        <v>1547840.07</v>
      </c>
      <c r="G37" s="99">
        <v>57.8476</v>
      </c>
      <c r="H37" s="97">
        <v>3150.8715299999999</v>
      </c>
      <c r="I37" s="98">
        <v>3.2736400909685122E-4</v>
      </c>
      <c r="J37" s="98">
        <f t="shared" si="0"/>
        <v>5.3053798050634357E-2</v>
      </c>
      <c r="K37" s="98">
        <f>H37/'סכום נכסי הקרן'!$C$42</f>
        <v>9.4815407116360397E-4</v>
      </c>
    </row>
    <row r="38" spans="2:11">
      <c r="B38" s="96" t="s">
        <v>1577</v>
      </c>
      <c r="C38" s="92">
        <v>5294</v>
      </c>
      <c r="D38" s="103" t="s">
        <v>131</v>
      </c>
      <c r="E38" s="81">
        <v>42646</v>
      </c>
      <c r="F38" s="97">
        <v>1405762.51</v>
      </c>
      <c r="G38" s="99">
        <v>51.252400000000002</v>
      </c>
      <c r="H38" s="97">
        <v>3053.1357899999998</v>
      </c>
      <c r="I38" s="98">
        <v>2.3429374666666665E-3</v>
      </c>
      <c r="J38" s="98">
        <f t="shared" si="0"/>
        <v>5.1408141551180279E-2</v>
      </c>
      <c r="K38" s="98">
        <f>H38/'סכום נכסי הקרן'!$C$42</f>
        <v>9.1874362427712378E-4</v>
      </c>
    </row>
    <row r="39" spans="2:11">
      <c r="B39" s="96" t="s">
        <v>1578</v>
      </c>
      <c r="C39" s="92">
        <v>60832</v>
      </c>
      <c r="D39" s="103" t="s">
        <v>128</v>
      </c>
      <c r="E39" s="81">
        <v>42555</v>
      </c>
      <c r="F39" s="97">
        <v>0.02</v>
      </c>
      <c r="G39" s="99">
        <v>100</v>
      </c>
      <c r="H39" s="97">
        <v>5.9999999999999995E-5</v>
      </c>
      <c r="I39" s="98">
        <v>9.7653747061345649E-4</v>
      </c>
      <c r="J39" s="98">
        <f t="shared" si="0"/>
        <v>1.0102690169148411E-9</v>
      </c>
      <c r="K39" s="98">
        <f>H39/'סכום נכסי הקרן'!$C$42</f>
        <v>1.8055082134629666E-11</v>
      </c>
    </row>
    <row r="40" spans="2:11">
      <c r="B40" s="96" t="s">
        <v>1579</v>
      </c>
      <c r="C40" s="92">
        <v>60833</v>
      </c>
      <c r="D40" s="103" t="s">
        <v>128</v>
      </c>
      <c r="E40" s="81">
        <v>42555</v>
      </c>
      <c r="F40" s="97">
        <v>329128.33</v>
      </c>
      <c r="G40" s="99">
        <v>100</v>
      </c>
      <c r="H40" s="97">
        <v>1158.2025800000001</v>
      </c>
      <c r="I40" s="98">
        <v>2.1938952125254773E-4</v>
      </c>
      <c r="J40" s="98">
        <f t="shared" si="0"/>
        <v>1.9501603031413881E-2</v>
      </c>
      <c r="K40" s="98">
        <f>H40/'סכום נכסי הקרן'!$C$42</f>
        <v>3.4852404517399981E-4</v>
      </c>
    </row>
    <row r="41" spans="2:11">
      <c r="B41" s="96" t="s">
        <v>1580</v>
      </c>
      <c r="C41" s="92">
        <v>60834</v>
      </c>
      <c r="D41" s="103" t="s">
        <v>128</v>
      </c>
      <c r="E41" s="81">
        <v>42555</v>
      </c>
      <c r="F41" s="97">
        <v>27333.27</v>
      </c>
      <c r="G41" s="99">
        <v>100</v>
      </c>
      <c r="H41" s="97">
        <v>96.185779999999994</v>
      </c>
      <c r="I41" s="98">
        <v>2.2856220529268294E-4</v>
      </c>
      <c r="J41" s="98">
        <f t="shared" si="0"/>
        <v>1.6195585566964532E-3</v>
      </c>
      <c r="K41" s="98">
        <f>H41/'סכום נכסי הקרן'!$C$42</f>
        <v>2.8944035968056989E-5</v>
      </c>
    </row>
    <row r="42" spans="2:11">
      <c r="B42" s="96" t="s">
        <v>1581</v>
      </c>
      <c r="C42" s="92">
        <v>60837</v>
      </c>
      <c r="D42" s="103" t="s">
        <v>128</v>
      </c>
      <c r="E42" s="81">
        <v>42555</v>
      </c>
      <c r="F42" s="97">
        <v>68047.520000000004</v>
      </c>
      <c r="G42" s="99">
        <v>100</v>
      </c>
      <c r="H42" s="97">
        <v>239.45920999999998</v>
      </c>
      <c r="I42" s="98">
        <v>1.1684722510912492E-4</v>
      </c>
      <c r="J42" s="98">
        <f t="shared" si="0"/>
        <v>4.0319703446317417E-3</v>
      </c>
      <c r="K42" s="98">
        <f>H42/'סכום נכסי הקרן'!$C$42</f>
        <v>7.2057595074058881E-5</v>
      </c>
    </row>
    <row r="43" spans="2:11">
      <c r="B43" s="96" t="s">
        <v>1582</v>
      </c>
      <c r="C43" s="92">
        <v>60838</v>
      </c>
      <c r="D43" s="103" t="s">
        <v>128</v>
      </c>
      <c r="E43" s="81">
        <v>42555</v>
      </c>
      <c r="F43" s="97">
        <v>107891.15</v>
      </c>
      <c r="G43" s="99">
        <v>100</v>
      </c>
      <c r="H43" s="97">
        <v>379.66894000000002</v>
      </c>
      <c r="I43" s="98">
        <v>3.5625349632352941E-5</v>
      </c>
      <c r="J43" s="98">
        <f t="shared" si="0"/>
        <v>6.3927961127816643E-3</v>
      </c>
      <c r="K43" s="98">
        <f>H43/'סכום נכסי הקרן'!$C$42</f>
        <v>1.1424923159446305E-4</v>
      </c>
    </row>
    <row r="44" spans="2:11">
      <c r="B44" s="96" t="s">
        <v>1583</v>
      </c>
      <c r="C44" s="92">
        <v>60839</v>
      </c>
      <c r="D44" s="103" t="s">
        <v>128</v>
      </c>
      <c r="E44" s="81">
        <v>42555</v>
      </c>
      <c r="F44" s="97">
        <v>183615.87</v>
      </c>
      <c r="G44" s="99">
        <v>100</v>
      </c>
      <c r="H44" s="97">
        <v>646.14422999999999</v>
      </c>
      <c r="I44" s="98">
        <v>2.1321524083695652E-4</v>
      </c>
      <c r="J44" s="98">
        <f t="shared" si="0"/>
        <v>1.0879658267121617E-2</v>
      </c>
      <c r="K44" s="98">
        <f>H44/'סכום נכסי הקרן'!$C$42</f>
        <v>1.9443645239111736E-4</v>
      </c>
    </row>
    <row r="45" spans="2:11">
      <c r="B45" s="96" t="s">
        <v>1584</v>
      </c>
      <c r="C45" s="92">
        <v>608311</v>
      </c>
      <c r="D45" s="103" t="s">
        <v>128</v>
      </c>
      <c r="E45" s="81">
        <v>42555</v>
      </c>
      <c r="F45" s="97">
        <v>154688.63</v>
      </c>
      <c r="G45" s="99">
        <v>100</v>
      </c>
      <c r="H45" s="97">
        <v>544.34929</v>
      </c>
      <c r="I45" s="98">
        <v>1.1582802197802197E-4</v>
      </c>
      <c r="J45" s="98">
        <f t="shared" si="0"/>
        <v>9.1656537011098639E-3</v>
      </c>
      <c r="K45" s="98">
        <f>H45/'סכום נכסי הקרן'!$C$42</f>
        <v>1.6380451901462238E-4</v>
      </c>
    </row>
    <row r="46" spans="2:11">
      <c r="B46" s="96" t="s">
        <v>1585</v>
      </c>
      <c r="C46" s="92">
        <v>5287</v>
      </c>
      <c r="D46" s="103" t="s">
        <v>130</v>
      </c>
      <c r="E46" s="81">
        <v>42735</v>
      </c>
      <c r="F46" s="97">
        <v>1065231.01</v>
      </c>
      <c r="G46" s="99">
        <v>40.094299999999997</v>
      </c>
      <c r="H46" s="97">
        <v>1602.89474</v>
      </c>
      <c r="I46" s="98">
        <v>6.9270167064881794E-4</v>
      </c>
      <c r="J46" s="98">
        <f t="shared" si="0"/>
        <v>2.6989248219962833E-2</v>
      </c>
      <c r="K46" s="98">
        <f>H46/'סכום נכסי הקרן'!$C$42</f>
        <v>4.8233993639776437E-4</v>
      </c>
    </row>
    <row r="47" spans="2:11">
      <c r="B47" s="96" t="s">
        <v>1586</v>
      </c>
      <c r="C47" s="92">
        <v>608312</v>
      </c>
      <c r="D47" s="103" t="s">
        <v>128</v>
      </c>
      <c r="E47" s="81">
        <v>42555</v>
      </c>
      <c r="F47" s="97">
        <v>59852.2</v>
      </c>
      <c r="G47" s="99">
        <v>100</v>
      </c>
      <c r="H47" s="97">
        <v>210.61989000000003</v>
      </c>
      <c r="I47" s="98">
        <v>5.1337040344183781E-3</v>
      </c>
      <c r="J47" s="98">
        <f t="shared" si="0"/>
        <v>3.5463791535502004E-3</v>
      </c>
      <c r="K47" s="98">
        <f>H47/'סכום נכסי הקרן'!$C$42</f>
        <v>6.3379323552277761E-5</v>
      </c>
    </row>
    <row r="48" spans="2:11">
      <c r="B48" s="96" t="s">
        <v>1587</v>
      </c>
      <c r="C48" s="92">
        <v>608314</v>
      </c>
      <c r="D48" s="103" t="s">
        <v>128</v>
      </c>
      <c r="E48" s="81">
        <v>42555</v>
      </c>
      <c r="F48" s="97">
        <v>51183.519999999997</v>
      </c>
      <c r="G48" s="99">
        <v>100</v>
      </c>
      <c r="H48" s="97">
        <v>180.1148</v>
      </c>
      <c r="I48" s="98">
        <v>8.6981812226244589E-4</v>
      </c>
      <c r="J48" s="98">
        <f t="shared" si="0"/>
        <v>3.0327400321302207E-3</v>
      </c>
      <c r="K48" s="98">
        <f>H48/'סכום נכסי הקרן'!$C$42</f>
        <v>5.4199791794373259E-5</v>
      </c>
    </row>
    <row r="49" spans="2:11">
      <c r="B49" s="96" t="s">
        <v>1588</v>
      </c>
      <c r="C49" s="92">
        <v>608315</v>
      </c>
      <c r="D49" s="103" t="s">
        <v>128</v>
      </c>
      <c r="E49" s="81">
        <v>42555</v>
      </c>
      <c r="F49" s="97">
        <v>29903.5</v>
      </c>
      <c r="G49" s="99">
        <v>100</v>
      </c>
      <c r="H49" s="97">
        <v>105.23042</v>
      </c>
      <c r="I49" s="98">
        <v>5.835099191669665E-5</v>
      </c>
      <c r="J49" s="98">
        <f t="shared" si="0"/>
        <v>1.771850549382264E-3</v>
      </c>
      <c r="K49" s="98">
        <f>H49/'סכום נכסי הקרן'!$C$42</f>
        <v>3.1665731269359603E-5</v>
      </c>
    </row>
    <row r="50" spans="2:11">
      <c r="B50" s="96" t="s">
        <v>1589</v>
      </c>
      <c r="C50" s="92">
        <v>608316</v>
      </c>
      <c r="D50" s="103" t="s">
        <v>128</v>
      </c>
      <c r="E50" s="81">
        <v>42555</v>
      </c>
      <c r="F50" s="97">
        <v>111861.22</v>
      </c>
      <c r="G50" s="99">
        <v>100</v>
      </c>
      <c r="H50" s="97">
        <v>393.63963999999999</v>
      </c>
      <c r="I50" s="98">
        <v>3.2135578791686179E-5</v>
      </c>
      <c r="J50" s="98">
        <f t="shared" si="0"/>
        <v>6.6280322020252002E-3</v>
      </c>
      <c r="K50" s="98">
        <f>H50/'סכום נכסי הקרן'!$C$42</f>
        <v>1.1845326719410088E-4</v>
      </c>
    </row>
    <row r="51" spans="2:11">
      <c r="B51" s="96" t="s">
        <v>1590</v>
      </c>
      <c r="C51" s="92">
        <v>608317</v>
      </c>
      <c r="D51" s="103" t="s">
        <v>128</v>
      </c>
      <c r="E51" s="81">
        <v>42555</v>
      </c>
      <c r="F51" s="97">
        <v>2771.04</v>
      </c>
      <c r="G51" s="99">
        <v>100</v>
      </c>
      <c r="H51" s="97">
        <v>9.7512900000000009</v>
      </c>
      <c r="I51" s="98">
        <v>4.5910889229440325E-4</v>
      </c>
      <c r="J51" s="98">
        <f t="shared" si="0"/>
        <v>1.6419043603252539E-4</v>
      </c>
      <c r="K51" s="98">
        <f>H51/'סכום נכסי הקרן'!$C$42</f>
        <v>2.9343390311432153E-6</v>
      </c>
    </row>
    <row r="52" spans="2:11">
      <c r="B52" s="96" t="s">
        <v>1591</v>
      </c>
      <c r="C52" s="92">
        <v>5284</v>
      </c>
      <c r="D52" s="103" t="s">
        <v>130</v>
      </c>
      <c r="E52" s="81">
        <v>42531</v>
      </c>
      <c r="F52" s="97">
        <v>1243446.69</v>
      </c>
      <c r="G52" s="99">
        <v>43.957500000000003</v>
      </c>
      <c r="H52" s="97">
        <v>2051.3450600000001</v>
      </c>
      <c r="I52" s="98">
        <v>1.1149897499999999E-3</v>
      </c>
      <c r="J52" s="98">
        <f t="shared" si="0"/>
        <v>3.4540172618655267E-2</v>
      </c>
      <c r="K52" s="98">
        <f>H52/'סכום נכסי הקרן'!$C$42</f>
        <v>6.1728672574611369E-4</v>
      </c>
    </row>
    <row r="53" spans="2:11">
      <c r="B53" s="96" t="s">
        <v>1592</v>
      </c>
      <c r="C53" s="92">
        <v>5276</v>
      </c>
      <c r="D53" s="103" t="s">
        <v>128</v>
      </c>
      <c r="E53" s="81">
        <v>42423</v>
      </c>
      <c r="F53" s="97">
        <v>923541.33</v>
      </c>
      <c r="G53" s="99">
        <v>94.519099999999995</v>
      </c>
      <c r="H53" s="97">
        <v>3071.8158599999997</v>
      </c>
      <c r="I53" s="98">
        <v>1.1733333333333333E-4</v>
      </c>
      <c r="J53" s="98">
        <f t="shared" si="0"/>
        <v>5.1722673150426952E-2</v>
      </c>
      <c r="K53" s="98">
        <f>H53/'סכום נכסי הקרן'!$C$42</f>
        <v>9.2436479424596761E-4</v>
      </c>
    </row>
    <row r="54" spans="2:11">
      <c r="B54" s="96" t="s">
        <v>1593</v>
      </c>
      <c r="C54" s="92">
        <v>608318</v>
      </c>
      <c r="D54" s="103" t="s">
        <v>128</v>
      </c>
      <c r="E54" s="81">
        <v>42555</v>
      </c>
      <c r="F54" s="97">
        <v>40008.019999999997</v>
      </c>
      <c r="G54" s="99">
        <v>100</v>
      </c>
      <c r="H54" s="97">
        <v>140.78824</v>
      </c>
      <c r="I54" s="98">
        <v>2.3901020408163265E-4</v>
      </c>
      <c r="J54" s="98">
        <f t="shared" si="0"/>
        <v>2.3705666136328452E-3</v>
      </c>
      <c r="K54" s="98">
        <f>H54/'סכום נכסי הקרן'!$C$42</f>
        <v>4.2365720613165898E-5</v>
      </c>
    </row>
    <row r="55" spans="2:11">
      <c r="B55" s="96" t="s">
        <v>1594</v>
      </c>
      <c r="C55" s="92">
        <v>5286</v>
      </c>
      <c r="D55" s="103" t="s">
        <v>128</v>
      </c>
      <c r="E55" s="81">
        <v>42705</v>
      </c>
      <c r="F55" s="97">
        <v>822529.2</v>
      </c>
      <c r="G55" s="99">
        <v>122.1392</v>
      </c>
      <c r="H55" s="97">
        <v>3535.2950099999998</v>
      </c>
      <c r="I55" s="98">
        <v>3.9168058095238092E-4</v>
      </c>
      <c r="J55" s="98">
        <f t="shared" si="0"/>
        <v>5.9526650237610723E-2</v>
      </c>
      <c r="K55" s="98">
        <f>H55/'סכום נכסי הקרן'!$C$42</f>
        <v>1.06383402959494E-3</v>
      </c>
    </row>
    <row r="56" spans="2:11">
      <c r="B56" s="96" t="s">
        <v>1595</v>
      </c>
      <c r="C56" s="92">
        <v>608320</v>
      </c>
      <c r="D56" s="103" t="s">
        <v>128</v>
      </c>
      <c r="E56" s="81">
        <v>42555</v>
      </c>
      <c r="F56" s="97">
        <v>63146.96</v>
      </c>
      <c r="G56" s="99">
        <v>100</v>
      </c>
      <c r="H56" s="97">
        <v>222.21414000000001</v>
      </c>
      <c r="I56" s="98">
        <v>1.0038428571428572E-4</v>
      </c>
      <c r="J56" s="98">
        <f t="shared" si="0"/>
        <v>3.741601012706282E-3</v>
      </c>
      <c r="K56" s="98">
        <f>H56/'סכום נכסי הקרן'!$C$42</f>
        <v>6.6868242486268258E-5</v>
      </c>
    </row>
    <row r="57" spans="2:11">
      <c r="B57" s="96" t="s">
        <v>1596</v>
      </c>
      <c r="C57" s="92">
        <v>608321</v>
      </c>
      <c r="D57" s="103" t="s">
        <v>128</v>
      </c>
      <c r="E57" s="81">
        <v>42555</v>
      </c>
      <c r="F57" s="97">
        <v>84119.25</v>
      </c>
      <c r="G57" s="99">
        <v>100</v>
      </c>
      <c r="H57" s="97">
        <v>296.01562999999999</v>
      </c>
      <c r="I57" s="98">
        <v>1.0096120689655173E-4</v>
      </c>
      <c r="J57" s="98">
        <f t="shared" si="0"/>
        <v>4.9842569918587898E-3</v>
      </c>
      <c r="K57" s="98">
        <f>H57/'סכום נכסי הקרן'!$C$42</f>
        <v>8.907644187973575E-5</v>
      </c>
    </row>
    <row r="58" spans="2:11">
      <c r="B58" s="112"/>
      <c r="C58" s="113"/>
      <c r="D58" s="113"/>
      <c r="E58" s="113"/>
      <c r="F58" s="113"/>
      <c r="G58" s="113"/>
      <c r="H58" s="113"/>
      <c r="I58" s="113"/>
      <c r="J58" s="113"/>
      <c r="K58" s="113"/>
    </row>
    <row r="59" spans="2:11">
      <c r="B59" s="112"/>
      <c r="C59" s="113"/>
      <c r="D59" s="113"/>
      <c r="E59" s="113"/>
      <c r="F59" s="113"/>
      <c r="G59" s="113"/>
      <c r="H59" s="113"/>
      <c r="I59" s="113"/>
      <c r="J59" s="113"/>
      <c r="K59" s="113"/>
    </row>
    <row r="60" spans="2:11">
      <c r="B60" s="112"/>
      <c r="C60" s="113"/>
      <c r="D60" s="113"/>
      <c r="E60" s="113"/>
      <c r="F60" s="113"/>
      <c r="G60" s="113"/>
      <c r="H60" s="113"/>
      <c r="I60" s="113"/>
      <c r="J60" s="113"/>
      <c r="K60" s="113"/>
    </row>
    <row r="61" spans="2:11">
      <c r="B61" s="120" t="s">
        <v>109</v>
      </c>
      <c r="C61" s="113"/>
      <c r="D61" s="113"/>
      <c r="E61" s="113"/>
      <c r="F61" s="113"/>
      <c r="G61" s="113"/>
      <c r="H61" s="113"/>
      <c r="I61" s="113"/>
      <c r="J61" s="113"/>
      <c r="K61" s="113"/>
    </row>
    <row r="62" spans="2:11">
      <c r="B62" s="120" t="s">
        <v>198</v>
      </c>
      <c r="C62" s="113"/>
      <c r="D62" s="113"/>
      <c r="E62" s="113"/>
      <c r="F62" s="113"/>
      <c r="G62" s="113"/>
      <c r="H62" s="113"/>
      <c r="I62" s="113"/>
      <c r="J62" s="113"/>
      <c r="K62" s="113"/>
    </row>
    <row r="63" spans="2:11">
      <c r="B63" s="120" t="s">
        <v>206</v>
      </c>
      <c r="C63" s="113"/>
      <c r="D63" s="113"/>
      <c r="E63" s="113"/>
      <c r="F63" s="113"/>
      <c r="G63" s="113"/>
      <c r="H63" s="113"/>
      <c r="I63" s="113"/>
      <c r="J63" s="113"/>
      <c r="K63" s="113"/>
    </row>
    <row r="64" spans="2:11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2:11"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2:11">
      <c r="B66" s="112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2:11">
      <c r="B67" s="112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2:11">
      <c r="B68" s="112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2:11">
      <c r="B69" s="112"/>
      <c r="C69" s="113"/>
      <c r="D69" s="113"/>
      <c r="E69" s="113"/>
      <c r="F69" s="113"/>
      <c r="G69" s="113"/>
      <c r="H69" s="113"/>
      <c r="I69" s="113"/>
      <c r="J69" s="113"/>
      <c r="K69" s="113"/>
    </row>
    <row r="70" spans="2:11">
      <c r="B70" s="112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2:11">
      <c r="B71" s="112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2:11">
      <c r="B72" s="112"/>
      <c r="C72" s="113"/>
      <c r="D72" s="113"/>
      <c r="E72" s="113"/>
      <c r="F72" s="113"/>
      <c r="G72" s="113"/>
      <c r="H72" s="113"/>
      <c r="I72" s="113"/>
      <c r="J72" s="113"/>
      <c r="K72" s="113"/>
    </row>
    <row r="73" spans="2:11">
      <c r="B73" s="112"/>
      <c r="C73" s="113"/>
      <c r="D73" s="113"/>
      <c r="E73" s="113"/>
      <c r="F73" s="113"/>
      <c r="G73" s="113"/>
      <c r="H73" s="113"/>
      <c r="I73" s="113"/>
      <c r="J73" s="113"/>
      <c r="K73" s="113"/>
    </row>
    <row r="74" spans="2:11">
      <c r="B74" s="112"/>
      <c r="C74" s="113"/>
      <c r="D74" s="113"/>
      <c r="E74" s="113"/>
      <c r="F74" s="113"/>
      <c r="G74" s="113"/>
      <c r="H74" s="113"/>
      <c r="I74" s="113"/>
      <c r="J74" s="113"/>
      <c r="K74" s="113"/>
    </row>
    <row r="75" spans="2:11">
      <c r="B75" s="112"/>
      <c r="C75" s="113"/>
      <c r="D75" s="113"/>
      <c r="E75" s="113"/>
      <c r="F75" s="113"/>
      <c r="G75" s="113"/>
      <c r="H75" s="113"/>
      <c r="I75" s="113"/>
      <c r="J75" s="113"/>
      <c r="K75" s="113"/>
    </row>
    <row r="76" spans="2:11">
      <c r="B76" s="112"/>
      <c r="C76" s="113"/>
      <c r="D76" s="113"/>
      <c r="E76" s="113"/>
      <c r="F76" s="113"/>
      <c r="G76" s="113"/>
      <c r="H76" s="113"/>
      <c r="I76" s="113"/>
      <c r="J76" s="113"/>
      <c r="K76" s="113"/>
    </row>
    <row r="77" spans="2:11">
      <c r="B77" s="112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2:11">
      <c r="B78" s="112"/>
      <c r="C78" s="113"/>
      <c r="D78" s="113"/>
      <c r="E78" s="113"/>
      <c r="F78" s="113"/>
      <c r="G78" s="113"/>
      <c r="H78" s="113"/>
      <c r="I78" s="113"/>
      <c r="J78" s="113"/>
      <c r="K78" s="113"/>
    </row>
    <row r="79" spans="2:11">
      <c r="B79" s="112"/>
      <c r="C79" s="113"/>
      <c r="D79" s="113"/>
      <c r="E79" s="113"/>
      <c r="F79" s="113"/>
      <c r="G79" s="113"/>
      <c r="H79" s="113"/>
      <c r="I79" s="113"/>
      <c r="J79" s="113"/>
      <c r="K79" s="113"/>
    </row>
    <row r="80" spans="2:11">
      <c r="B80" s="112"/>
      <c r="C80" s="113"/>
      <c r="D80" s="113"/>
      <c r="E80" s="113"/>
      <c r="F80" s="113"/>
      <c r="G80" s="113"/>
      <c r="H80" s="113"/>
      <c r="I80" s="113"/>
      <c r="J80" s="113"/>
      <c r="K80" s="113"/>
    </row>
    <row r="81" spans="2:11">
      <c r="B81" s="112"/>
      <c r="C81" s="113"/>
      <c r="D81" s="113"/>
      <c r="E81" s="113"/>
      <c r="F81" s="113"/>
      <c r="G81" s="113"/>
      <c r="H81" s="113"/>
      <c r="I81" s="113"/>
      <c r="J81" s="113"/>
      <c r="K81" s="113"/>
    </row>
    <row r="82" spans="2:11">
      <c r="B82" s="112"/>
      <c r="C82" s="113"/>
      <c r="D82" s="113"/>
      <c r="E82" s="113"/>
      <c r="F82" s="113"/>
      <c r="G82" s="113"/>
      <c r="H82" s="113"/>
      <c r="I82" s="113"/>
      <c r="J82" s="113"/>
      <c r="K82" s="113"/>
    </row>
    <row r="83" spans="2:11">
      <c r="B83" s="112"/>
      <c r="C83" s="113"/>
      <c r="D83" s="113"/>
      <c r="E83" s="113"/>
      <c r="F83" s="113"/>
      <c r="G83" s="113"/>
      <c r="H83" s="113"/>
      <c r="I83" s="113"/>
      <c r="J83" s="113"/>
      <c r="K83" s="113"/>
    </row>
    <row r="84" spans="2:11">
      <c r="B84" s="112"/>
      <c r="C84" s="113"/>
      <c r="D84" s="113"/>
      <c r="E84" s="113"/>
      <c r="F84" s="113"/>
      <c r="G84" s="113"/>
      <c r="H84" s="113"/>
      <c r="I84" s="113"/>
      <c r="J84" s="113"/>
      <c r="K84" s="113"/>
    </row>
    <row r="85" spans="2:11">
      <c r="B85" s="112"/>
      <c r="C85" s="113"/>
      <c r="D85" s="113"/>
      <c r="E85" s="113"/>
      <c r="F85" s="113"/>
      <c r="G85" s="113"/>
      <c r="H85" s="113"/>
      <c r="I85" s="113"/>
      <c r="J85" s="113"/>
      <c r="K85" s="113"/>
    </row>
    <row r="86" spans="2:11">
      <c r="B86" s="112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2:11">
      <c r="B87" s="112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2:11">
      <c r="B88" s="112"/>
      <c r="C88" s="113"/>
      <c r="D88" s="113"/>
      <c r="E88" s="113"/>
      <c r="F88" s="113"/>
      <c r="G88" s="113"/>
      <c r="H88" s="113"/>
      <c r="I88" s="113"/>
      <c r="J88" s="113"/>
      <c r="K88" s="113"/>
    </row>
    <row r="89" spans="2:11">
      <c r="B89" s="112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2:11">
      <c r="B90" s="112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2:11">
      <c r="B91" s="112"/>
      <c r="C91" s="113"/>
      <c r="D91" s="113"/>
      <c r="E91" s="113"/>
      <c r="F91" s="113"/>
      <c r="G91" s="113"/>
      <c r="H91" s="113"/>
      <c r="I91" s="113"/>
      <c r="J91" s="113"/>
      <c r="K91" s="113"/>
    </row>
    <row r="92" spans="2:11">
      <c r="B92" s="112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2:11">
      <c r="B93" s="112"/>
      <c r="C93" s="113"/>
      <c r="D93" s="113"/>
      <c r="E93" s="113"/>
      <c r="F93" s="113"/>
      <c r="G93" s="113"/>
      <c r="H93" s="113"/>
      <c r="I93" s="113"/>
      <c r="J93" s="113"/>
      <c r="K93" s="113"/>
    </row>
    <row r="94" spans="2:11">
      <c r="B94" s="112"/>
      <c r="C94" s="113"/>
      <c r="D94" s="113"/>
      <c r="E94" s="113"/>
      <c r="F94" s="113"/>
      <c r="G94" s="113"/>
      <c r="H94" s="113"/>
      <c r="I94" s="113"/>
      <c r="J94" s="113"/>
      <c r="K94" s="113"/>
    </row>
    <row r="95" spans="2:11">
      <c r="B95" s="112"/>
      <c r="C95" s="113"/>
      <c r="D95" s="113"/>
      <c r="E95" s="113"/>
      <c r="F95" s="113"/>
      <c r="G95" s="113"/>
      <c r="H95" s="113"/>
      <c r="I95" s="113"/>
      <c r="J95" s="113"/>
      <c r="K95" s="113"/>
    </row>
    <row r="96" spans="2:11">
      <c r="B96" s="112"/>
      <c r="C96" s="113"/>
      <c r="D96" s="113"/>
      <c r="E96" s="113"/>
      <c r="F96" s="113"/>
      <c r="G96" s="113"/>
      <c r="H96" s="113"/>
      <c r="I96" s="113"/>
      <c r="J96" s="113"/>
      <c r="K96" s="113"/>
    </row>
    <row r="97" spans="2:11">
      <c r="B97" s="112"/>
      <c r="C97" s="113"/>
      <c r="D97" s="113"/>
      <c r="E97" s="113"/>
      <c r="F97" s="113"/>
      <c r="G97" s="113"/>
      <c r="H97" s="113"/>
      <c r="I97" s="113"/>
      <c r="J97" s="113"/>
      <c r="K97" s="113"/>
    </row>
    <row r="98" spans="2:11">
      <c r="B98" s="112"/>
      <c r="C98" s="113"/>
      <c r="D98" s="113"/>
      <c r="E98" s="113"/>
      <c r="F98" s="113"/>
      <c r="G98" s="113"/>
      <c r="H98" s="113"/>
      <c r="I98" s="113"/>
      <c r="J98" s="113"/>
      <c r="K98" s="113"/>
    </row>
    <row r="99" spans="2:11">
      <c r="B99" s="112"/>
      <c r="C99" s="113"/>
      <c r="D99" s="113"/>
      <c r="E99" s="113"/>
      <c r="F99" s="113"/>
      <c r="G99" s="113"/>
      <c r="H99" s="113"/>
      <c r="I99" s="113"/>
      <c r="J99" s="113"/>
      <c r="K99" s="113"/>
    </row>
    <row r="100" spans="2:11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</row>
    <row r="101" spans="2:11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2:11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</row>
    <row r="103" spans="2:11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</row>
    <row r="104" spans="2:11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</row>
    <row r="105" spans="2:11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</row>
    <row r="106" spans="2:11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2:11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</row>
    <row r="108" spans="2:11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</row>
    <row r="109" spans="2:11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</row>
    <row r="110" spans="2:11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</row>
    <row r="111" spans="2:11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</row>
    <row r="112" spans="2:11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3" spans="2:11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</row>
    <row r="114" spans="2:11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</row>
    <row r="115" spans="2:11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2:11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2:11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</row>
    <row r="118" spans="2:11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</row>
    <row r="119" spans="2:11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</row>
    <row r="120" spans="2:11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</row>
    <row r="121" spans="2:11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</row>
    <row r="122" spans="2:11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</row>
    <row r="123" spans="2:11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</row>
    <row r="124" spans="2:11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</row>
    <row r="125" spans="2:11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</row>
    <row r="126" spans="2:11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</row>
    <row r="127" spans="2:11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</row>
    <row r="128" spans="2:11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2:11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</row>
    <row r="130" spans="2:11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</row>
    <row r="131" spans="2:11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</row>
    <row r="132" spans="2:11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</row>
    <row r="133" spans="2:11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</row>
    <row r="134" spans="2:11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</row>
    <row r="135" spans="2:11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</row>
    <row r="136" spans="2:11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</row>
    <row r="137" spans="2:11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2:11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2:11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</row>
    <row r="140" spans="2:11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</row>
    <row r="141" spans="2:11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</row>
    <row r="142" spans="2:11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</row>
    <row r="143" spans="2:11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</row>
    <row r="144" spans="2:11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</row>
    <row r="145" spans="2:11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</row>
    <row r="146" spans="2:11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</row>
    <row r="147" spans="2:11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</row>
    <row r="148" spans="2:11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</row>
    <row r="149" spans="2:11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2:11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</row>
    <row r="151" spans="2:11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</row>
    <row r="152" spans="2:11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</row>
    <row r="153" spans="2:11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</row>
    <row r="154" spans="2:11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</row>
    <row r="155" spans="2:11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2:11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</row>
    <row r="157" spans="2:11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</row>
    <row r="158" spans="2:11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</row>
    <row r="159" spans="2:11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</row>
    <row r="160" spans="2:11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2:11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2:11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</row>
    <row r="163" spans="2:11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</row>
    <row r="164" spans="2:11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</row>
    <row r="165" spans="2:11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</row>
    <row r="166" spans="2:11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</row>
    <row r="167" spans="2:11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</row>
    <row r="168" spans="2:11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</row>
    <row r="169" spans="2:11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</row>
    <row r="170" spans="2:11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</row>
    <row r="171" spans="2:11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</row>
    <row r="172" spans="2:11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</row>
    <row r="173" spans="2:11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</row>
    <row r="174" spans="2:11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</row>
    <row r="175" spans="2:11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</row>
    <row r="176" spans="2:11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</row>
    <row r="177" spans="2:11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</row>
    <row r="178" spans="2:11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</row>
    <row r="179" spans="2:11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</row>
    <row r="180" spans="2:11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</row>
    <row r="181" spans="2:11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2:11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2:11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</row>
    <row r="184" spans="2:11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</row>
    <row r="185" spans="2:11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</row>
    <row r="186" spans="2:11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</row>
    <row r="187" spans="2:11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2:11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2:11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</row>
    <row r="190" spans="2:11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</row>
    <row r="191" spans="2:11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</row>
    <row r="192" spans="2:11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</row>
    <row r="193" spans="2:11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</row>
    <row r="194" spans="2:11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</row>
    <row r="195" spans="2:11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</row>
    <row r="196" spans="2:11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</row>
    <row r="197" spans="2:11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</row>
    <row r="198" spans="2:11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</row>
    <row r="199" spans="2:11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</row>
    <row r="200" spans="2:11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</row>
    <row r="201" spans="2:11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</row>
    <row r="202" spans="2:11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</row>
    <row r="203" spans="2:11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</row>
    <row r="204" spans="2:11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</row>
    <row r="205" spans="2:11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</row>
    <row r="206" spans="2:11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</row>
    <row r="207" spans="2:11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</row>
    <row r="208" spans="2:11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</row>
    <row r="209" spans="2:11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</row>
    <row r="210" spans="2:11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</row>
    <row r="211" spans="2:11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2:11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</row>
    <row r="213" spans="2:11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</row>
    <row r="214" spans="2:11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</row>
    <row r="215" spans="2:11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2:11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</row>
    <row r="217" spans="2:11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</row>
    <row r="218" spans="2:11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</row>
    <row r="219" spans="2:11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</row>
    <row r="220" spans="2:11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</row>
    <row r="221" spans="2:11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2:11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</row>
    <row r="223" spans="2:11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mergeCells count="2">
    <mergeCell ref="B6:K6"/>
    <mergeCell ref="B7:K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2.8554687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67" t="s" vm="1">
        <v>223</v>
      </c>
    </row>
    <row r="2" spans="2:12">
      <c r="B2" s="46" t="s">
        <v>141</v>
      </c>
      <c r="C2" s="67" t="s">
        <v>224</v>
      </c>
    </row>
    <row r="3" spans="2:12">
      <c r="B3" s="46" t="s">
        <v>143</v>
      </c>
      <c r="C3" s="67" t="s">
        <v>225</v>
      </c>
    </row>
    <row r="4" spans="2:12">
      <c r="B4" s="46" t="s">
        <v>144</v>
      </c>
      <c r="C4" s="67">
        <v>2207</v>
      </c>
    </row>
    <row r="6" spans="2:12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96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78.75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57</v>
      </c>
      <c r="K8" s="29" t="s">
        <v>145</v>
      </c>
      <c r="L8" s="30" t="s">
        <v>147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47</v>
      </c>
      <c r="C11" s="92"/>
      <c r="D11" s="92"/>
      <c r="E11" s="92"/>
      <c r="F11" s="92"/>
      <c r="G11" s="97"/>
      <c r="H11" s="99"/>
      <c r="I11" s="97">
        <v>0.145506148</v>
      </c>
      <c r="J11" s="92"/>
      <c r="K11" s="98">
        <f>IFERROR(I11/$I$11,0)</f>
        <v>1</v>
      </c>
      <c r="L11" s="98">
        <f>I11/'סכום נכסי הקרן'!$C$42</f>
        <v>4.3785424220559671E-8</v>
      </c>
    </row>
    <row r="12" spans="2:12" ht="21" customHeight="1">
      <c r="B12" s="79" t="s">
        <v>1597</v>
      </c>
      <c r="C12" s="92"/>
      <c r="D12" s="92"/>
      <c r="E12" s="92"/>
      <c r="F12" s="92"/>
      <c r="G12" s="97"/>
      <c r="H12" s="99"/>
      <c r="I12" s="97">
        <v>0.14550541199999997</v>
      </c>
      <c r="J12" s="92"/>
      <c r="K12" s="98">
        <f t="shared" ref="K12:K17" si="0">IFERROR(I12/$I$11,0)</f>
        <v>0.99999494179448678</v>
      </c>
      <c r="L12" s="98">
        <f>I12/'סכום נכסי הקרן'!$C$42</f>
        <v>4.3785202744885475E-8</v>
      </c>
    </row>
    <row r="13" spans="2:12">
      <c r="B13" s="95" t="s">
        <v>1598</v>
      </c>
      <c r="C13" s="92">
        <v>8944</v>
      </c>
      <c r="D13" s="103" t="s">
        <v>440</v>
      </c>
      <c r="E13" s="103" t="s">
        <v>129</v>
      </c>
      <c r="F13" s="81">
        <v>44607</v>
      </c>
      <c r="G13" s="97">
        <v>898.721</v>
      </c>
      <c r="H13" s="99">
        <v>16.1723</v>
      </c>
      <c r="I13" s="97">
        <v>0.14534385599999999</v>
      </c>
      <c r="J13" s="98">
        <v>5.3953454619250026E-6</v>
      </c>
      <c r="K13" s="98">
        <f t="shared" si="0"/>
        <v>0.99888463819411943</v>
      </c>
      <c r="L13" s="98">
        <f>I13/'סכום נכסי הקרן'!$C$42</f>
        <v>4.3736587630729777E-8</v>
      </c>
    </row>
    <row r="14" spans="2:12">
      <c r="B14" s="95" t="s">
        <v>1599</v>
      </c>
      <c r="C14" s="92" t="s">
        <v>1600</v>
      </c>
      <c r="D14" s="103" t="s">
        <v>795</v>
      </c>
      <c r="E14" s="103" t="s">
        <v>129</v>
      </c>
      <c r="F14" s="81">
        <v>44628</v>
      </c>
      <c r="G14" s="97">
        <v>1594.5050000000001</v>
      </c>
      <c r="H14" s="99">
        <v>1E-4</v>
      </c>
      <c r="I14" s="97">
        <v>1.595E-6</v>
      </c>
      <c r="J14" s="98">
        <v>1.7530597338086367E-5</v>
      </c>
      <c r="K14" s="98">
        <f t="shared" si="0"/>
        <v>1.0961736132276692E-5</v>
      </c>
      <c r="L14" s="98">
        <f>I14/'סכום נכסי הקרן'!$C$42</f>
        <v>4.7996426674557199E-13</v>
      </c>
    </row>
    <row r="15" spans="2:12">
      <c r="B15" s="95" t="s">
        <v>1601</v>
      </c>
      <c r="C15" s="92">
        <v>8731</v>
      </c>
      <c r="D15" s="103" t="s">
        <v>151</v>
      </c>
      <c r="E15" s="103" t="s">
        <v>129</v>
      </c>
      <c r="F15" s="81">
        <v>44537</v>
      </c>
      <c r="G15" s="97">
        <v>191.34059999999997</v>
      </c>
      <c r="H15" s="99">
        <v>8.3599999999999994E-2</v>
      </c>
      <c r="I15" s="97">
        <v>1.59961E-4</v>
      </c>
      <c r="J15" s="98">
        <v>2.9242011655810339E-5</v>
      </c>
      <c r="K15" s="98">
        <f t="shared" si="0"/>
        <v>1.0993418642351799E-3</v>
      </c>
      <c r="L15" s="98">
        <f>I15/'סכום נכסי הקרן'!$C$42</f>
        <v>4.8135149888958266E-11</v>
      </c>
    </row>
    <row r="16" spans="2:12">
      <c r="B16" s="79" t="s">
        <v>194</v>
      </c>
      <c r="C16" s="92"/>
      <c r="D16" s="92"/>
      <c r="E16" s="92"/>
      <c r="F16" s="92"/>
      <c r="G16" s="97"/>
      <c r="H16" s="99"/>
      <c r="I16" s="97">
        <v>7.3600000000000003E-7</v>
      </c>
      <c r="J16" s="92"/>
      <c r="K16" s="98">
        <f t="shared" si="0"/>
        <v>5.0582055130756402E-6</v>
      </c>
      <c r="L16" s="98">
        <f>I16/'סכום נכסי הקרן'!$C$42</f>
        <v>2.2147567418479057E-13</v>
      </c>
    </row>
    <row r="17" spans="2:12">
      <c r="B17" s="95" t="s">
        <v>1602</v>
      </c>
      <c r="C17" s="92" t="s">
        <v>1603</v>
      </c>
      <c r="D17" s="103" t="s">
        <v>1148</v>
      </c>
      <c r="E17" s="103" t="s">
        <v>128</v>
      </c>
      <c r="F17" s="81">
        <v>43879</v>
      </c>
      <c r="G17" s="97">
        <v>210.84342599999999</v>
      </c>
      <c r="H17" s="99">
        <v>1E-4</v>
      </c>
      <c r="I17" s="97">
        <v>7.3600000000000003E-7</v>
      </c>
      <c r="J17" s="98">
        <v>9.1198961376457341E-5</v>
      </c>
      <c r="K17" s="98">
        <f t="shared" si="0"/>
        <v>5.0582055130756402E-6</v>
      </c>
      <c r="L17" s="98">
        <f>I17/'סכום נכסי הקרן'!$C$42</f>
        <v>2.2147567418479057E-13</v>
      </c>
    </row>
    <row r="18" spans="2:12">
      <c r="B18" s="68"/>
      <c r="C18" s="92"/>
      <c r="D18" s="92"/>
      <c r="E18" s="92"/>
      <c r="F18" s="92"/>
      <c r="G18" s="97"/>
      <c r="H18" s="99"/>
      <c r="I18" s="92"/>
      <c r="J18" s="92"/>
      <c r="K18" s="98"/>
      <c r="L18" s="92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5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15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5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</row>
    <row r="531" spans="2:12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</row>
    <row r="532" spans="2:12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</row>
    <row r="533" spans="2:12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</row>
    <row r="534" spans="2:12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</row>
    <row r="535" spans="2:12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</row>
    <row r="536" spans="2:12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</row>
    <row r="537" spans="2:12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</row>
    <row r="538" spans="2:12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</row>
    <row r="539" spans="2:12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</row>
    <row r="540" spans="2:12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</row>
    <row r="541" spans="2:12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</row>
    <row r="542" spans="2:12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</row>
    <row r="543" spans="2:12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</row>
    <row r="544" spans="2:12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</row>
    <row r="545" spans="2:12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</row>
    <row r="546" spans="2:12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</row>
    <row r="547" spans="2:12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</row>
    <row r="548" spans="2:12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</row>
    <row r="549" spans="2:12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</row>
    <row r="550" spans="2:12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</row>
    <row r="551" spans="2:12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</row>
    <row r="552" spans="2:12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</row>
    <row r="553" spans="2:12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</row>
    <row r="554" spans="2:12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</row>
    <row r="555" spans="2:12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</row>
    <row r="556" spans="2:12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</row>
    <row r="557" spans="2:12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</row>
    <row r="558" spans="2:12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</row>
    <row r="559" spans="2:12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</row>
    <row r="560" spans="2:12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</row>
    <row r="561" spans="2:12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</row>
    <row r="562" spans="2:12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</row>
    <row r="563" spans="2:12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</row>
    <row r="564" spans="2:12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</row>
    <row r="565" spans="2:12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</row>
    <row r="566" spans="2:12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</row>
    <row r="567" spans="2:12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</row>
    <row r="568" spans="2:12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</row>
    <row r="569" spans="2:12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</row>
    <row r="570" spans="2:12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142</v>
      </c>
      <c r="C1" s="67" t="s" vm="1">
        <v>223</v>
      </c>
    </row>
    <row r="2" spans="2:12">
      <c r="B2" s="46" t="s">
        <v>141</v>
      </c>
      <c r="C2" s="67" t="s">
        <v>224</v>
      </c>
    </row>
    <row r="3" spans="2:12">
      <c r="B3" s="46" t="s">
        <v>143</v>
      </c>
      <c r="C3" s="67" t="s">
        <v>225</v>
      </c>
    </row>
    <row r="4" spans="2:12">
      <c r="B4" s="46" t="s">
        <v>144</v>
      </c>
      <c r="C4" s="67">
        <v>2207</v>
      </c>
    </row>
    <row r="6" spans="2:12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97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78.75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57</v>
      </c>
      <c r="K8" s="29" t="s">
        <v>145</v>
      </c>
      <c r="L8" s="30" t="s">
        <v>147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7" t="s">
        <v>49</v>
      </c>
      <c r="C11" s="68"/>
      <c r="D11" s="68"/>
      <c r="E11" s="68"/>
      <c r="F11" s="68"/>
      <c r="G11" s="68"/>
      <c r="H11" s="68"/>
      <c r="I11" s="118">
        <v>0</v>
      </c>
      <c r="J11" s="68"/>
      <c r="K11" s="119">
        <v>0</v>
      </c>
      <c r="L11" s="119">
        <v>0</v>
      </c>
    </row>
    <row r="12" spans="2:12" ht="19.5" customHeight="1">
      <c r="B12" s="120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20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20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20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2"/>
      <c r="D474" s="112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2"/>
      <c r="D475" s="112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2"/>
      <c r="D476" s="112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2"/>
      <c r="D477" s="112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2"/>
      <c r="D478" s="112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2"/>
      <c r="D479" s="112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2"/>
      <c r="D480" s="112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2"/>
      <c r="D481" s="112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2"/>
      <c r="D482" s="112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2"/>
      <c r="D483" s="112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2"/>
      <c r="D484" s="112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2"/>
      <c r="D485" s="112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2"/>
      <c r="D486" s="112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2"/>
      <c r="D487" s="112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2"/>
      <c r="D488" s="112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2"/>
      <c r="D489" s="112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2"/>
      <c r="D490" s="112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2"/>
      <c r="D491" s="112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2"/>
      <c r="D492" s="112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2"/>
      <c r="D493" s="112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2"/>
      <c r="D494" s="112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2"/>
      <c r="D495" s="112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2"/>
      <c r="D496" s="112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2"/>
      <c r="D497" s="112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2"/>
      <c r="D498" s="112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2"/>
      <c r="D499" s="112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2"/>
      <c r="D500" s="112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2"/>
      <c r="D501" s="112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2"/>
      <c r="D502" s="112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2"/>
      <c r="D503" s="112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2"/>
      <c r="D504" s="112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2"/>
      <c r="D505" s="112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2"/>
      <c r="D506" s="112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2"/>
      <c r="D507" s="112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2"/>
      <c r="D508" s="112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2"/>
      <c r="D509" s="112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2"/>
      <c r="D510" s="112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2"/>
      <c r="D511" s="112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2"/>
      <c r="D512" s="112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2"/>
      <c r="D513" s="112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2"/>
      <c r="D514" s="112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2"/>
      <c r="D515" s="112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2"/>
      <c r="D516" s="112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2"/>
      <c r="D517" s="112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2"/>
      <c r="D518" s="112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2"/>
      <c r="D519" s="112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2"/>
      <c r="D520" s="112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2"/>
      <c r="D521" s="112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2"/>
      <c r="D522" s="112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2"/>
      <c r="D523" s="112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2"/>
      <c r="D524" s="112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2"/>
      <c r="D525" s="112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2"/>
      <c r="D526" s="112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2"/>
      <c r="D527" s="112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2"/>
      <c r="D528" s="112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2"/>
      <c r="D529" s="112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2"/>
      <c r="D530" s="112"/>
      <c r="E530" s="113"/>
      <c r="F530" s="113"/>
      <c r="G530" s="113"/>
      <c r="H530" s="113"/>
      <c r="I530" s="113"/>
      <c r="J530" s="113"/>
      <c r="K530" s="113"/>
      <c r="L530" s="113"/>
    </row>
  </sheetData>
  <sheetProtection sheet="1" objects="1" scenarios="1"/>
  <mergeCells count="2">
    <mergeCell ref="B6:L6"/>
    <mergeCell ref="B7:L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28515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142</v>
      </c>
      <c r="C1" s="67" t="s" vm="1">
        <v>223</v>
      </c>
    </row>
    <row r="2" spans="2:11">
      <c r="B2" s="46" t="s">
        <v>141</v>
      </c>
      <c r="C2" s="67" t="s">
        <v>224</v>
      </c>
    </row>
    <row r="3" spans="2:11">
      <c r="B3" s="46" t="s">
        <v>143</v>
      </c>
      <c r="C3" s="67" t="s">
        <v>225</v>
      </c>
    </row>
    <row r="4" spans="2:11">
      <c r="B4" s="46" t="s">
        <v>144</v>
      </c>
      <c r="C4" s="67">
        <v>2207</v>
      </c>
    </row>
    <row r="6" spans="2:11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ht="26.25" customHeight="1">
      <c r="B7" s="144" t="s">
        <v>98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11" s="3" customFormat="1" ht="63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145</v>
      </c>
      <c r="K8" s="30" t="s">
        <v>147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2" t="s">
        <v>48</v>
      </c>
      <c r="C11" s="73"/>
      <c r="D11" s="73"/>
      <c r="E11" s="73"/>
      <c r="F11" s="73"/>
      <c r="G11" s="74"/>
      <c r="H11" s="76"/>
      <c r="I11" s="74">
        <v>-3254.9404085650003</v>
      </c>
      <c r="J11" s="77">
        <f>IFERROR(I11/$I$11,0)</f>
        <v>1</v>
      </c>
      <c r="K11" s="77">
        <f>I11/'סכום נכסי הקרן'!$C$42</f>
        <v>-9.7947027366610201E-4</v>
      </c>
    </row>
    <row r="12" spans="2:11" ht="19.5" customHeight="1">
      <c r="B12" s="93" t="s">
        <v>32</v>
      </c>
      <c r="C12" s="94"/>
      <c r="D12" s="94"/>
      <c r="E12" s="94"/>
      <c r="F12" s="94"/>
      <c r="G12" s="100"/>
      <c r="H12" s="102"/>
      <c r="I12" s="100">
        <v>-2797.2864510449999</v>
      </c>
      <c r="J12" s="101">
        <f t="shared" ref="J12:J75" si="0">IFERROR(I12/$I$11,0)</f>
        <v>0.85939713172144816</v>
      </c>
      <c r="K12" s="101">
        <f>I12/'סכום נכסי הקרן'!$C$42</f>
        <v>-8.4175394379506997E-4</v>
      </c>
    </row>
    <row r="13" spans="2:11">
      <c r="B13" s="104" t="s">
        <v>187</v>
      </c>
      <c r="C13" s="94"/>
      <c r="D13" s="94"/>
      <c r="E13" s="94"/>
      <c r="F13" s="94"/>
      <c r="G13" s="100"/>
      <c r="H13" s="102"/>
      <c r="I13" s="100">
        <v>-25.397945964000002</v>
      </c>
      <c r="J13" s="101">
        <f t="shared" si="0"/>
        <v>7.8028912287205739E-3</v>
      </c>
      <c r="K13" s="101">
        <f>I13/'סכום נכסי הקרן'!$C$42</f>
        <v>-7.6427000071817676E-6</v>
      </c>
    </row>
    <row r="14" spans="2:11">
      <c r="B14" s="96" t="s">
        <v>1604</v>
      </c>
      <c r="C14" s="92" t="s">
        <v>1605</v>
      </c>
      <c r="D14" s="103" t="s">
        <v>475</v>
      </c>
      <c r="E14" s="103" t="s">
        <v>129</v>
      </c>
      <c r="F14" s="81">
        <v>44635</v>
      </c>
      <c r="G14" s="97">
        <v>19839.119420999999</v>
      </c>
      <c r="H14" s="99">
        <v>2.8283140000000002</v>
      </c>
      <c r="I14" s="97">
        <v>0.56111250199999996</v>
      </c>
      <c r="J14" s="98">
        <f t="shared" si="0"/>
        <v>-1.723879492612206E-4</v>
      </c>
      <c r="K14" s="98">
        <f>I14/'סכום נכסי הקרן'!$C$42</f>
        <v>1.6884887183962587E-7</v>
      </c>
    </row>
    <row r="15" spans="2:11">
      <c r="B15" s="96" t="s">
        <v>1604</v>
      </c>
      <c r="C15" s="92" t="s">
        <v>1606</v>
      </c>
      <c r="D15" s="103" t="s">
        <v>475</v>
      </c>
      <c r="E15" s="103" t="s">
        <v>129</v>
      </c>
      <c r="F15" s="81">
        <v>44587</v>
      </c>
      <c r="G15" s="97">
        <v>7929.7254650000004</v>
      </c>
      <c r="H15" s="99">
        <v>11.058242999999999</v>
      </c>
      <c r="I15" s="97">
        <v>0.87688833599999993</v>
      </c>
      <c r="J15" s="98">
        <f t="shared" si="0"/>
        <v>-2.6940227037415782E-4</v>
      </c>
      <c r="K15" s="98">
        <f>I15/'סכום נכסי הקרן'!$C$42</f>
        <v>2.6387151548964559E-7</v>
      </c>
    </row>
    <row r="16" spans="2:11" s="6" customFormat="1">
      <c r="B16" s="96" t="s">
        <v>1604</v>
      </c>
      <c r="C16" s="92" t="s">
        <v>1607</v>
      </c>
      <c r="D16" s="103" t="s">
        <v>475</v>
      </c>
      <c r="E16" s="103" t="s">
        <v>129</v>
      </c>
      <c r="F16" s="81">
        <v>44606</v>
      </c>
      <c r="G16" s="97">
        <v>20078.239734999999</v>
      </c>
      <c r="H16" s="99">
        <v>1.2932570000000001</v>
      </c>
      <c r="I16" s="97">
        <v>0.25966319700000001</v>
      </c>
      <c r="J16" s="98">
        <f t="shared" si="0"/>
        <v>-7.9775100126787654E-5</v>
      </c>
      <c r="K16" s="98">
        <f>I16/'סכום נכסי הקרן'!$C$42</f>
        <v>7.8137339152925399E-8</v>
      </c>
    </row>
    <row r="17" spans="2:11" s="6" customFormat="1">
      <c r="B17" s="96" t="s">
        <v>1604</v>
      </c>
      <c r="C17" s="92" t="s">
        <v>1608</v>
      </c>
      <c r="D17" s="103" t="s">
        <v>475</v>
      </c>
      <c r="E17" s="103" t="s">
        <v>129</v>
      </c>
      <c r="F17" s="81">
        <v>44620</v>
      </c>
      <c r="G17" s="97">
        <v>10037.398537999999</v>
      </c>
      <c r="H17" s="99">
        <v>6.1703789999999996</v>
      </c>
      <c r="I17" s="97">
        <v>0.619345547</v>
      </c>
      <c r="J17" s="98">
        <f t="shared" si="0"/>
        <v>-1.9027861320295255E-4</v>
      </c>
      <c r="K17" s="98">
        <f>I17/'סכום נכסי הקרן'!$C$42</f>
        <v>1.863722453467023E-7</v>
      </c>
    </row>
    <row r="18" spans="2:11" s="6" customFormat="1">
      <c r="B18" s="96" t="s">
        <v>1604</v>
      </c>
      <c r="C18" s="92" t="s">
        <v>1609</v>
      </c>
      <c r="D18" s="103" t="s">
        <v>475</v>
      </c>
      <c r="E18" s="103" t="s">
        <v>129</v>
      </c>
      <c r="F18" s="81">
        <v>44616</v>
      </c>
      <c r="G18" s="97">
        <v>17064.792586</v>
      </c>
      <c r="H18" s="99">
        <v>7.2256549999999997</v>
      </c>
      <c r="I18" s="97">
        <v>1.233042974</v>
      </c>
      <c r="J18" s="98">
        <f t="shared" si="0"/>
        <v>-3.7882198111995833E-4</v>
      </c>
      <c r="K18" s="98">
        <f>I18/'סכום נכסי הקרן'!$C$42</f>
        <v>3.7104486951830052E-7</v>
      </c>
    </row>
    <row r="19" spans="2:11">
      <c r="B19" s="96" t="s">
        <v>658</v>
      </c>
      <c r="C19" s="92" t="s">
        <v>1610</v>
      </c>
      <c r="D19" s="103" t="s">
        <v>475</v>
      </c>
      <c r="E19" s="103" t="s">
        <v>129</v>
      </c>
      <c r="F19" s="81">
        <v>44585</v>
      </c>
      <c r="G19" s="97">
        <v>90829.822324000008</v>
      </c>
      <c r="H19" s="99">
        <v>11.729858</v>
      </c>
      <c r="I19" s="97">
        <v>10.654208967000002</v>
      </c>
      <c r="J19" s="98">
        <f t="shared" si="0"/>
        <v>-3.273242403751749E-3</v>
      </c>
      <c r="K19" s="98">
        <f>I19/'סכום נכסי הקרן'!$C$42</f>
        <v>3.2060436329782157E-6</v>
      </c>
    </row>
    <row r="20" spans="2:11">
      <c r="B20" s="96" t="s">
        <v>668</v>
      </c>
      <c r="C20" s="92" t="s">
        <v>1611</v>
      </c>
      <c r="D20" s="103" t="s">
        <v>475</v>
      </c>
      <c r="E20" s="103" t="s">
        <v>129</v>
      </c>
      <c r="F20" s="81">
        <v>44882</v>
      </c>
      <c r="G20" s="97">
        <v>25258.118839999999</v>
      </c>
      <c r="H20" s="99">
        <v>-1.4164460000000001</v>
      </c>
      <c r="I20" s="97">
        <v>-0.35776753500000003</v>
      </c>
      <c r="J20" s="98">
        <f t="shared" si="0"/>
        <v>1.0991523348893762E-4</v>
      </c>
      <c r="K20" s="98">
        <f>I20/'סכום נכסי הקרן'!$C$42</f>
        <v>-1.0765870382548323E-7</v>
      </c>
    </row>
    <row r="21" spans="2:11">
      <c r="B21" s="96" t="s">
        <v>774</v>
      </c>
      <c r="C21" s="92" t="s">
        <v>1612</v>
      </c>
      <c r="D21" s="103" t="s">
        <v>475</v>
      </c>
      <c r="E21" s="103" t="s">
        <v>129</v>
      </c>
      <c r="F21" s="81">
        <v>44585</v>
      </c>
      <c r="G21" s="97">
        <v>95986.388739999995</v>
      </c>
      <c r="H21" s="99">
        <v>-41.956257999999998</v>
      </c>
      <c r="I21" s="97">
        <v>-40.272296821000005</v>
      </c>
      <c r="J21" s="98">
        <f t="shared" si="0"/>
        <v>1.2372667934266354E-2</v>
      </c>
      <c r="K21" s="98">
        <f>I21/'סכום נכסי הקרן'!$C$42</f>
        <v>-1.211866044755567E-5</v>
      </c>
    </row>
    <row r="22" spans="2:11">
      <c r="B22" s="96" t="s">
        <v>702</v>
      </c>
      <c r="C22" s="92" t="s">
        <v>1613</v>
      </c>
      <c r="D22" s="103" t="s">
        <v>475</v>
      </c>
      <c r="E22" s="103" t="s">
        <v>129</v>
      </c>
      <c r="F22" s="81">
        <v>44679</v>
      </c>
      <c r="G22" s="97">
        <v>75736.088399999993</v>
      </c>
      <c r="H22" s="99">
        <v>1.025569</v>
      </c>
      <c r="I22" s="97">
        <v>0.77672594400000006</v>
      </c>
      <c r="J22" s="98">
        <f t="shared" si="0"/>
        <v>-2.3862985078194836E-4</v>
      </c>
      <c r="K22" s="98">
        <f>I22/'סכום נכסי הקרן'!$C$42</f>
        <v>2.3373084525029605E-7</v>
      </c>
    </row>
    <row r="23" spans="2:11">
      <c r="B23" s="96" t="s">
        <v>702</v>
      </c>
      <c r="C23" s="92" t="s">
        <v>1614</v>
      </c>
      <c r="D23" s="103" t="s">
        <v>475</v>
      </c>
      <c r="E23" s="103" t="s">
        <v>129</v>
      </c>
      <c r="F23" s="81">
        <v>44917</v>
      </c>
      <c r="G23" s="97">
        <v>88943.263380999997</v>
      </c>
      <c r="H23" s="99">
        <v>0.28234999999999999</v>
      </c>
      <c r="I23" s="97">
        <v>0.251130925</v>
      </c>
      <c r="J23" s="98">
        <f t="shared" si="0"/>
        <v>-7.7153770415943075E-5</v>
      </c>
      <c r="K23" s="98">
        <f>I23/'סכום נכסי הקרן'!$C$42</f>
        <v>7.556982462367538E-8</v>
      </c>
    </row>
    <row r="24" spans="2:11">
      <c r="B24" s="95"/>
      <c r="C24" s="92"/>
      <c r="D24" s="92"/>
      <c r="E24" s="92"/>
      <c r="F24" s="92"/>
      <c r="G24" s="97"/>
      <c r="H24" s="99"/>
      <c r="I24" s="92"/>
      <c r="J24" s="98"/>
      <c r="K24" s="92"/>
    </row>
    <row r="25" spans="2:11">
      <c r="B25" s="104" t="s">
        <v>1615</v>
      </c>
      <c r="C25" s="94"/>
      <c r="D25" s="94"/>
      <c r="E25" s="94"/>
      <c r="F25" s="94"/>
      <c r="G25" s="100"/>
      <c r="H25" s="102"/>
      <c r="I25" s="100">
        <v>-2657.5312833769999</v>
      </c>
      <c r="J25" s="101">
        <f t="shared" si="0"/>
        <v>0.81646081027597706</v>
      </c>
      <c r="K25" s="101">
        <f>I25/'סכום נכסי הקרן'!$C$42</f>
        <v>-7.9969909327865863E-4</v>
      </c>
    </row>
    <row r="26" spans="2:11">
      <c r="B26" s="96" t="s">
        <v>1616</v>
      </c>
      <c r="C26" s="92" t="s">
        <v>1617</v>
      </c>
      <c r="D26" s="103" t="s">
        <v>475</v>
      </c>
      <c r="E26" s="103" t="s">
        <v>128</v>
      </c>
      <c r="F26" s="81">
        <v>44657</v>
      </c>
      <c r="G26" s="97">
        <v>89900.686079999985</v>
      </c>
      <c r="H26" s="99">
        <v>-10.623476999999999</v>
      </c>
      <c r="I26" s="97">
        <v>-9.5505787779999984</v>
      </c>
      <c r="J26" s="98">
        <f t="shared" si="0"/>
        <v>2.9341793025975996E-3</v>
      </c>
      <c r="K26" s="98">
        <f>I26/'סכום נכסי הקרן'!$C$42</f>
        <v>-2.8739414045006833E-6</v>
      </c>
    </row>
    <row r="27" spans="2:11">
      <c r="B27" s="96" t="s">
        <v>1618</v>
      </c>
      <c r="C27" s="92" t="s">
        <v>1619</v>
      </c>
      <c r="D27" s="103" t="s">
        <v>475</v>
      </c>
      <c r="E27" s="103" t="s">
        <v>128</v>
      </c>
      <c r="F27" s="81">
        <v>44658</v>
      </c>
      <c r="G27" s="97">
        <v>75166.962528000004</v>
      </c>
      <c r="H27" s="99">
        <v>-10.251533999999999</v>
      </c>
      <c r="I27" s="97">
        <v>-7.7057663720000003</v>
      </c>
      <c r="J27" s="98">
        <f t="shared" si="0"/>
        <v>2.3674062823771411E-3</v>
      </c>
      <c r="K27" s="98">
        <f>I27/'סכום נכסי הקרן'!$C$42</f>
        <v>-2.3188040792787876E-6</v>
      </c>
    </row>
    <row r="28" spans="2:11">
      <c r="B28" s="96" t="s">
        <v>1620</v>
      </c>
      <c r="C28" s="92" t="s">
        <v>1621</v>
      </c>
      <c r="D28" s="103" t="s">
        <v>475</v>
      </c>
      <c r="E28" s="103" t="s">
        <v>128</v>
      </c>
      <c r="F28" s="81">
        <v>44679</v>
      </c>
      <c r="G28" s="97">
        <v>86561.214839999986</v>
      </c>
      <c r="H28" s="99">
        <v>-7.671678</v>
      </c>
      <c r="I28" s="97">
        <v>-6.6406975829999997</v>
      </c>
      <c r="J28" s="98">
        <f t="shared" si="0"/>
        <v>2.0401902183910248E-3</v>
      </c>
      <c r="K28" s="98">
        <f>I28/'סכום נכסי הקרן'!$C$42</f>
        <v>-1.9983056715383618E-6</v>
      </c>
    </row>
    <row r="29" spans="2:11">
      <c r="B29" s="96" t="s">
        <v>1622</v>
      </c>
      <c r="C29" s="92" t="s">
        <v>1623</v>
      </c>
      <c r="D29" s="103" t="s">
        <v>475</v>
      </c>
      <c r="E29" s="103" t="s">
        <v>128</v>
      </c>
      <c r="F29" s="81">
        <v>44714</v>
      </c>
      <c r="G29" s="97">
        <v>77324.955935999998</v>
      </c>
      <c r="H29" s="99">
        <v>-7.0152460000000003</v>
      </c>
      <c r="I29" s="97">
        <v>-5.4245357790000011</v>
      </c>
      <c r="J29" s="98">
        <f t="shared" si="0"/>
        <v>1.6665545595630448E-3</v>
      </c>
      <c r="K29" s="98">
        <f>I29/'סכום נכסי הקרן'!$C$42</f>
        <v>-1.6323406505347055E-6</v>
      </c>
    </row>
    <row r="30" spans="2:11">
      <c r="B30" s="96" t="s">
        <v>1624</v>
      </c>
      <c r="C30" s="92" t="s">
        <v>1625</v>
      </c>
      <c r="D30" s="103" t="s">
        <v>475</v>
      </c>
      <c r="E30" s="103" t="s">
        <v>128</v>
      </c>
      <c r="F30" s="81">
        <v>44721</v>
      </c>
      <c r="G30" s="97">
        <v>96812.272500000006</v>
      </c>
      <c r="H30" s="99">
        <v>-6.8293990000000004</v>
      </c>
      <c r="I30" s="97">
        <v>-6.6116966020000003</v>
      </c>
      <c r="J30" s="98">
        <f t="shared" si="0"/>
        <v>2.0312803836906148E-3</v>
      </c>
      <c r="K30" s="98">
        <f>I30/'סכום נכסי הקרן'!$C$42</f>
        <v>-1.9895787533060312E-6</v>
      </c>
    </row>
    <row r="31" spans="2:11">
      <c r="B31" s="96" t="s">
        <v>1626</v>
      </c>
      <c r="C31" s="92" t="s">
        <v>1627</v>
      </c>
      <c r="D31" s="103" t="s">
        <v>475</v>
      </c>
      <c r="E31" s="103" t="s">
        <v>128</v>
      </c>
      <c r="F31" s="81">
        <v>44684</v>
      </c>
      <c r="G31" s="97">
        <v>77989.316351999994</v>
      </c>
      <c r="H31" s="99">
        <v>-6.2531160000000003</v>
      </c>
      <c r="I31" s="97">
        <v>-4.8767622060000004</v>
      </c>
      <c r="J31" s="98">
        <f t="shared" si="0"/>
        <v>1.4982646665872479E-3</v>
      </c>
      <c r="K31" s="98">
        <f>I31/'סכום נכסי הקרן'!$C$42</f>
        <v>-1.4675057030064628E-6</v>
      </c>
    </row>
    <row r="32" spans="2:11">
      <c r="B32" s="96" t="s">
        <v>1628</v>
      </c>
      <c r="C32" s="92" t="s">
        <v>1629</v>
      </c>
      <c r="D32" s="103" t="s">
        <v>475</v>
      </c>
      <c r="E32" s="103" t="s">
        <v>128</v>
      </c>
      <c r="F32" s="81">
        <v>44900</v>
      </c>
      <c r="G32" s="97">
        <v>145831.823088</v>
      </c>
      <c r="H32" s="99">
        <v>-4.1977779999999996</v>
      </c>
      <c r="I32" s="97">
        <v>-6.1216968469999999</v>
      </c>
      <c r="J32" s="98">
        <f t="shared" si="0"/>
        <v>1.8807400685098446E-3</v>
      </c>
      <c r="K32" s="98">
        <f>I32/'סכום נכסי הקרן'!$C$42</f>
        <v>-1.8421289895981409E-6</v>
      </c>
    </row>
    <row r="33" spans="2:11">
      <c r="B33" s="96" t="s">
        <v>1630</v>
      </c>
      <c r="C33" s="92" t="s">
        <v>1631</v>
      </c>
      <c r="D33" s="103" t="s">
        <v>475</v>
      </c>
      <c r="E33" s="103" t="s">
        <v>128</v>
      </c>
      <c r="F33" s="81">
        <v>44889</v>
      </c>
      <c r="G33" s="97">
        <v>79395.781487999993</v>
      </c>
      <c r="H33" s="99">
        <v>-3.4680420000000001</v>
      </c>
      <c r="I33" s="97">
        <v>-2.7534794380000003</v>
      </c>
      <c r="J33" s="98">
        <f t="shared" si="0"/>
        <v>8.4593850958209144E-4</v>
      </c>
      <c r="K33" s="98">
        <f>I33/'סכום נכסי הקרן'!$C$42</f>
        <v>-8.2857162348506567E-7</v>
      </c>
    </row>
    <row r="34" spans="2:11">
      <c r="B34" s="96" t="s">
        <v>1632</v>
      </c>
      <c r="C34" s="92" t="s">
        <v>1633</v>
      </c>
      <c r="D34" s="103" t="s">
        <v>475</v>
      </c>
      <c r="E34" s="103" t="s">
        <v>128</v>
      </c>
      <c r="F34" s="81">
        <v>44726</v>
      </c>
      <c r="G34" s="97">
        <v>666908.65223999997</v>
      </c>
      <c r="H34" s="99">
        <v>-3.8071990000000002</v>
      </c>
      <c r="I34" s="97">
        <v>-25.390541082999999</v>
      </c>
      <c r="J34" s="98">
        <f t="shared" si="0"/>
        <v>7.8006162620328527E-3</v>
      </c>
      <c r="K34" s="98">
        <f>I34/'סכום נכסי הקרן'!$C$42</f>
        <v>-7.6404717449375638E-6</v>
      </c>
    </row>
    <row r="35" spans="2:11">
      <c r="B35" s="96" t="s">
        <v>1634</v>
      </c>
      <c r="C35" s="92" t="s">
        <v>1635</v>
      </c>
      <c r="D35" s="103" t="s">
        <v>475</v>
      </c>
      <c r="E35" s="103" t="s">
        <v>128</v>
      </c>
      <c r="F35" s="81">
        <v>44725</v>
      </c>
      <c r="G35" s="97">
        <v>87876.978287999998</v>
      </c>
      <c r="H35" s="99">
        <v>-3.5622989999999999</v>
      </c>
      <c r="I35" s="97">
        <v>-3.1304404829999997</v>
      </c>
      <c r="J35" s="98">
        <f t="shared" si="0"/>
        <v>9.6175047468230338E-4</v>
      </c>
      <c r="K35" s="98">
        <f>I35/'סכום נכסי הקרן'!$C$42</f>
        <v>-9.4200600063557922E-7</v>
      </c>
    </row>
    <row r="36" spans="2:11">
      <c r="B36" s="96" t="s">
        <v>1636</v>
      </c>
      <c r="C36" s="92" t="s">
        <v>1637</v>
      </c>
      <c r="D36" s="103" t="s">
        <v>475</v>
      </c>
      <c r="E36" s="103" t="s">
        <v>128</v>
      </c>
      <c r="F36" s="81">
        <v>44896</v>
      </c>
      <c r="G36" s="97">
        <v>80958.324204000004</v>
      </c>
      <c r="H36" s="99">
        <v>-3.3340960000000002</v>
      </c>
      <c r="I36" s="97">
        <v>-2.6992286029999999</v>
      </c>
      <c r="J36" s="98">
        <f t="shared" si="0"/>
        <v>8.292712812490487E-4</v>
      </c>
      <c r="K36" s="98">
        <f>I36/'סכום נכסי הקרן'!$C$42</f>
        <v>-8.1224656878844482E-7</v>
      </c>
    </row>
    <row r="37" spans="2:11">
      <c r="B37" s="96" t="s">
        <v>1638</v>
      </c>
      <c r="C37" s="92" t="s">
        <v>1639</v>
      </c>
      <c r="D37" s="103" t="s">
        <v>475</v>
      </c>
      <c r="E37" s="103" t="s">
        <v>128</v>
      </c>
      <c r="F37" s="81">
        <v>44894</v>
      </c>
      <c r="G37" s="97">
        <v>80029.515360000005</v>
      </c>
      <c r="H37" s="99">
        <v>-2.6410680000000002</v>
      </c>
      <c r="I37" s="97">
        <v>-2.113633992</v>
      </c>
      <c r="J37" s="98">
        <f t="shared" si="0"/>
        <v>6.49361809032883E-4</v>
      </c>
      <c r="K37" s="98">
        <f>I37/'סכום נכסי הקרן'!$C$42</f>
        <v>-6.3603058880175303E-7</v>
      </c>
    </row>
    <row r="38" spans="2:11">
      <c r="B38" s="96" t="s">
        <v>1640</v>
      </c>
      <c r="C38" s="92" t="s">
        <v>1641</v>
      </c>
      <c r="D38" s="103" t="s">
        <v>475</v>
      </c>
      <c r="E38" s="103" t="s">
        <v>128</v>
      </c>
      <c r="F38" s="81">
        <v>44818</v>
      </c>
      <c r="G38" s="97">
        <v>781279.97051999997</v>
      </c>
      <c r="H38" s="99">
        <v>-3.4705819999999998</v>
      </c>
      <c r="I38" s="97">
        <v>-27.114961178999998</v>
      </c>
      <c r="J38" s="98">
        <f t="shared" si="0"/>
        <v>8.3304017203049575E-3</v>
      </c>
      <c r="K38" s="98">
        <f>I38/'סכום נכסי הקרן'!$C$42</f>
        <v>-8.1593808527356631E-6</v>
      </c>
    </row>
    <row r="39" spans="2:11">
      <c r="B39" s="96" t="s">
        <v>1642</v>
      </c>
      <c r="C39" s="92" t="s">
        <v>1643</v>
      </c>
      <c r="D39" s="103" t="s">
        <v>475</v>
      </c>
      <c r="E39" s="103" t="s">
        <v>128</v>
      </c>
      <c r="F39" s="81">
        <v>44825</v>
      </c>
      <c r="G39" s="97">
        <v>50265.815340000001</v>
      </c>
      <c r="H39" s="99">
        <v>-2.5031729999999999</v>
      </c>
      <c r="I39" s="97">
        <v>-1.2582405140000001</v>
      </c>
      <c r="J39" s="98">
        <f t="shared" si="0"/>
        <v>3.8656330256894573E-4</v>
      </c>
      <c r="K39" s="98">
        <f>I39/'סכום נכסי הקרן'!$C$42</f>
        <v>-3.7862726375647752E-7</v>
      </c>
    </row>
    <row r="40" spans="2:11">
      <c r="B40" s="96" t="s">
        <v>1644</v>
      </c>
      <c r="C40" s="92" t="s">
        <v>1645</v>
      </c>
      <c r="D40" s="103" t="s">
        <v>475</v>
      </c>
      <c r="E40" s="103" t="s">
        <v>128</v>
      </c>
      <c r="F40" s="81">
        <v>44887</v>
      </c>
      <c r="G40" s="97">
        <v>898674.02975999995</v>
      </c>
      <c r="H40" s="99">
        <v>-2.0261360000000002</v>
      </c>
      <c r="I40" s="97">
        <v>-18.208356242000001</v>
      </c>
      <c r="J40" s="98">
        <f t="shared" si="0"/>
        <v>5.5940674655937817E-3</v>
      </c>
      <c r="K40" s="98">
        <f>I40/'סכום נכסי הקרן'!$C$42</f>
        <v>-5.4792227914317795E-6</v>
      </c>
    </row>
    <row r="41" spans="2:11">
      <c r="B41" s="96" t="s">
        <v>1646</v>
      </c>
      <c r="C41" s="92" t="s">
        <v>1647</v>
      </c>
      <c r="D41" s="103" t="s">
        <v>475</v>
      </c>
      <c r="E41" s="103" t="s">
        <v>128</v>
      </c>
      <c r="F41" s="81">
        <v>44886</v>
      </c>
      <c r="G41" s="97">
        <v>787259.74068000005</v>
      </c>
      <c r="H41" s="99">
        <v>-1.91449</v>
      </c>
      <c r="I41" s="97">
        <v>-15.072010688000001</v>
      </c>
      <c r="J41" s="98">
        <f t="shared" si="0"/>
        <v>4.6305028037809054E-3</v>
      </c>
      <c r="K41" s="98">
        <f>I41/'סכום נכסי הקרן'!$C$42</f>
        <v>-4.5354398484309368E-6</v>
      </c>
    </row>
    <row r="42" spans="2:11">
      <c r="B42" s="96" t="s">
        <v>1648</v>
      </c>
      <c r="C42" s="92" t="s">
        <v>1649</v>
      </c>
      <c r="D42" s="103" t="s">
        <v>475</v>
      </c>
      <c r="E42" s="103" t="s">
        <v>128</v>
      </c>
      <c r="F42" s="81">
        <v>44852</v>
      </c>
      <c r="G42" s="97">
        <v>167170.74982600001</v>
      </c>
      <c r="H42" s="99">
        <v>-0.89629199999999998</v>
      </c>
      <c r="I42" s="97">
        <v>-1.4983379950000004</v>
      </c>
      <c r="J42" s="98">
        <f t="shared" si="0"/>
        <v>4.6032731998942185E-4</v>
      </c>
      <c r="K42" s="98">
        <f>I42/'סכום נכסי הקרן'!$C$42</f>
        <v>-4.5087692608602233E-7</v>
      </c>
    </row>
    <row r="43" spans="2:11">
      <c r="B43" s="96" t="s">
        <v>1650</v>
      </c>
      <c r="C43" s="92" t="s">
        <v>1651</v>
      </c>
      <c r="D43" s="103" t="s">
        <v>475</v>
      </c>
      <c r="E43" s="103" t="s">
        <v>128</v>
      </c>
      <c r="F43" s="81">
        <v>44865</v>
      </c>
      <c r="G43" s="97">
        <v>113977.04772</v>
      </c>
      <c r="H43" s="99">
        <v>-0.76047299999999995</v>
      </c>
      <c r="I43" s="97">
        <v>-0.86676439900000002</v>
      </c>
      <c r="J43" s="98">
        <f t="shared" si="0"/>
        <v>2.6629194092746196E-4</v>
      </c>
      <c r="K43" s="98">
        <f>I43/'סכום נכסי הקרן'!$C$42</f>
        <v>-2.6082504025529864E-7</v>
      </c>
    </row>
    <row r="44" spans="2:11">
      <c r="B44" s="96" t="s">
        <v>1650</v>
      </c>
      <c r="C44" s="92" t="s">
        <v>1652</v>
      </c>
      <c r="D44" s="103" t="s">
        <v>475</v>
      </c>
      <c r="E44" s="103" t="s">
        <v>128</v>
      </c>
      <c r="F44" s="81">
        <v>44865</v>
      </c>
      <c r="G44" s="97">
        <v>81725.754719999997</v>
      </c>
      <c r="H44" s="99">
        <v>-0.76047299999999995</v>
      </c>
      <c r="I44" s="97">
        <v>-0.621502102</v>
      </c>
      <c r="J44" s="98">
        <f t="shared" si="0"/>
        <v>1.9094116143097086E-4</v>
      </c>
      <c r="K44" s="98">
        <f>I44/'סכום נכסי הקרן'!$C$42</f>
        <v>-1.870211916409164E-7</v>
      </c>
    </row>
    <row r="45" spans="2:11">
      <c r="B45" s="96" t="s">
        <v>1653</v>
      </c>
      <c r="C45" s="92" t="s">
        <v>1654</v>
      </c>
      <c r="D45" s="103" t="s">
        <v>475</v>
      </c>
      <c r="E45" s="103" t="s">
        <v>128</v>
      </c>
      <c r="F45" s="81">
        <v>44865</v>
      </c>
      <c r="G45" s="97">
        <v>20561.01252</v>
      </c>
      <c r="H45" s="99">
        <v>-0.28478300000000001</v>
      </c>
      <c r="I45" s="97">
        <v>-5.8554223999999995E-2</v>
      </c>
      <c r="J45" s="98">
        <f t="shared" si="0"/>
        <v>1.7989338252067936E-5</v>
      </c>
      <c r="K45" s="98">
        <f>I45/'סכום נכסי הקרן'!$C$42</f>
        <v>-1.7620022060825057E-8</v>
      </c>
    </row>
    <row r="46" spans="2:11">
      <c r="B46" s="96" t="s">
        <v>1655</v>
      </c>
      <c r="C46" s="92" t="s">
        <v>1656</v>
      </c>
      <c r="D46" s="103" t="s">
        <v>475</v>
      </c>
      <c r="E46" s="103" t="s">
        <v>128</v>
      </c>
      <c r="F46" s="81">
        <v>44859</v>
      </c>
      <c r="G46" s="97">
        <v>92728.635137999983</v>
      </c>
      <c r="H46" s="99">
        <v>-9.8249000000000003E-2</v>
      </c>
      <c r="I46" s="97">
        <v>-9.1104832999999996E-2</v>
      </c>
      <c r="J46" s="98">
        <f t="shared" si="0"/>
        <v>2.7989708432224483E-5</v>
      </c>
      <c r="K46" s="98">
        <f>I46/'סכום נכסי הקרן'!$C$42</f>
        <v>-2.7415087377945319E-8</v>
      </c>
    </row>
    <row r="47" spans="2:11">
      <c r="B47" s="96" t="s">
        <v>1657</v>
      </c>
      <c r="C47" s="92" t="s">
        <v>1658</v>
      </c>
      <c r="D47" s="103" t="s">
        <v>475</v>
      </c>
      <c r="E47" s="103" t="s">
        <v>128</v>
      </c>
      <c r="F47" s="81">
        <v>44781</v>
      </c>
      <c r="G47" s="97">
        <v>82903.69872</v>
      </c>
      <c r="H47" s="99">
        <v>6.634112</v>
      </c>
      <c r="I47" s="97">
        <v>5.4999241949999993</v>
      </c>
      <c r="J47" s="98">
        <f t="shared" si="0"/>
        <v>-1.6897157872775743E-3</v>
      </c>
      <c r="K47" s="98">
        <f>I47/'סכום נכסי הקרן'!$C$42</f>
        <v>1.655026384582699E-6</v>
      </c>
    </row>
    <row r="48" spans="2:11">
      <c r="B48" s="96" t="s">
        <v>1659</v>
      </c>
      <c r="C48" s="92" t="s">
        <v>1660</v>
      </c>
      <c r="D48" s="103" t="s">
        <v>475</v>
      </c>
      <c r="E48" s="103" t="s">
        <v>128</v>
      </c>
      <c r="F48" s="81">
        <v>44922</v>
      </c>
      <c r="G48" s="97">
        <v>82903.69872</v>
      </c>
      <c r="H48" s="99">
        <v>0.15354200000000001</v>
      </c>
      <c r="I48" s="97">
        <v>0.12729199800000002</v>
      </c>
      <c r="J48" s="98">
        <f t="shared" si="0"/>
        <v>-3.9107320571843895E-5</v>
      </c>
      <c r="K48" s="98">
        <f>I48/'סכום נכסי הקרן'!$C$42</f>
        <v>3.8304457982851921E-8</v>
      </c>
    </row>
    <row r="49" spans="2:11">
      <c r="B49" s="96" t="s">
        <v>1661</v>
      </c>
      <c r="C49" s="92" t="s">
        <v>1662</v>
      </c>
      <c r="D49" s="103" t="s">
        <v>475</v>
      </c>
      <c r="E49" s="103" t="s">
        <v>128</v>
      </c>
      <c r="F49" s="81">
        <v>44656</v>
      </c>
      <c r="G49" s="97">
        <v>99448.688640000008</v>
      </c>
      <c r="H49" s="99">
        <v>-11.323626000000001</v>
      </c>
      <c r="I49" s="97">
        <v>-11.261197231000001</v>
      </c>
      <c r="J49" s="98">
        <f t="shared" si="0"/>
        <v>3.459724547143001E-3</v>
      </c>
      <c r="K49" s="98">
        <f>I49/'סכום נכסי הקרן'!$C$42</f>
        <v>-3.3886973489994861E-6</v>
      </c>
    </row>
    <row r="50" spans="2:11">
      <c r="B50" s="96" t="s">
        <v>1663</v>
      </c>
      <c r="C50" s="92" t="s">
        <v>1664</v>
      </c>
      <c r="D50" s="103" t="s">
        <v>475</v>
      </c>
      <c r="E50" s="103" t="s">
        <v>128</v>
      </c>
      <c r="F50" s="81">
        <v>44656</v>
      </c>
      <c r="G50" s="97">
        <v>72560.564159999994</v>
      </c>
      <c r="H50" s="99">
        <v>-11.253212</v>
      </c>
      <c r="I50" s="97">
        <v>-8.1653942839999996</v>
      </c>
      <c r="J50" s="98">
        <f t="shared" si="0"/>
        <v>2.5086155993866142E-3</v>
      </c>
      <c r="K50" s="98">
        <f>I50/'סכום נכסי הקרן'!$C$42</f>
        <v>-2.4571144076542597E-6</v>
      </c>
    </row>
    <row r="51" spans="2:11">
      <c r="B51" s="96" t="s">
        <v>1665</v>
      </c>
      <c r="C51" s="92" t="s">
        <v>1666</v>
      </c>
      <c r="D51" s="103" t="s">
        <v>475</v>
      </c>
      <c r="E51" s="103" t="s">
        <v>128</v>
      </c>
      <c r="F51" s="81">
        <v>44665</v>
      </c>
      <c r="G51" s="97">
        <v>55001.725200000008</v>
      </c>
      <c r="H51" s="99">
        <v>-11.239820999999999</v>
      </c>
      <c r="I51" s="97">
        <v>-6.1820955110000009</v>
      </c>
      <c r="J51" s="98">
        <f t="shared" si="0"/>
        <v>1.8992960653695932E-3</v>
      </c>
      <c r="K51" s="98">
        <f>I51/'סכום נכסי הקרן'!$C$42</f>
        <v>-1.8603040369205061E-6</v>
      </c>
    </row>
    <row r="52" spans="2:11">
      <c r="B52" s="96" t="s">
        <v>1667</v>
      </c>
      <c r="C52" s="92" t="s">
        <v>1668</v>
      </c>
      <c r="D52" s="103" t="s">
        <v>475</v>
      </c>
      <c r="E52" s="103" t="s">
        <v>128</v>
      </c>
      <c r="F52" s="81">
        <v>44664</v>
      </c>
      <c r="G52" s="97">
        <v>87100.214208000005</v>
      </c>
      <c r="H52" s="99">
        <v>-11.209114</v>
      </c>
      <c r="I52" s="97">
        <v>-9.7631625839999998</v>
      </c>
      <c r="J52" s="98">
        <f t="shared" si="0"/>
        <v>2.9994904233298291E-3</v>
      </c>
      <c r="K52" s="98">
        <f>I52/'סכום נכסי הקרן'!$C$42</f>
        <v>-2.9379117057977198E-6</v>
      </c>
    </row>
    <row r="53" spans="2:11">
      <c r="B53" s="96" t="s">
        <v>1669</v>
      </c>
      <c r="C53" s="92" t="s">
        <v>1670</v>
      </c>
      <c r="D53" s="103" t="s">
        <v>475</v>
      </c>
      <c r="E53" s="103" t="s">
        <v>128</v>
      </c>
      <c r="F53" s="81">
        <v>44664</v>
      </c>
      <c r="G53" s="97">
        <v>72588.101376000006</v>
      </c>
      <c r="H53" s="99">
        <v>-11.202083</v>
      </c>
      <c r="I53" s="97">
        <v>-8.1313792849999995</v>
      </c>
      <c r="J53" s="98">
        <f t="shared" si="0"/>
        <v>2.4981653315689629E-3</v>
      </c>
      <c r="K53" s="98">
        <f>I53/'סכום נכסי הקרן'!$C$42</f>
        <v>-2.4468786809750205E-6</v>
      </c>
    </row>
    <row r="54" spans="2:11">
      <c r="B54" s="96" t="s">
        <v>1671</v>
      </c>
      <c r="C54" s="92" t="s">
        <v>1672</v>
      </c>
      <c r="D54" s="103" t="s">
        <v>475</v>
      </c>
      <c r="E54" s="103" t="s">
        <v>128</v>
      </c>
      <c r="F54" s="81">
        <v>44665</v>
      </c>
      <c r="G54" s="97">
        <v>56862.077669999999</v>
      </c>
      <c r="H54" s="99">
        <v>-11.187075999999999</v>
      </c>
      <c r="I54" s="97">
        <v>-6.3612037300000006</v>
      </c>
      <c r="J54" s="98">
        <f t="shared" si="0"/>
        <v>1.9543226392904848E-3</v>
      </c>
      <c r="K54" s="98">
        <f>I54/'סכום נכסי הקרן'!$C$42</f>
        <v>-1.9142009303377099E-6</v>
      </c>
    </row>
    <row r="55" spans="2:11">
      <c r="B55" s="96" t="s">
        <v>1673</v>
      </c>
      <c r="C55" s="92" t="s">
        <v>1674</v>
      </c>
      <c r="D55" s="103" t="s">
        <v>475</v>
      </c>
      <c r="E55" s="103" t="s">
        <v>128</v>
      </c>
      <c r="F55" s="81">
        <v>44656</v>
      </c>
      <c r="G55" s="97">
        <v>62293.116479999997</v>
      </c>
      <c r="H55" s="99">
        <v>-11.077567999999999</v>
      </c>
      <c r="I55" s="97">
        <v>-6.9005621890000004</v>
      </c>
      <c r="J55" s="98">
        <f t="shared" si="0"/>
        <v>2.1200271964555684E-3</v>
      </c>
      <c r="K55" s="98">
        <f>I55/'סכום נכסי הקרן'!$C$42</f>
        <v>-2.0765036182919148E-6</v>
      </c>
    </row>
    <row r="56" spans="2:11">
      <c r="B56" s="96" t="s">
        <v>1675</v>
      </c>
      <c r="C56" s="92" t="s">
        <v>1676</v>
      </c>
      <c r="D56" s="103" t="s">
        <v>475</v>
      </c>
      <c r="E56" s="103" t="s">
        <v>128</v>
      </c>
      <c r="F56" s="81">
        <v>44657</v>
      </c>
      <c r="G56" s="97">
        <v>18426.679599999999</v>
      </c>
      <c r="H56" s="99">
        <v>-10.693095</v>
      </c>
      <c r="I56" s="97">
        <v>-1.9703824239999999</v>
      </c>
      <c r="J56" s="98">
        <f t="shared" si="0"/>
        <v>6.0535130499322378E-4</v>
      </c>
      <c r="K56" s="98">
        <f>I56/'סכום נכסי הקרן'!$C$42</f>
        <v>-5.9292360836584492E-7</v>
      </c>
    </row>
    <row r="57" spans="2:11">
      <c r="B57" s="96" t="s">
        <v>1677</v>
      </c>
      <c r="C57" s="92" t="s">
        <v>1678</v>
      </c>
      <c r="D57" s="103" t="s">
        <v>475</v>
      </c>
      <c r="E57" s="103" t="s">
        <v>128</v>
      </c>
      <c r="F57" s="81">
        <v>44657</v>
      </c>
      <c r="G57" s="97">
        <v>85483.386239999993</v>
      </c>
      <c r="H57" s="99">
        <v>-10.623476999999999</v>
      </c>
      <c r="I57" s="97">
        <v>-9.0813079400000003</v>
      </c>
      <c r="J57" s="98">
        <f t="shared" si="0"/>
        <v>2.7900074348837802E-3</v>
      </c>
      <c r="K57" s="98">
        <f>I57/'סכום נכסי הקרן'!$C$42</f>
        <v>-2.7327293457760755E-6</v>
      </c>
    </row>
    <row r="58" spans="2:11">
      <c r="B58" s="96" t="s">
        <v>1679</v>
      </c>
      <c r="C58" s="92" t="s">
        <v>1680</v>
      </c>
      <c r="D58" s="103" t="s">
        <v>475</v>
      </c>
      <c r="E58" s="103" t="s">
        <v>128</v>
      </c>
      <c r="F58" s="81">
        <v>44658</v>
      </c>
      <c r="G58" s="97">
        <v>104388.99632000001</v>
      </c>
      <c r="H58" s="99">
        <v>-10.469661</v>
      </c>
      <c r="I58" s="97">
        <v>-10.929174488000001</v>
      </c>
      <c r="J58" s="98">
        <f t="shared" si="0"/>
        <v>3.3577187647556121E-3</v>
      </c>
      <c r="K58" s="98">
        <f>I58/'סכום נכסי הקרן'!$C$42</f>
        <v>-3.2887857174089855E-6</v>
      </c>
    </row>
    <row r="59" spans="2:11">
      <c r="B59" s="96" t="s">
        <v>1681</v>
      </c>
      <c r="C59" s="92" t="s">
        <v>1682</v>
      </c>
      <c r="D59" s="103" t="s">
        <v>475</v>
      </c>
      <c r="E59" s="103" t="s">
        <v>128</v>
      </c>
      <c r="F59" s="81">
        <v>44658</v>
      </c>
      <c r="G59" s="97">
        <v>91896.934976000004</v>
      </c>
      <c r="H59" s="99">
        <v>-10.428046999999999</v>
      </c>
      <c r="I59" s="97">
        <v>-9.5830553369999993</v>
      </c>
      <c r="J59" s="98">
        <f t="shared" si="0"/>
        <v>2.9441569227452811E-3</v>
      </c>
      <c r="K59" s="98">
        <f>I59/'סכום נכסי הקרן'!$C$42</f>
        <v>-2.8837141868372692E-6</v>
      </c>
    </row>
    <row r="60" spans="2:11">
      <c r="B60" s="96" t="s">
        <v>1683</v>
      </c>
      <c r="C60" s="92" t="s">
        <v>1684</v>
      </c>
      <c r="D60" s="103" t="s">
        <v>475</v>
      </c>
      <c r="E60" s="103" t="s">
        <v>128</v>
      </c>
      <c r="F60" s="81">
        <v>44658</v>
      </c>
      <c r="G60" s="97">
        <v>93994.352927999993</v>
      </c>
      <c r="H60" s="99">
        <v>-10.417648</v>
      </c>
      <c r="I60" s="97">
        <v>-9.7920008020000004</v>
      </c>
      <c r="J60" s="98">
        <f t="shared" si="0"/>
        <v>3.0083502531209109E-3</v>
      </c>
      <c r="K60" s="98">
        <f>I60/'סכום נכסי הקרן'!$C$42</f>
        <v>-2.9465896457078259E-6</v>
      </c>
    </row>
    <row r="61" spans="2:11">
      <c r="B61" s="96" t="s">
        <v>1685</v>
      </c>
      <c r="C61" s="92" t="s">
        <v>1686</v>
      </c>
      <c r="D61" s="103" t="s">
        <v>475</v>
      </c>
      <c r="E61" s="103" t="s">
        <v>128</v>
      </c>
      <c r="F61" s="81">
        <v>44662</v>
      </c>
      <c r="G61" s="97">
        <v>83550.535936</v>
      </c>
      <c r="H61" s="99">
        <v>-10.413218000000001</v>
      </c>
      <c r="I61" s="97">
        <v>-8.7002991050000009</v>
      </c>
      <c r="J61" s="98">
        <f t="shared" si="0"/>
        <v>2.6729518863405815E-3</v>
      </c>
      <c r="K61" s="98">
        <f>I61/'סכום נכסי הקרן'!$C$42</f>
        <v>-2.6180769156103332E-6</v>
      </c>
    </row>
    <row r="62" spans="2:11">
      <c r="B62" s="96" t="s">
        <v>1687</v>
      </c>
      <c r="C62" s="92" t="s">
        <v>1688</v>
      </c>
      <c r="D62" s="103" t="s">
        <v>475</v>
      </c>
      <c r="E62" s="103" t="s">
        <v>128</v>
      </c>
      <c r="F62" s="81">
        <v>44658</v>
      </c>
      <c r="G62" s="97">
        <v>104444.7264</v>
      </c>
      <c r="H62" s="99">
        <v>-10.410717</v>
      </c>
      <c r="I62" s="97">
        <v>-10.873444407999999</v>
      </c>
      <c r="J62" s="98">
        <f t="shared" si="0"/>
        <v>3.3405970749534413E-3</v>
      </c>
      <c r="K62" s="98">
        <f>I62/'סכום נכסי הקרן'!$C$42</f>
        <v>-3.2720155312128271E-6</v>
      </c>
    </row>
    <row r="63" spans="2:11">
      <c r="B63" s="96" t="s">
        <v>1689</v>
      </c>
      <c r="C63" s="92" t="s">
        <v>1690</v>
      </c>
      <c r="D63" s="103" t="s">
        <v>475</v>
      </c>
      <c r="E63" s="103" t="s">
        <v>128</v>
      </c>
      <c r="F63" s="81">
        <v>44662</v>
      </c>
      <c r="G63" s="97">
        <v>114889.19904000001</v>
      </c>
      <c r="H63" s="99">
        <v>-10.406286</v>
      </c>
      <c r="I63" s="97">
        <v>-11.955699142</v>
      </c>
      <c r="J63" s="98">
        <f t="shared" si="0"/>
        <v>3.6730930958182697E-3</v>
      </c>
      <c r="K63" s="98">
        <f>I63/'סכום נכסי הקרן'!$C$42</f>
        <v>-3.5976854997621906E-6</v>
      </c>
    </row>
    <row r="64" spans="2:11">
      <c r="B64" s="96" t="s">
        <v>1691</v>
      </c>
      <c r="C64" s="92" t="s">
        <v>1692</v>
      </c>
      <c r="D64" s="103" t="s">
        <v>475</v>
      </c>
      <c r="E64" s="103" t="s">
        <v>128</v>
      </c>
      <c r="F64" s="81">
        <v>44658</v>
      </c>
      <c r="G64" s="97">
        <v>89850.657567999995</v>
      </c>
      <c r="H64" s="99">
        <v>-10.376072000000001</v>
      </c>
      <c r="I64" s="97">
        <v>-9.3229693289999993</v>
      </c>
      <c r="J64" s="98">
        <f t="shared" si="0"/>
        <v>2.8642519243878262E-3</v>
      </c>
      <c r="K64" s="98">
        <f>I64/'סכום נכסי הקרן'!$C$42</f>
        <v>-2.8054496162288033E-6</v>
      </c>
    </row>
    <row r="65" spans="2:11">
      <c r="B65" s="96" t="s">
        <v>1693</v>
      </c>
      <c r="C65" s="92" t="s">
        <v>1694</v>
      </c>
      <c r="D65" s="103" t="s">
        <v>475</v>
      </c>
      <c r="E65" s="103" t="s">
        <v>128</v>
      </c>
      <c r="F65" s="81">
        <v>44658</v>
      </c>
      <c r="G65" s="97">
        <v>73221.457343999995</v>
      </c>
      <c r="H65" s="99">
        <v>-10.244623000000001</v>
      </c>
      <c r="I65" s="97">
        <v>-7.5012622250000005</v>
      </c>
      <c r="J65" s="98">
        <f t="shared" si="0"/>
        <v>2.304577437197097E-3</v>
      </c>
      <c r="K65" s="98">
        <f>I65/'סכום נכסי הקרן'!$C$42</f>
        <v>-2.2572650930961648E-6</v>
      </c>
    </row>
    <row r="66" spans="2:11">
      <c r="B66" s="96" t="s">
        <v>1695</v>
      </c>
      <c r="C66" s="92" t="s">
        <v>1696</v>
      </c>
      <c r="D66" s="103" t="s">
        <v>475</v>
      </c>
      <c r="E66" s="103" t="s">
        <v>128</v>
      </c>
      <c r="F66" s="81">
        <v>44677</v>
      </c>
      <c r="G66" s="97">
        <v>172590.59597600001</v>
      </c>
      <c r="H66" s="99">
        <v>-8.3661410000000007</v>
      </c>
      <c r="I66" s="97">
        <v>-14.439172201999998</v>
      </c>
      <c r="J66" s="98">
        <f t="shared" si="0"/>
        <v>4.4360788185261336E-3</v>
      </c>
      <c r="K66" s="98">
        <f>I66/'סכום נכסי הקרן'!$C$42</f>
        <v>-4.3450073343861907E-6</v>
      </c>
    </row>
    <row r="67" spans="2:11">
      <c r="B67" s="96" t="s">
        <v>1697</v>
      </c>
      <c r="C67" s="92" t="s">
        <v>1698</v>
      </c>
      <c r="D67" s="103" t="s">
        <v>475</v>
      </c>
      <c r="E67" s="103" t="s">
        <v>128</v>
      </c>
      <c r="F67" s="81">
        <v>44678</v>
      </c>
      <c r="G67" s="97">
        <v>151500.25553600001</v>
      </c>
      <c r="H67" s="99">
        <v>-8.056476</v>
      </c>
      <c r="I67" s="97">
        <v>-12.205581195999999</v>
      </c>
      <c r="J67" s="98">
        <f t="shared" si="0"/>
        <v>3.7498631814832676E-3</v>
      </c>
      <c r="K67" s="98">
        <f>I67/'סכום נכסי הקרן'!$C$42</f>
        <v>-3.6728795165778563E-6</v>
      </c>
    </row>
    <row r="68" spans="2:11">
      <c r="B68" s="96" t="s">
        <v>1699</v>
      </c>
      <c r="C68" s="92" t="s">
        <v>1700</v>
      </c>
      <c r="D68" s="103" t="s">
        <v>475</v>
      </c>
      <c r="E68" s="103" t="s">
        <v>128</v>
      </c>
      <c r="F68" s="81">
        <v>44678</v>
      </c>
      <c r="G68" s="97">
        <v>85496.499200000006</v>
      </c>
      <c r="H68" s="99">
        <v>-7.8741719999999997</v>
      </c>
      <c r="I68" s="97">
        <v>-6.7321412120000002</v>
      </c>
      <c r="J68" s="98">
        <f t="shared" si="0"/>
        <v>2.0682840135214601E-3</v>
      </c>
      <c r="K68" s="98">
        <f>I68/'סכום נכסי הקרן'!$C$42</f>
        <v>-2.0258227087430884E-6</v>
      </c>
    </row>
    <row r="69" spans="2:11">
      <c r="B69" s="96" t="s">
        <v>1701</v>
      </c>
      <c r="C69" s="92" t="s">
        <v>1702</v>
      </c>
      <c r="D69" s="103" t="s">
        <v>475</v>
      </c>
      <c r="E69" s="103" t="s">
        <v>128</v>
      </c>
      <c r="F69" s="81">
        <v>44679</v>
      </c>
      <c r="G69" s="97">
        <v>85583.044735999996</v>
      </c>
      <c r="H69" s="99">
        <v>-7.760764</v>
      </c>
      <c r="I69" s="97">
        <v>-6.6418978209999997</v>
      </c>
      <c r="J69" s="98">
        <f t="shared" si="0"/>
        <v>2.0405589618546047E-3</v>
      </c>
      <c r="K69" s="98">
        <f>I69/'סכום נכסי הקרן'!$C$42</f>
        <v>-1.9986668447995466E-6</v>
      </c>
    </row>
    <row r="70" spans="2:11">
      <c r="B70" s="96" t="s">
        <v>1703</v>
      </c>
      <c r="C70" s="92" t="s">
        <v>1704</v>
      </c>
      <c r="D70" s="103" t="s">
        <v>475</v>
      </c>
      <c r="E70" s="103" t="s">
        <v>128</v>
      </c>
      <c r="F70" s="81">
        <v>44713</v>
      </c>
      <c r="G70" s="97">
        <v>25735.495296000001</v>
      </c>
      <c r="H70" s="99">
        <v>-7.4084440000000003</v>
      </c>
      <c r="I70" s="97">
        <v>-1.9065997319999997</v>
      </c>
      <c r="J70" s="98">
        <f t="shared" si="0"/>
        <v>5.857556491611958E-4</v>
      </c>
      <c r="K70" s="98">
        <f>I70/'סכום נכסי הקרן'!$C$42</f>
        <v>-5.7373024598538173E-7</v>
      </c>
    </row>
    <row r="71" spans="2:11">
      <c r="B71" s="96" t="s">
        <v>1705</v>
      </c>
      <c r="C71" s="92" t="s">
        <v>1706</v>
      </c>
      <c r="D71" s="103" t="s">
        <v>475</v>
      </c>
      <c r="E71" s="103" t="s">
        <v>128</v>
      </c>
      <c r="F71" s="81">
        <v>44713</v>
      </c>
      <c r="G71" s="97">
        <v>133344.772333</v>
      </c>
      <c r="H71" s="99">
        <v>-7.0772310000000003</v>
      </c>
      <c r="I71" s="97">
        <v>-9.4371172189999992</v>
      </c>
      <c r="J71" s="98">
        <f t="shared" si="0"/>
        <v>2.8993210426118137E-3</v>
      </c>
      <c r="K71" s="98">
        <f>I71/'סכום נכסי הקרן'!$C$42</f>
        <v>-2.8397987750528813E-6</v>
      </c>
    </row>
    <row r="72" spans="2:11">
      <c r="B72" s="96" t="s">
        <v>1707</v>
      </c>
      <c r="C72" s="92" t="s">
        <v>1708</v>
      </c>
      <c r="D72" s="103" t="s">
        <v>475</v>
      </c>
      <c r="E72" s="103" t="s">
        <v>128</v>
      </c>
      <c r="F72" s="81">
        <v>44713</v>
      </c>
      <c r="G72" s="97">
        <v>183073.31280000001</v>
      </c>
      <c r="H72" s="99">
        <v>-6.950691</v>
      </c>
      <c r="I72" s="97">
        <v>-12.724860312000001</v>
      </c>
      <c r="J72" s="98">
        <f t="shared" si="0"/>
        <v>3.9093988567397422E-3</v>
      </c>
      <c r="K72" s="98">
        <f>I72/'סכום נכסי הקרן'!$C$42</f>
        <v>-3.8291399680808218E-6</v>
      </c>
    </row>
    <row r="73" spans="2:11">
      <c r="B73" s="96" t="s">
        <v>1709</v>
      </c>
      <c r="C73" s="92" t="s">
        <v>1710</v>
      </c>
      <c r="D73" s="103" t="s">
        <v>475</v>
      </c>
      <c r="E73" s="103" t="s">
        <v>128</v>
      </c>
      <c r="F73" s="81">
        <v>44721</v>
      </c>
      <c r="G73" s="97">
        <v>75419.845088000002</v>
      </c>
      <c r="H73" s="99">
        <v>-6.8586530000000003</v>
      </c>
      <c r="I73" s="97">
        <v>-5.1727857089999993</v>
      </c>
      <c r="J73" s="98">
        <f t="shared" si="0"/>
        <v>1.5892105721470077E-3</v>
      </c>
      <c r="K73" s="98">
        <f>I73/'סכום נכסי הקרן'!$C$42</f>
        <v>-1.5565845140138922E-6</v>
      </c>
    </row>
    <row r="74" spans="2:11">
      <c r="B74" s="96" t="s">
        <v>1711</v>
      </c>
      <c r="C74" s="92" t="s">
        <v>1712</v>
      </c>
      <c r="D74" s="103" t="s">
        <v>475</v>
      </c>
      <c r="E74" s="103" t="s">
        <v>128</v>
      </c>
      <c r="F74" s="81">
        <v>44714</v>
      </c>
      <c r="G74" s="97">
        <v>76304.312000000005</v>
      </c>
      <c r="H74" s="99">
        <v>-6.7615319999999999</v>
      </c>
      <c r="I74" s="97">
        <v>-5.1593404080000003</v>
      </c>
      <c r="J74" s="98">
        <f t="shared" si="0"/>
        <v>1.5850798356933943E-3</v>
      </c>
      <c r="K74" s="98">
        <f>I74/'סכום נכסי הקרן'!$C$42</f>
        <v>-1.5525385804492289E-6</v>
      </c>
    </row>
    <row r="75" spans="2:11">
      <c r="B75" s="96" t="s">
        <v>1711</v>
      </c>
      <c r="C75" s="92" t="s">
        <v>1713</v>
      </c>
      <c r="D75" s="103" t="s">
        <v>475</v>
      </c>
      <c r="E75" s="103" t="s">
        <v>128</v>
      </c>
      <c r="F75" s="81">
        <v>44714</v>
      </c>
      <c r="G75" s="97">
        <v>107854.09599999999</v>
      </c>
      <c r="H75" s="99">
        <v>-6.7615319999999999</v>
      </c>
      <c r="I75" s="97">
        <v>-7.292589123</v>
      </c>
      <c r="J75" s="98">
        <f t="shared" si="0"/>
        <v>2.2404677836222108E-3</v>
      </c>
      <c r="K75" s="98">
        <f>I75/'סכום נכסי הקרן'!$C$42</f>
        <v>-2.194471593164532E-6</v>
      </c>
    </row>
    <row r="76" spans="2:11">
      <c r="B76" s="96" t="s">
        <v>1714</v>
      </c>
      <c r="C76" s="92" t="s">
        <v>1715</v>
      </c>
      <c r="D76" s="103" t="s">
        <v>475</v>
      </c>
      <c r="E76" s="103" t="s">
        <v>128</v>
      </c>
      <c r="F76" s="81">
        <v>44679</v>
      </c>
      <c r="G76" s="97">
        <v>64741.961759999998</v>
      </c>
      <c r="H76" s="99">
        <v>-6.8375209999999997</v>
      </c>
      <c r="I76" s="97">
        <v>-4.4267451580000001</v>
      </c>
      <c r="J76" s="98">
        <f t="shared" ref="J76:J139" si="1">IFERROR(I76/$I$11,0)</f>
        <v>1.3600080500249807E-3</v>
      </c>
      <c r="K76" s="98">
        <f>I76/'סכום נכסי הקרן'!$C$42</f>
        <v>-1.3320874569460697E-6</v>
      </c>
    </row>
    <row r="77" spans="2:11">
      <c r="B77" s="96" t="s">
        <v>1716</v>
      </c>
      <c r="C77" s="92" t="s">
        <v>1717</v>
      </c>
      <c r="D77" s="103" t="s">
        <v>475</v>
      </c>
      <c r="E77" s="103" t="s">
        <v>128</v>
      </c>
      <c r="F77" s="81">
        <v>44679</v>
      </c>
      <c r="G77" s="97">
        <v>64751.796479999997</v>
      </c>
      <c r="H77" s="99">
        <v>-6.821294</v>
      </c>
      <c r="I77" s="97">
        <v>-4.4169104379999995</v>
      </c>
      <c r="J77" s="98">
        <f t="shared" si="1"/>
        <v>1.3569865753540094E-3</v>
      </c>
      <c r="K77" s="98">
        <f>I77/'סכום נכסי הקרן'!$C$42</f>
        <v>-1.3291280123232181E-6</v>
      </c>
    </row>
    <row r="78" spans="2:11">
      <c r="B78" s="96" t="s">
        <v>1718</v>
      </c>
      <c r="C78" s="92" t="s">
        <v>1719</v>
      </c>
      <c r="D78" s="103" t="s">
        <v>475</v>
      </c>
      <c r="E78" s="103" t="s">
        <v>128</v>
      </c>
      <c r="F78" s="81">
        <v>44683</v>
      </c>
      <c r="G78" s="97">
        <v>72533.162719999993</v>
      </c>
      <c r="H78" s="99">
        <v>-6.8170109999999999</v>
      </c>
      <c r="I78" s="97">
        <v>-4.9445936350000004</v>
      </c>
      <c r="J78" s="98">
        <f t="shared" si="1"/>
        <v>1.5191041968046089E-3</v>
      </c>
      <c r="K78" s="98">
        <f>I78/'סכום נכסי הקרן'!$C$42</f>
        <v>-1.4879174033715344E-6</v>
      </c>
    </row>
    <row r="79" spans="2:11">
      <c r="B79" s="96" t="s">
        <v>1718</v>
      </c>
      <c r="C79" s="92" t="s">
        <v>1720</v>
      </c>
      <c r="D79" s="103" t="s">
        <v>475</v>
      </c>
      <c r="E79" s="103" t="s">
        <v>128</v>
      </c>
      <c r="F79" s="81">
        <v>44683</v>
      </c>
      <c r="G79" s="97">
        <v>12950.359296000002</v>
      </c>
      <c r="H79" s="99">
        <v>-6.8170109999999999</v>
      </c>
      <c r="I79" s="97">
        <v>-0.88282740900000001</v>
      </c>
      <c r="J79" s="98">
        <f t="shared" si="1"/>
        <v>2.7122690377892681E-4</v>
      </c>
      <c r="K79" s="98">
        <f>I79/'סכום נכסי הקרן'!$C$42</f>
        <v>-2.6565868966995496E-7</v>
      </c>
    </row>
    <row r="80" spans="2:11">
      <c r="B80" s="96" t="s">
        <v>1721</v>
      </c>
      <c r="C80" s="92" t="s">
        <v>1722</v>
      </c>
      <c r="D80" s="103" t="s">
        <v>475</v>
      </c>
      <c r="E80" s="103" t="s">
        <v>128</v>
      </c>
      <c r="F80" s="81">
        <v>44683</v>
      </c>
      <c r="G80" s="97">
        <v>66810.919139999998</v>
      </c>
      <c r="H80" s="99">
        <v>-6.8105219999999997</v>
      </c>
      <c r="I80" s="97">
        <v>-4.5501722390000001</v>
      </c>
      <c r="J80" s="98">
        <f t="shared" si="1"/>
        <v>1.3979279703636807E-3</v>
      </c>
      <c r="K80" s="98">
        <f>I80/'סכום נכסי הקרן'!$C$42</f>
        <v>-1.3692288916976128E-6</v>
      </c>
    </row>
    <row r="81" spans="2:11">
      <c r="B81" s="96" t="s">
        <v>1723</v>
      </c>
      <c r="C81" s="92" t="s">
        <v>1724</v>
      </c>
      <c r="D81" s="103" t="s">
        <v>475</v>
      </c>
      <c r="E81" s="103" t="s">
        <v>128</v>
      </c>
      <c r="F81" s="81">
        <v>44705</v>
      </c>
      <c r="G81" s="97">
        <v>86401.293439999979</v>
      </c>
      <c r="H81" s="99">
        <v>-6.6898059999999999</v>
      </c>
      <c r="I81" s="97">
        <v>-5.7800791310000008</v>
      </c>
      <c r="J81" s="98">
        <f t="shared" si="1"/>
        <v>1.7757864677922794E-3</v>
      </c>
      <c r="K81" s="98">
        <f>I81/'סכום נכסי הקרן'!$C$42</f>
        <v>-1.7393300575810647E-6</v>
      </c>
    </row>
    <row r="82" spans="2:11">
      <c r="B82" s="96" t="s">
        <v>1725</v>
      </c>
      <c r="C82" s="92" t="s">
        <v>1726</v>
      </c>
      <c r="D82" s="103" t="s">
        <v>475</v>
      </c>
      <c r="E82" s="103" t="s">
        <v>128</v>
      </c>
      <c r="F82" s="81">
        <v>44706</v>
      </c>
      <c r="G82" s="97">
        <v>335038.75059200003</v>
      </c>
      <c r="H82" s="99">
        <v>-6.5745310000000003</v>
      </c>
      <c r="I82" s="97">
        <v>-22.027227738000001</v>
      </c>
      <c r="J82" s="98">
        <f t="shared" si="1"/>
        <v>6.7673213555731748E-3</v>
      </c>
      <c r="K82" s="98">
        <f>I82/'סכום נכסי הקרן'!$C$42</f>
        <v>-6.6283901001297138E-6</v>
      </c>
    </row>
    <row r="83" spans="2:11">
      <c r="B83" s="96" t="s">
        <v>1727</v>
      </c>
      <c r="C83" s="92" t="s">
        <v>1728</v>
      </c>
      <c r="D83" s="103" t="s">
        <v>475</v>
      </c>
      <c r="E83" s="103" t="s">
        <v>128</v>
      </c>
      <c r="F83" s="81">
        <v>44706</v>
      </c>
      <c r="G83" s="97">
        <v>101595.476886</v>
      </c>
      <c r="H83" s="99">
        <v>-6.5712989999999998</v>
      </c>
      <c r="I83" s="97">
        <v>-6.6761423489999991</v>
      </c>
      <c r="J83" s="98">
        <f t="shared" si="1"/>
        <v>2.0510797467850716E-3</v>
      </c>
      <c r="K83" s="98">
        <f>I83/'סכום נכסי הקרן'!$C$42</f>
        <v>-2.0089716408945737E-6</v>
      </c>
    </row>
    <row r="84" spans="2:11">
      <c r="B84" s="96" t="s">
        <v>1729</v>
      </c>
      <c r="C84" s="92" t="s">
        <v>1730</v>
      </c>
      <c r="D84" s="103" t="s">
        <v>475</v>
      </c>
      <c r="E84" s="103" t="s">
        <v>128</v>
      </c>
      <c r="F84" s="81">
        <v>44720</v>
      </c>
      <c r="G84" s="97">
        <v>97275.215519999998</v>
      </c>
      <c r="H84" s="99">
        <v>-6.5282210000000003</v>
      </c>
      <c r="I84" s="97">
        <v>-6.3503411539999997</v>
      </c>
      <c r="J84" s="98">
        <f t="shared" si="1"/>
        <v>1.9509853812652942E-3</v>
      </c>
      <c r="K84" s="98">
        <f>I84/'סכום נכסי הקרן'!$C$42</f>
        <v>-1.9109321853064823E-6</v>
      </c>
    </row>
    <row r="85" spans="2:11">
      <c r="B85" s="96" t="s">
        <v>1731</v>
      </c>
      <c r="C85" s="92" t="s">
        <v>1732</v>
      </c>
      <c r="D85" s="103" t="s">
        <v>475</v>
      </c>
      <c r="E85" s="103" t="s">
        <v>128</v>
      </c>
      <c r="F85" s="81">
        <v>44720</v>
      </c>
      <c r="G85" s="97">
        <v>97295.868432000003</v>
      </c>
      <c r="H85" s="99">
        <v>-6.5056079999999996</v>
      </c>
      <c r="I85" s="97">
        <v>-6.3296882420000005</v>
      </c>
      <c r="J85" s="98">
        <f t="shared" si="1"/>
        <v>1.9446402844562549E-3</v>
      </c>
      <c r="K85" s="98">
        <f>I85/'סכום נכסי הקרן'!$C$42</f>
        <v>-1.9047173515984943E-6</v>
      </c>
    </row>
    <row r="86" spans="2:11">
      <c r="B86" s="96" t="s">
        <v>1733</v>
      </c>
      <c r="C86" s="92" t="s">
        <v>1734</v>
      </c>
      <c r="D86" s="103" t="s">
        <v>475</v>
      </c>
      <c r="E86" s="103" t="s">
        <v>128</v>
      </c>
      <c r="F86" s="81">
        <v>44704</v>
      </c>
      <c r="G86" s="97">
        <v>28683.695400000001</v>
      </c>
      <c r="H86" s="99">
        <v>-6.5765820000000001</v>
      </c>
      <c r="I86" s="97">
        <v>-1.8864066820000001</v>
      </c>
      <c r="J86" s="98">
        <f t="shared" si="1"/>
        <v>5.7955183358691866E-4</v>
      </c>
      <c r="K86" s="98">
        <f>I86/'סכום נכסי הקרן'!$C$42</f>
        <v>-5.6765379304707044E-7</v>
      </c>
    </row>
    <row r="87" spans="2:11">
      <c r="B87" s="96" t="s">
        <v>1733</v>
      </c>
      <c r="C87" s="92" t="s">
        <v>1735</v>
      </c>
      <c r="D87" s="103" t="s">
        <v>475</v>
      </c>
      <c r="E87" s="103" t="s">
        <v>128</v>
      </c>
      <c r="F87" s="81">
        <v>44704</v>
      </c>
      <c r="G87" s="97">
        <v>75681.448640000002</v>
      </c>
      <c r="H87" s="99">
        <v>-6.5765820000000001</v>
      </c>
      <c r="I87" s="97">
        <v>-4.9772523560000002</v>
      </c>
      <c r="J87" s="98">
        <f t="shared" si="1"/>
        <v>1.5291377817249539E-3</v>
      </c>
      <c r="K87" s="98">
        <f>I87/'סכום נכסי הקרן'!$C$42</f>
        <v>-1.4977450015393168E-6</v>
      </c>
    </row>
    <row r="88" spans="2:11">
      <c r="B88" s="96" t="s">
        <v>1736</v>
      </c>
      <c r="C88" s="92" t="s">
        <v>1737</v>
      </c>
      <c r="D88" s="103" t="s">
        <v>475</v>
      </c>
      <c r="E88" s="103" t="s">
        <v>128</v>
      </c>
      <c r="F88" s="81">
        <v>44817</v>
      </c>
      <c r="G88" s="97">
        <v>151381.255424</v>
      </c>
      <c r="H88" s="99">
        <v>-5.5747330000000002</v>
      </c>
      <c r="I88" s="97">
        <v>-8.4391011109999994</v>
      </c>
      <c r="J88" s="98">
        <f t="shared" si="1"/>
        <v>2.5927052577655427E-3</v>
      </c>
      <c r="K88" s="98">
        <f>I88/'סכום נכסי הקרן'!$C$42</f>
        <v>-2.5394777283591577E-6</v>
      </c>
    </row>
    <row r="89" spans="2:11">
      <c r="B89" s="96" t="s">
        <v>1738</v>
      </c>
      <c r="C89" s="92" t="s">
        <v>1739</v>
      </c>
      <c r="D89" s="103" t="s">
        <v>475</v>
      </c>
      <c r="E89" s="103" t="s">
        <v>128</v>
      </c>
      <c r="F89" s="81">
        <v>44720</v>
      </c>
      <c r="G89" s="97">
        <v>134145.5808</v>
      </c>
      <c r="H89" s="99">
        <v>-6.4313770000000003</v>
      </c>
      <c r="I89" s="97">
        <v>-8.6274083959999999</v>
      </c>
      <c r="J89" s="98">
        <f t="shared" si="1"/>
        <v>2.6505580173750553E-3</v>
      </c>
      <c r="K89" s="98">
        <f>I89/'סכום נכסי הקרן'!$C$42</f>
        <v>-2.5961427866462264E-6</v>
      </c>
    </row>
    <row r="90" spans="2:11">
      <c r="B90" s="96" t="s">
        <v>1740</v>
      </c>
      <c r="C90" s="92" t="s">
        <v>1741</v>
      </c>
      <c r="D90" s="103" t="s">
        <v>475</v>
      </c>
      <c r="E90" s="103" t="s">
        <v>128</v>
      </c>
      <c r="F90" s="81">
        <v>44699</v>
      </c>
      <c r="G90" s="97">
        <v>75752.586448000002</v>
      </c>
      <c r="H90" s="99">
        <v>-6.4834620000000003</v>
      </c>
      <c r="I90" s="97">
        <v>-4.9113899709999993</v>
      </c>
      <c r="J90" s="98">
        <f t="shared" si="1"/>
        <v>1.5089031916148889E-3</v>
      </c>
      <c r="K90" s="98">
        <f>I90/'סכום נכסי הקרן'!$C$42</f>
        <v>-1.4779258220266899E-6</v>
      </c>
    </row>
    <row r="91" spans="2:11">
      <c r="B91" s="96" t="s">
        <v>1742</v>
      </c>
      <c r="C91" s="92" t="s">
        <v>1743</v>
      </c>
      <c r="D91" s="103" t="s">
        <v>475</v>
      </c>
      <c r="E91" s="103" t="s">
        <v>128</v>
      </c>
      <c r="F91" s="81">
        <v>44704</v>
      </c>
      <c r="G91" s="97">
        <v>64934.722271999999</v>
      </c>
      <c r="H91" s="99">
        <v>-6.4425239999999997</v>
      </c>
      <c r="I91" s="97">
        <v>-4.183435169</v>
      </c>
      <c r="J91" s="98">
        <f t="shared" si="1"/>
        <v>1.2852570689133886E-3</v>
      </c>
      <c r="K91" s="98">
        <f>I91/'סכום נכסי הקרן'!$C$42</f>
        <v>-1.258871093019889E-6</v>
      </c>
    </row>
    <row r="92" spans="2:11">
      <c r="B92" s="96" t="s">
        <v>1744</v>
      </c>
      <c r="C92" s="92" t="s">
        <v>1745</v>
      </c>
      <c r="D92" s="103" t="s">
        <v>475</v>
      </c>
      <c r="E92" s="103" t="s">
        <v>128</v>
      </c>
      <c r="F92" s="81">
        <v>44720</v>
      </c>
      <c r="G92" s="97">
        <v>86587.497472000017</v>
      </c>
      <c r="H92" s="99">
        <v>-6.3797990000000002</v>
      </c>
      <c r="I92" s="97">
        <v>-5.524108461</v>
      </c>
      <c r="J92" s="98">
        <f t="shared" si="1"/>
        <v>1.6971458053314727E-3</v>
      </c>
      <c r="K92" s="98">
        <f>I92/'סכום נכסי הקרן'!$C$42</f>
        <v>-1.6623038663992947E-6</v>
      </c>
    </row>
    <row r="93" spans="2:11">
      <c r="B93" s="96" t="s">
        <v>1746</v>
      </c>
      <c r="C93" s="92" t="s">
        <v>1747</v>
      </c>
      <c r="D93" s="103" t="s">
        <v>475</v>
      </c>
      <c r="E93" s="103" t="s">
        <v>128</v>
      </c>
      <c r="F93" s="81">
        <v>44699</v>
      </c>
      <c r="G93" s="97">
        <v>90922.379788999999</v>
      </c>
      <c r="H93" s="99">
        <v>-6.4608869999999996</v>
      </c>
      <c r="I93" s="97">
        <v>-5.8743919130000002</v>
      </c>
      <c r="J93" s="98">
        <f t="shared" si="1"/>
        <v>1.8047617392755379E-3</v>
      </c>
      <c r="K93" s="98">
        <f>I93/'סכום נכסי הקרן'!$C$42</f>
        <v>-1.7677104746703215E-6</v>
      </c>
    </row>
    <row r="94" spans="2:11">
      <c r="B94" s="96" t="s">
        <v>1746</v>
      </c>
      <c r="C94" s="92" t="s">
        <v>1748</v>
      </c>
      <c r="D94" s="103" t="s">
        <v>475</v>
      </c>
      <c r="E94" s="103" t="s">
        <v>128</v>
      </c>
      <c r="F94" s="81">
        <v>44699</v>
      </c>
      <c r="G94" s="97">
        <v>86150.235419999997</v>
      </c>
      <c r="H94" s="99">
        <v>-6.4608869999999996</v>
      </c>
      <c r="I94" s="97">
        <v>-5.5660690750000015</v>
      </c>
      <c r="J94" s="98">
        <f t="shared" si="1"/>
        <v>1.7100371669949879E-3</v>
      </c>
      <c r="K94" s="98">
        <f>I94/'סכום נכסי הקרן'!$C$42</f>
        <v>-1.6749305719357866E-6</v>
      </c>
    </row>
    <row r="95" spans="2:11">
      <c r="B95" s="96" t="s">
        <v>1749</v>
      </c>
      <c r="C95" s="92" t="s">
        <v>1750</v>
      </c>
      <c r="D95" s="103" t="s">
        <v>475</v>
      </c>
      <c r="E95" s="103" t="s">
        <v>128</v>
      </c>
      <c r="F95" s="81">
        <v>44704</v>
      </c>
      <c r="G95" s="97">
        <v>103958.49784300002</v>
      </c>
      <c r="H95" s="99">
        <v>-6.3780780000000004</v>
      </c>
      <c r="I95" s="97">
        <v>-6.630554061999999</v>
      </c>
      <c r="J95" s="98">
        <f t="shared" si="1"/>
        <v>2.0370738722443153E-3</v>
      </c>
      <c r="K95" s="98">
        <f>I95/'סכום נכסי הקרן'!$C$42</f>
        <v>-1.9952533031252058E-6</v>
      </c>
    </row>
    <row r="96" spans="2:11">
      <c r="B96" s="96" t="s">
        <v>1751</v>
      </c>
      <c r="C96" s="92" t="s">
        <v>1752</v>
      </c>
      <c r="D96" s="103" t="s">
        <v>475</v>
      </c>
      <c r="E96" s="103" t="s">
        <v>128</v>
      </c>
      <c r="F96" s="81">
        <v>44704</v>
      </c>
      <c r="G96" s="97">
        <v>101845.08207999999</v>
      </c>
      <c r="H96" s="99">
        <v>-6.3233600000000001</v>
      </c>
      <c r="I96" s="97">
        <v>-6.440031244</v>
      </c>
      <c r="J96" s="98">
        <f t="shared" si="1"/>
        <v>1.9785404448738296E-3</v>
      </c>
      <c r="K96" s="98">
        <f>I96/'סכום נכסי הקרן'!$C$42</f>
        <v>-1.9379215510000212E-6</v>
      </c>
    </row>
    <row r="97" spans="2:11">
      <c r="B97" s="96" t="s">
        <v>1753</v>
      </c>
      <c r="C97" s="92" t="s">
        <v>1754</v>
      </c>
      <c r="D97" s="103" t="s">
        <v>475</v>
      </c>
      <c r="E97" s="103" t="s">
        <v>128</v>
      </c>
      <c r="F97" s="81">
        <v>44705</v>
      </c>
      <c r="G97" s="97">
        <v>78008.999039999995</v>
      </c>
      <c r="H97" s="99">
        <v>-6.3167350000000004</v>
      </c>
      <c r="I97" s="97">
        <v>-4.9276219399999999</v>
      </c>
      <c r="J97" s="98">
        <f t="shared" si="1"/>
        <v>1.5138900629435583E-3</v>
      </c>
      <c r="K97" s="98">
        <f>I97/'סכום נכסי הקרן'!$C$42</f>
        <v>-1.4828103142517195E-6</v>
      </c>
    </row>
    <row r="98" spans="2:11">
      <c r="B98" s="96" t="s">
        <v>1755</v>
      </c>
      <c r="C98" s="92" t="s">
        <v>1756</v>
      </c>
      <c r="D98" s="103" t="s">
        <v>475</v>
      </c>
      <c r="E98" s="103" t="s">
        <v>128</v>
      </c>
      <c r="F98" s="81">
        <v>44804</v>
      </c>
      <c r="G98" s="97">
        <v>76698.589600000007</v>
      </c>
      <c r="H98" s="99">
        <v>-5.9730499999999997</v>
      </c>
      <c r="I98" s="97">
        <v>-4.5812451870000004</v>
      </c>
      <c r="J98" s="98">
        <f t="shared" si="1"/>
        <v>1.4074743657195635E-3</v>
      </c>
      <c r="K98" s="98">
        <f>I98/'סכום נכסי הקרן'!$C$42</f>
        <v>-1.3785793021693641E-6</v>
      </c>
    </row>
    <row r="99" spans="2:11">
      <c r="B99" s="96" t="s">
        <v>1757</v>
      </c>
      <c r="C99" s="92" t="s">
        <v>1758</v>
      </c>
      <c r="D99" s="103" t="s">
        <v>475</v>
      </c>
      <c r="E99" s="103" t="s">
        <v>128</v>
      </c>
      <c r="F99" s="81">
        <v>44705</v>
      </c>
      <c r="G99" s="97">
        <v>105466.93872000002</v>
      </c>
      <c r="H99" s="99">
        <v>-6.2460120000000003</v>
      </c>
      <c r="I99" s="97">
        <v>-6.5874773660000008</v>
      </c>
      <c r="J99" s="98">
        <f t="shared" si="1"/>
        <v>2.0238396219684433E-3</v>
      </c>
      <c r="K99" s="98">
        <f>I99/'סכום נכסי הקרן'!$C$42</f>
        <v>-1.9822907483857316E-6</v>
      </c>
    </row>
    <row r="100" spans="2:11">
      <c r="B100" s="96" t="s">
        <v>1757</v>
      </c>
      <c r="C100" s="92" t="s">
        <v>1759</v>
      </c>
      <c r="D100" s="103" t="s">
        <v>475</v>
      </c>
      <c r="E100" s="103" t="s">
        <v>128</v>
      </c>
      <c r="F100" s="81">
        <v>44705</v>
      </c>
      <c r="G100" s="97">
        <v>99744.517017999999</v>
      </c>
      <c r="H100" s="99">
        <v>-6.2460120000000003</v>
      </c>
      <c r="I100" s="97">
        <v>-6.2300542349999999</v>
      </c>
      <c r="J100" s="98">
        <f t="shared" si="1"/>
        <v>1.9140301980971235E-3</v>
      </c>
      <c r="K100" s="98">
        <f>I100/'סכום נכסי הקרן'!$C$42</f>
        <v>-1.8747356819353732E-6</v>
      </c>
    </row>
    <row r="101" spans="2:11">
      <c r="B101" s="96" t="s">
        <v>1760</v>
      </c>
      <c r="C101" s="92" t="s">
        <v>1761</v>
      </c>
      <c r="D101" s="103" t="s">
        <v>475</v>
      </c>
      <c r="E101" s="103" t="s">
        <v>128</v>
      </c>
      <c r="F101" s="81">
        <v>44705</v>
      </c>
      <c r="G101" s="97">
        <v>43403.897599999997</v>
      </c>
      <c r="H101" s="99">
        <v>-6.1561360000000001</v>
      </c>
      <c r="I101" s="97">
        <v>-2.672002945</v>
      </c>
      <c r="J101" s="98">
        <f t="shared" si="1"/>
        <v>8.2090687066618253E-4</v>
      </c>
      <c r="K101" s="98">
        <f>I101/'סכום נכסי הקרן'!$C$42</f>
        <v>-8.0405387726578924E-7</v>
      </c>
    </row>
    <row r="102" spans="2:11">
      <c r="B102" s="96" t="s">
        <v>1762</v>
      </c>
      <c r="C102" s="92" t="s">
        <v>1763</v>
      </c>
      <c r="D102" s="103" t="s">
        <v>475</v>
      </c>
      <c r="E102" s="103" t="s">
        <v>128</v>
      </c>
      <c r="F102" s="81">
        <v>44684</v>
      </c>
      <c r="G102" s="97">
        <v>1919.378146</v>
      </c>
      <c r="H102" s="99">
        <v>-6.2014120000000004</v>
      </c>
      <c r="I102" s="97">
        <v>-0.11902854</v>
      </c>
      <c r="J102" s="98">
        <f t="shared" si="1"/>
        <v>3.6568577319200725E-5</v>
      </c>
      <c r="K102" s="98">
        <f>I102/'סכום נכסי הקרן'!$C$42</f>
        <v>-3.5817834434417546E-8</v>
      </c>
    </row>
    <row r="103" spans="2:11">
      <c r="B103" s="96" t="s">
        <v>1762</v>
      </c>
      <c r="C103" s="92" t="s">
        <v>1764</v>
      </c>
      <c r="D103" s="103" t="s">
        <v>475</v>
      </c>
      <c r="E103" s="103" t="s">
        <v>128</v>
      </c>
      <c r="F103" s="81">
        <v>44684</v>
      </c>
      <c r="G103" s="97">
        <v>151927.41020799999</v>
      </c>
      <c r="H103" s="99">
        <v>-6.2014120000000004</v>
      </c>
      <c r="I103" s="97">
        <v>-9.4216442609999991</v>
      </c>
      <c r="J103" s="98">
        <f t="shared" si="1"/>
        <v>2.8945673586551778E-3</v>
      </c>
      <c r="K103" s="98">
        <f>I103/'סכום נכסי הקרן'!$C$42</f>
        <v>-2.8351426829269533E-6</v>
      </c>
    </row>
    <row r="104" spans="2:11">
      <c r="B104" s="96" t="s">
        <v>1765</v>
      </c>
      <c r="C104" s="92" t="s">
        <v>1766</v>
      </c>
      <c r="D104" s="103" t="s">
        <v>475</v>
      </c>
      <c r="E104" s="103" t="s">
        <v>128</v>
      </c>
      <c r="F104" s="81">
        <v>44684</v>
      </c>
      <c r="G104" s="97">
        <v>65145.185279999998</v>
      </c>
      <c r="H104" s="99">
        <v>-6.1468999999999996</v>
      </c>
      <c r="I104" s="97">
        <v>-4.0044094919999997</v>
      </c>
      <c r="J104" s="98">
        <f t="shared" si="1"/>
        <v>1.2302558539821061E-3</v>
      </c>
      <c r="K104" s="98">
        <f>I104/'סכום נכסי הקרן'!$C$42</f>
        <v>-1.2049990379791776E-6</v>
      </c>
    </row>
    <row r="105" spans="2:11">
      <c r="B105" s="96" t="s">
        <v>1767</v>
      </c>
      <c r="C105" s="92" t="s">
        <v>1768</v>
      </c>
      <c r="D105" s="103" t="s">
        <v>475</v>
      </c>
      <c r="E105" s="103" t="s">
        <v>128</v>
      </c>
      <c r="F105" s="81">
        <v>44684</v>
      </c>
      <c r="G105" s="97">
        <v>76837.746400000004</v>
      </c>
      <c r="H105" s="99">
        <v>-6.1148610000000003</v>
      </c>
      <c r="I105" s="97">
        <v>-4.6985211109999998</v>
      </c>
      <c r="J105" s="98">
        <f t="shared" si="1"/>
        <v>1.4435044950858035E-3</v>
      </c>
      <c r="K105" s="98">
        <f>I105/'סכום נכסי הקרן'!$C$42</f>
        <v>-1.4138697428399404E-6</v>
      </c>
    </row>
    <row r="106" spans="2:11">
      <c r="B106" s="96" t="s">
        <v>1767</v>
      </c>
      <c r="C106" s="92" t="s">
        <v>1769</v>
      </c>
      <c r="D106" s="103" t="s">
        <v>475</v>
      </c>
      <c r="E106" s="103" t="s">
        <v>128</v>
      </c>
      <c r="F106" s="81">
        <v>44684</v>
      </c>
      <c r="G106" s="97">
        <v>108608.0912</v>
      </c>
      <c r="H106" s="99">
        <v>-6.1148610000000003</v>
      </c>
      <c r="I106" s="97">
        <v>-6.6412334209999999</v>
      </c>
      <c r="J106" s="98">
        <f t="shared" si="1"/>
        <v>2.0403548413741646E-3</v>
      </c>
      <c r="K106" s="98">
        <f>I106/'סכום נכסי הקרן'!$C$42</f>
        <v>-1.9984669148567091E-6</v>
      </c>
    </row>
    <row r="107" spans="2:11">
      <c r="B107" s="96" t="s">
        <v>1770</v>
      </c>
      <c r="C107" s="92" t="s">
        <v>1771</v>
      </c>
      <c r="D107" s="103" t="s">
        <v>475</v>
      </c>
      <c r="E107" s="103" t="s">
        <v>128</v>
      </c>
      <c r="F107" s="81">
        <v>44817</v>
      </c>
      <c r="G107" s="97">
        <v>65263.20192</v>
      </c>
      <c r="H107" s="99">
        <v>-5.7154160000000003</v>
      </c>
      <c r="I107" s="97">
        <v>-3.7300634279999998</v>
      </c>
      <c r="J107" s="98">
        <f t="shared" si="1"/>
        <v>1.1459698058326254E-3</v>
      </c>
      <c r="K107" s="98">
        <f>I107/'סכום נכסי הקרן'!$C$42</f>
        <v>-1.1224433593319714E-6</v>
      </c>
    </row>
    <row r="108" spans="2:11">
      <c r="B108" s="96" t="s">
        <v>1772</v>
      </c>
      <c r="C108" s="92" t="s">
        <v>1773</v>
      </c>
      <c r="D108" s="103" t="s">
        <v>475</v>
      </c>
      <c r="E108" s="103" t="s">
        <v>128</v>
      </c>
      <c r="F108" s="81">
        <v>44817</v>
      </c>
      <c r="G108" s="97">
        <v>108804.7856</v>
      </c>
      <c r="H108" s="99">
        <v>-5.6835639999999996</v>
      </c>
      <c r="I108" s="97">
        <v>-6.1839899800000007</v>
      </c>
      <c r="J108" s="98">
        <f t="shared" si="1"/>
        <v>1.8998780941511385E-3</v>
      </c>
      <c r="K108" s="98">
        <f>I108/'סכום נכסי הקרן'!$C$42</f>
        <v>-1.8608741168104479E-6</v>
      </c>
    </row>
    <row r="109" spans="2:11">
      <c r="B109" s="96" t="s">
        <v>1774</v>
      </c>
      <c r="C109" s="92" t="s">
        <v>1775</v>
      </c>
      <c r="D109" s="103" t="s">
        <v>475</v>
      </c>
      <c r="E109" s="103" t="s">
        <v>128</v>
      </c>
      <c r="F109" s="81">
        <v>44816</v>
      </c>
      <c r="G109" s="97">
        <v>21806.852480000001</v>
      </c>
      <c r="H109" s="99">
        <v>-4.6986470000000002</v>
      </c>
      <c r="I109" s="97">
        <v>-1.024627025</v>
      </c>
      <c r="J109" s="98">
        <f t="shared" si="1"/>
        <v>3.1479133144920633E-4</v>
      </c>
      <c r="K109" s="98">
        <f>I109/'סכום נכסי הקרן'!$C$42</f>
        <v>-3.0832875156227072E-7</v>
      </c>
    </row>
    <row r="110" spans="2:11">
      <c r="B110" s="96" t="s">
        <v>1776</v>
      </c>
      <c r="C110" s="92" t="s">
        <v>1777</v>
      </c>
      <c r="D110" s="103" t="s">
        <v>475</v>
      </c>
      <c r="E110" s="103" t="s">
        <v>128</v>
      </c>
      <c r="F110" s="81">
        <v>44816</v>
      </c>
      <c r="G110" s="97">
        <v>109067.0448</v>
      </c>
      <c r="H110" s="99">
        <v>-4.6671779999999998</v>
      </c>
      <c r="I110" s="97">
        <v>-5.0903527249999998</v>
      </c>
      <c r="J110" s="98">
        <f t="shared" si="1"/>
        <v>1.5638850750094605E-3</v>
      </c>
      <c r="K110" s="98">
        <f>I110/'סכום נכסי הקרן'!$C$42</f>
        <v>-1.5317789424018489E-6</v>
      </c>
    </row>
    <row r="111" spans="2:11">
      <c r="B111" s="96" t="s">
        <v>1778</v>
      </c>
      <c r="C111" s="92" t="s">
        <v>1779</v>
      </c>
      <c r="D111" s="103" t="s">
        <v>475</v>
      </c>
      <c r="E111" s="103" t="s">
        <v>128</v>
      </c>
      <c r="F111" s="81">
        <v>44700</v>
      </c>
      <c r="G111" s="97">
        <v>92001.838656000007</v>
      </c>
      <c r="H111" s="99">
        <v>-5.0204209999999998</v>
      </c>
      <c r="I111" s="97">
        <v>-4.6188791979999992</v>
      </c>
      <c r="J111" s="98">
        <f t="shared" si="1"/>
        <v>1.4190364855362486E-3</v>
      </c>
      <c r="K111" s="98">
        <f>I111/'סכום נכסי הקרן'!$C$42</f>
        <v>-1.389904054830373E-6</v>
      </c>
    </row>
    <row r="112" spans="2:11">
      <c r="B112" s="96" t="s">
        <v>1780</v>
      </c>
      <c r="C112" s="92" t="s">
        <v>1781</v>
      </c>
      <c r="D112" s="103" t="s">
        <v>475</v>
      </c>
      <c r="E112" s="103" t="s">
        <v>128</v>
      </c>
      <c r="F112" s="81">
        <v>44700</v>
      </c>
      <c r="G112" s="97">
        <v>182258.29952</v>
      </c>
      <c r="H112" s="99">
        <v>-4.9262040000000002</v>
      </c>
      <c r="I112" s="97">
        <v>-8.978415</v>
      </c>
      <c r="J112" s="98">
        <f t="shared" si="1"/>
        <v>2.7583961218996013E-3</v>
      </c>
      <c r="K112" s="98">
        <f>I112/'סכום נכסי הקרן'!$C$42</f>
        <v>-2.7017670043965167E-6</v>
      </c>
    </row>
    <row r="113" spans="2:11">
      <c r="B113" s="96" t="s">
        <v>1628</v>
      </c>
      <c r="C113" s="92" t="s">
        <v>1782</v>
      </c>
      <c r="D113" s="103" t="s">
        <v>475</v>
      </c>
      <c r="E113" s="103" t="s">
        <v>128</v>
      </c>
      <c r="F113" s="81">
        <v>44900</v>
      </c>
      <c r="G113" s="97">
        <v>65813.946240000005</v>
      </c>
      <c r="H113" s="99">
        <v>-4.1977779999999996</v>
      </c>
      <c r="I113" s="97">
        <v>-2.7627236539999998</v>
      </c>
      <c r="J113" s="98">
        <f t="shared" si="1"/>
        <v>8.4877856649240367E-4</v>
      </c>
      <c r="K113" s="98">
        <f>I113/'סכום נכסי הקרן'!$C$42</f>
        <v>-8.3135337480423645E-7</v>
      </c>
    </row>
    <row r="114" spans="2:11">
      <c r="B114" s="96" t="s">
        <v>1783</v>
      </c>
      <c r="C114" s="92" t="s">
        <v>1784</v>
      </c>
      <c r="D114" s="103" t="s">
        <v>475</v>
      </c>
      <c r="E114" s="103" t="s">
        <v>128</v>
      </c>
      <c r="F114" s="81">
        <v>44900</v>
      </c>
      <c r="G114" s="97">
        <v>79023.942144000001</v>
      </c>
      <c r="H114" s="99">
        <v>-4.1355339999999998</v>
      </c>
      <c r="I114" s="97">
        <v>-3.2680617269999996</v>
      </c>
      <c r="J114" s="98">
        <f t="shared" si="1"/>
        <v>1.0040312008172169E-3</v>
      </c>
      <c r="K114" s="98">
        <f>I114/'סכום נכסי הקרן'!$C$42</f>
        <v>-9.8341871503374452E-7</v>
      </c>
    </row>
    <row r="115" spans="2:11">
      <c r="B115" s="96" t="s">
        <v>1785</v>
      </c>
      <c r="C115" s="92" t="s">
        <v>1786</v>
      </c>
      <c r="D115" s="103" t="s">
        <v>475</v>
      </c>
      <c r="E115" s="103" t="s">
        <v>128</v>
      </c>
      <c r="F115" s="81">
        <v>44816</v>
      </c>
      <c r="G115" s="97">
        <v>77695.88</v>
      </c>
      <c r="H115" s="99">
        <v>-4.705597</v>
      </c>
      <c r="I115" s="97">
        <v>-3.6560550100000002</v>
      </c>
      <c r="J115" s="98">
        <f t="shared" si="1"/>
        <v>1.1232325483992004E-3</v>
      </c>
      <c r="K115" s="98">
        <f>I115/'סכום נכסי הקרן'!$C$42</f>
        <v>-1.1001728915712381E-6</v>
      </c>
    </row>
    <row r="116" spans="2:11">
      <c r="B116" s="96" t="s">
        <v>1787</v>
      </c>
      <c r="C116" s="92" t="s">
        <v>1788</v>
      </c>
      <c r="D116" s="103" t="s">
        <v>475</v>
      </c>
      <c r="E116" s="103" t="s">
        <v>128</v>
      </c>
      <c r="F116" s="81">
        <v>44810</v>
      </c>
      <c r="G116" s="97">
        <v>87948.622719999999</v>
      </c>
      <c r="H116" s="99">
        <v>-3.8802449999999999</v>
      </c>
      <c r="I116" s="97">
        <v>-3.4126216140000007</v>
      </c>
      <c r="J116" s="98">
        <f t="shared" si="1"/>
        <v>1.048443653536661E-3</v>
      </c>
      <c r="K116" s="98">
        <f>I116/'סכום נכסי הקרן'!$C$42</f>
        <v>-1.0269193922530413E-6</v>
      </c>
    </row>
    <row r="117" spans="2:11">
      <c r="B117" s="96" t="s">
        <v>1789</v>
      </c>
      <c r="C117" s="92" t="s">
        <v>1790</v>
      </c>
      <c r="D117" s="103" t="s">
        <v>475</v>
      </c>
      <c r="E117" s="103" t="s">
        <v>128</v>
      </c>
      <c r="F117" s="81">
        <v>44810</v>
      </c>
      <c r="G117" s="97">
        <v>109952.16959999999</v>
      </c>
      <c r="H117" s="99">
        <v>-3.8647580000000001</v>
      </c>
      <c r="I117" s="97">
        <v>-4.2493858179999995</v>
      </c>
      <c r="J117" s="98">
        <f t="shared" si="1"/>
        <v>1.3055187759561529E-3</v>
      </c>
      <c r="K117" s="98">
        <f>I117/'סכום נכסי הקרן'!$C$42</f>
        <v>-1.2787168327620076E-6</v>
      </c>
    </row>
    <row r="118" spans="2:11">
      <c r="B118" s="96" t="s">
        <v>1791</v>
      </c>
      <c r="C118" s="92" t="s">
        <v>1792</v>
      </c>
      <c r="D118" s="103" t="s">
        <v>475</v>
      </c>
      <c r="E118" s="103" t="s">
        <v>128</v>
      </c>
      <c r="F118" s="81">
        <v>44816</v>
      </c>
      <c r="G118" s="97">
        <v>208990.09476800001</v>
      </c>
      <c r="H118" s="99">
        <v>-4.5402050000000003</v>
      </c>
      <c r="I118" s="97">
        <v>-9.4885788340000001</v>
      </c>
      <c r="J118" s="98">
        <f t="shared" si="1"/>
        <v>2.9151313520308694E-3</v>
      </c>
      <c r="K118" s="98">
        <f>I118/'סכום נכסי הקרן'!$C$42</f>
        <v>-2.8552845031463099E-6</v>
      </c>
    </row>
    <row r="119" spans="2:11">
      <c r="B119" s="96" t="s">
        <v>1793</v>
      </c>
      <c r="C119" s="92" t="s">
        <v>1794</v>
      </c>
      <c r="D119" s="103" t="s">
        <v>475</v>
      </c>
      <c r="E119" s="103" t="s">
        <v>128</v>
      </c>
      <c r="F119" s="81">
        <v>44881</v>
      </c>
      <c r="G119" s="97">
        <v>76998.645472000004</v>
      </c>
      <c r="H119" s="99">
        <v>-3.9831859999999999</v>
      </c>
      <c r="I119" s="97">
        <v>-3.0669994979999999</v>
      </c>
      <c r="J119" s="98">
        <f t="shared" si="1"/>
        <v>9.4225979988129562E-4</v>
      </c>
      <c r="K119" s="98">
        <f>I119/'סכום נכסי הקרן'!$C$42</f>
        <v>-9.2291546405429922E-7</v>
      </c>
    </row>
    <row r="120" spans="2:11">
      <c r="B120" s="96" t="s">
        <v>1795</v>
      </c>
      <c r="C120" s="92" t="s">
        <v>1796</v>
      </c>
      <c r="D120" s="103" t="s">
        <v>475</v>
      </c>
      <c r="E120" s="103" t="s">
        <v>128</v>
      </c>
      <c r="F120" s="81">
        <v>44810</v>
      </c>
      <c r="G120" s="97">
        <v>66091.285344000004</v>
      </c>
      <c r="H120" s="99">
        <v>-3.6762000000000001</v>
      </c>
      <c r="I120" s="97">
        <v>-2.4296479070000001</v>
      </c>
      <c r="J120" s="98">
        <f t="shared" si="1"/>
        <v>7.4644927464928752E-4</v>
      </c>
      <c r="K120" s="98">
        <f>I120/'סכום נכסי הקרן'!$C$42</f>
        <v>-7.3112487531860107E-7</v>
      </c>
    </row>
    <row r="121" spans="2:11">
      <c r="B121" s="96" t="s">
        <v>1797</v>
      </c>
      <c r="C121" s="92" t="s">
        <v>1798</v>
      </c>
      <c r="D121" s="103" t="s">
        <v>475</v>
      </c>
      <c r="E121" s="103" t="s">
        <v>128</v>
      </c>
      <c r="F121" s="81">
        <v>44881</v>
      </c>
      <c r="G121" s="97">
        <v>297534.70152</v>
      </c>
      <c r="H121" s="99">
        <v>-3.794492</v>
      </c>
      <c r="I121" s="97">
        <v>-11.289929064000001</v>
      </c>
      <c r="J121" s="98">
        <f t="shared" si="1"/>
        <v>3.4685516927719642E-3</v>
      </c>
      <c r="K121" s="98">
        <f>I121/'סכום נכסי הקרן'!$C$42</f>
        <v>-3.3973432757443772E-6</v>
      </c>
    </row>
    <row r="122" spans="2:11">
      <c r="B122" s="96" t="s">
        <v>1799</v>
      </c>
      <c r="C122" s="92" t="s">
        <v>1800</v>
      </c>
      <c r="D122" s="103" t="s">
        <v>475</v>
      </c>
      <c r="E122" s="103" t="s">
        <v>128</v>
      </c>
      <c r="F122" s="81">
        <v>44889</v>
      </c>
      <c r="G122" s="97">
        <v>243048.71359999999</v>
      </c>
      <c r="H122" s="99">
        <v>-3.4711129999999999</v>
      </c>
      <c r="I122" s="97">
        <v>-8.4364949099999986</v>
      </c>
      <c r="J122" s="98">
        <f t="shared" si="1"/>
        <v>2.5919045669162899E-3</v>
      </c>
      <c r="K122" s="98">
        <f>I122/'סכום נכסי הקרן'!$C$42</f>
        <v>-2.538693475473918E-6</v>
      </c>
    </row>
    <row r="123" spans="2:11">
      <c r="B123" s="96" t="s">
        <v>1801</v>
      </c>
      <c r="C123" s="92" t="s">
        <v>1802</v>
      </c>
      <c r="D123" s="103" t="s">
        <v>475</v>
      </c>
      <c r="E123" s="103" t="s">
        <v>128</v>
      </c>
      <c r="F123" s="81">
        <v>44889</v>
      </c>
      <c r="G123" s="97">
        <v>77338.271135999996</v>
      </c>
      <c r="H123" s="99">
        <v>-3.4649719999999999</v>
      </c>
      <c r="I123" s="97">
        <v>-2.6797497539999999</v>
      </c>
      <c r="J123" s="98">
        <f t="shared" si="1"/>
        <v>8.2328688628171122E-4</v>
      </c>
      <c r="K123" s="98">
        <f>I123/'סכום נכסי הקרן'!$C$42</f>
        <v>-8.0638503181206069E-7</v>
      </c>
    </row>
    <row r="124" spans="2:11">
      <c r="B124" s="96" t="s">
        <v>1803</v>
      </c>
      <c r="C124" s="92" t="s">
        <v>1804</v>
      </c>
      <c r="D124" s="103" t="s">
        <v>475</v>
      </c>
      <c r="E124" s="103" t="s">
        <v>128</v>
      </c>
      <c r="F124" s="81">
        <v>44901</v>
      </c>
      <c r="G124" s="97">
        <v>176783.68153599999</v>
      </c>
      <c r="H124" s="99">
        <v>-3.4059900000000001</v>
      </c>
      <c r="I124" s="97">
        <v>-6.0212351989999995</v>
      </c>
      <c r="J124" s="98">
        <f t="shared" si="1"/>
        <v>1.8498757099072577E-3</v>
      </c>
      <c r="K124" s="98">
        <f>I124/'סכום נכסי הקרן'!$C$42</f>
        <v>-1.8118982678311366E-6</v>
      </c>
    </row>
    <row r="125" spans="2:11">
      <c r="B125" s="96" t="s">
        <v>1805</v>
      </c>
      <c r="C125" s="92" t="s">
        <v>1806</v>
      </c>
      <c r="D125" s="103" t="s">
        <v>475</v>
      </c>
      <c r="E125" s="103" t="s">
        <v>128</v>
      </c>
      <c r="F125" s="81">
        <v>44692</v>
      </c>
      <c r="G125" s="97">
        <v>77356.629279999994</v>
      </c>
      <c r="H125" s="99">
        <v>-4.2822740000000001</v>
      </c>
      <c r="I125" s="97">
        <v>-3.312622535</v>
      </c>
      <c r="J125" s="98">
        <f t="shared" si="1"/>
        <v>1.0177214078276873E-3</v>
      </c>
      <c r="K125" s="98">
        <f>I125/'סכום נכסי הקרן'!$C$42</f>
        <v>-9.9682786584083552E-7</v>
      </c>
    </row>
    <row r="126" spans="2:11">
      <c r="B126" s="96" t="s">
        <v>1807</v>
      </c>
      <c r="C126" s="92" t="s">
        <v>1808</v>
      </c>
      <c r="D126" s="103" t="s">
        <v>475</v>
      </c>
      <c r="E126" s="103" t="s">
        <v>128</v>
      </c>
      <c r="F126" s="81">
        <v>44889</v>
      </c>
      <c r="G126" s="97">
        <v>88467.895935999986</v>
      </c>
      <c r="H126" s="99">
        <v>-3.3698899999999998</v>
      </c>
      <c r="I126" s="97">
        <v>-2.9812707949999999</v>
      </c>
      <c r="J126" s="98">
        <f t="shared" si="1"/>
        <v>9.1592177452930613E-4</v>
      </c>
      <c r="K126" s="98">
        <f>I126/'סכום נכסי הקרן'!$C$42</f>
        <v>-8.9711815115496133E-7</v>
      </c>
    </row>
    <row r="127" spans="2:11">
      <c r="B127" s="96" t="s">
        <v>1809</v>
      </c>
      <c r="C127" s="92" t="s">
        <v>1810</v>
      </c>
      <c r="D127" s="103" t="s">
        <v>475</v>
      </c>
      <c r="E127" s="103" t="s">
        <v>128</v>
      </c>
      <c r="F127" s="81">
        <v>44692</v>
      </c>
      <c r="G127" s="97">
        <v>58745.043120000002</v>
      </c>
      <c r="H127" s="99">
        <v>-4.0908280000000001</v>
      </c>
      <c r="I127" s="97">
        <v>-2.4031586860000003</v>
      </c>
      <c r="J127" s="98">
        <f t="shared" si="1"/>
        <v>7.3831111613483467E-4</v>
      </c>
      <c r="K127" s="98">
        <f>I127/'סכום נכסי הקרן'!$C$42</f>
        <v>-7.2315379097131184E-7</v>
      </c>
    </row>
    <row r="128" spans="2:11">
      <c r="B128" s="96" t="s">
        <v>1811</v>
      </c>
      <c r="C128" s="92" t="s">
        <v>1812</v>
      </c>
      <c r="D128" s="103" t="s">
        <v>475</v>
      </c>
      <c r="E128" s="103" t="s">
        <v>128</v>
      </c>
      <c r="F128" s="81">
        <v>44889</v>
      </c>
      <c r="G128" s="97">
        <v>277019.47560000001</v>
      </c>
      <c r="H128" s="99">
        <v>-3.1619329999999999</v>
      </c>
      <c r="I128" s="97">
        <v>-8.7591704339999996</v>
      </c>
      <c r="J128" s="98">
        <f t="shared" si="1"/>
        <v>2.6910386472671676E-3</v>
      </c>
      <c r="K128" s="98">
        <f>I128/'סכום נכסי הקרן'!$C$42</f>
        <v>-2.6357923602848293E-6</v>
      </c>
    </row>
    <row r="129" spans="2:11">
      <c r="B129" s="96" t="s">
        <v>1813</v>
      </c>
      <c r="C129" s="92" t="s">
        <v>1814</v>
      </c>
      <c r="D129" s="103" t="s">
        <v>475</v>
      </c>
      <c r="E129" s="103" t="s">
        <v>128</v>
      </c>
      <c r="F129" s="81">
        <v>44692</v>
      </c>
      <c r="G129" s="97">
        <v>199477.62576000002</v>
      </c>
      <c r="H129" s="99">
        <v>-4.0539649999999998</v>
      </c>
      <c r="I129" s="97">
        <v>-8.0867530819999995</v>
      </c>
      <c r="J129" s="98">
        <f t="shared" si="1"/>
        <v>2.4844550335608728E-3</v>
      </c>
      <c r="K129" s="98">
        <f>I129/'סכום נכסי הקרן'!$C$42</f>
        <v>-2.4334498516329932E-6</v>
      </c>
    </row>
    <row r="130" spans="2:11">
      <c r="B130" s="96" t="s">
        <v>1815</v>
      </c>
      <c r="C130" s="92" t="s">
        <v>1816</v>
      </c>
      <c r="D130" s="103" t="s">
        <v>475</v>
      </c>
      <c r="E130" s="103" t="s">
        <v>128</v>
      </c>
      <c r="F130" s="81">
        <v>44692</v>
      </c>
      <c r="G130" s="97">
        <v>110834.01616</v>
      </c>
      <c r="H130" s="99">
        <v>-4.0500040000000004</v>
      </c>
      <c r="I130" s="97">
        <v>-4.4887816210000002</v>
      </c>
      <c r="J130" s="98">
        <f t="shared" si="1"/>
        <v>1.3790672201519538E-3</v>
      </c>
      <c r="K130" s="98">
        <f>I130/'סכום נכסי הקרן'!$C$42</f>
        <v>-1.3507553475261849E-6</v>
      </c>
    </row>
    <row r="131" spans="2:11">
      <c r="B131" s="96" t="s">
        <v>1817</v>
      </c>
      <c r="C131" s="92" t="s">
        <v>1818</v>
      </c>
      <c r="D131" s="103" t="s">
        <v>475</v>
      </c>
      <c r="E131" s="103" t="s">
        <v>128</v>
      </c>
      <c r="F131" s="81">
        <v>44726</v>
      </c>
      <c r="G131" s="97">
        <v>39265.410400000001</v>
      </c>
      <c r="H131" s="99">
        <v>-3.7152259999999999</v>
      </c>
      <c r="I131" s="97">
        <v>-1.4587987089999996</v>
      </c>
      <c r="J131" s="98">
        <f t="shared" si="1"/>
        <v>4.4817985151474326E-4</v>
      </c>
      <c r="K131" s="98">
        <f>I131/'סכום נכסי הקרן'!$C$42</f>
        <v>-4.3897884181477858E-7</v>
      </c>
    </row>
    <row r="132" spans="2:11">
      <c r="B132" s="96" t="s">
        <v>1819</v>
      </c>
      <c r="C132" s="92" t="s">
        <v>1820</v>
      </c>
      <c r="D132" s="103" t="s">
        <v>475</v>
      </c>
      <c r="E132" s="103" t="s">
        <v>128</v>
      </c>
      <c r="F132" s="81">
        <v>44811</v>
      </c>
      <c r="G132" s="97">
        <v>66600.723840000006</v>
      </c>
      <c r="H132" s="99">
        <v>-3.5988319999999998</v>
      </c>
      <c r="I132" s="97">
        <v>-2.3968481320000001</v>
      </c>
      <c r="J132" s="98">
        <f t="shared" si="1"/>
        <v>7.3637235437336139E-4</v>
      </c>
      <c r="K132" s="98">
        <f>I132/'סכום נכסי הקרן'!$C$42</f>
        <v>-7.2125483145822813E-7</v>
      </c>
    </row>
    <row r="133" spans="2:11">
      <c r="B133" s="96" t="s">
        <v>1821</v>
      </c>
      <c r="C133" s="92" t="s">
        <v>1822</v>
      </c>
      <c r="D133" s="103" t="s">
        <v>475</v>
      </c>
      <c r="E133" s="103" t="s">
        <v>128</v>
      </c>
      <c r="F133" s="81">
        <v>44812</v>
      </c>
      <c r="G133" s="97">
        <v>275445.59257600002</v>
      </c>
      <c r="H133" s="99">
        <v>-3.5699879999999999</v>
      </c>
      <c r="I133" s="97">
        <v>-9.8333751350000007</v>
      </c>
      <c r="J133" s="98">
        <f t="shared" si="1"/>
        <v>3.0210614944361524E-3</v>
      </c>
      <c r="K133" s="98">
        <f>I133/'סכום נכסי הקרן'!$C$42</f>
        <v>-2.9590399287175017E-6</v>
      </c>
    </row>
    <row r="134" spans="2:11">
      <c r="B134" s="96" t="s">
        <v>1823</v>
      </c>
      <c r="C134" s="92" t="s">
        <v>1824</v>
      </c>
      <c r="D134" s="103" t="s">
        <v>475</v>
      </c>
      <c r="E134" s="103" t="s">
        <v>128</v>
      </c>
      <c r="F134" s="81">
        <v>44812</v>
      </c>
      <c r="G134" s="97">
        <v>111066.77120000002</v>
      </c>
      <c r="H134" s="99">
        <v>-3.5699879999999999</v>
      </c>
      <c r="I134" s="97">
        <v>-3.965070619</v>
      </c>
      <c r="J134" s="98">
        <f t="shared" si="1"/>
        <v>1.218169957448798E-3</v>
      </c>
      <c r="K134" s="98">
        <f>I134/'סכום נכסי הקרן'!$C$42</f>
        <v>-1.1931612615941981E-6</v>
      </c>
    </row>
    <row r="135" spans="2:11">
      <c r="B135" s="96" t="s">
        <v>1825</v>
      </c>
      <c r="C135" s="92" t="s">
        <v>1826</v>
      </c>
      <c r="D135" s="103" t="s">
        <v>475</v>
      </c>
      <c r="E135" s="103" t="s">
        <v>128</v>
      </c>
      <c r="F135" s="81">
        <v>44811</v>
      </c>
      <c r="G135" s="97">
        <v>88905.868799999997</v>
      </c>
      <c r="H135" s="99">
        <v>-3.476591</v>
      </c>
      <c r="I135" s="97">
        <v>-3.0908938290000001</v>
      </c>
      <c r="J135" s="98">
        <f t="shared" si="1"/>
        <v>9.4960074257171331E-4</v>
      </c>
      <c r="K135" s="98">
        <f>I135/'סכום נכסי הקרן'!$C$42</f>
        <v>-9.3010569920024973E-7</v>
      </c>
    </row>
    <row r="136" spans="2:11">
      <c r="B136" s="96" t="s">
        <v>1825</v>
      </c>
      <c r="C136" s="92" t="s">
        <v>1827</v>
      </c>
      <c r="D136" s="103" t="s">
        <v>475</v>
      </c>
      <c r="E136" s="103" t="s">
        <v>128</v>
      </c>
      <c r="F136" s="81">
        <v>44811</v>
      </c>
      <c r="G136" s="97">
        <v>88451.540999999997</v>
      </c>
      <c r="H136" s="99">
        <v>-3.476591</v>
      </c>
      <c r="I136" s="97">
        <v>-3.0750987079999996</v>
      </c>
      <c r="J136" s="98">
        <f t="shared" si="1"/>
        <v>9.4474808199505953E-4</v>
      </c>
      <c r="K136" s="98">
        <f>I136/'סכום נכסי הקרן'!$C$42</f>
        <v>-9.2535266241722596E-7</v>
      </c>
    </row>
    <row r="137" spans="2:11">
      <c r="B137" s="96" t="s">
        <v>1828</v>
      </c>
      <c r="C137" s="92" t="s">
        <v>1829</v>
      </c>
      <c r="D137" s="103" t="s">
        <v>475</v>
      </c>
      <c r="E137" s="103" t="s">
        <v>128</v>
      </c>
      <c r="F137" s="81">
        <v>44907</v>
      </c>
      <c r="G137" s="97">
        <v>55576.002719999997</v>
      </c>
      <c r="H137" s="99">
        <v>-2.7833130000000001</v>
      </c>
      <c r="I137" s="97">
        <v>-1.5468539350000001</v>
      </c>
      <c r="J137" s="98">
        <f t="shared" si="1"/>
        <v>4.7523264356226996E-4</v>
      </c>
      <c r="K137" s="98">
        <f>I137/'סכום נכסי הקרן'!$C$42</f>
        <v>-4.6547624744500168E-7</v>
      </c>
    </row>
    <row r="138" spans="2:11">
      <c r="B138" s="96" t="s">
        <v>1830</v>
      </c>
      <c r="C138" s="92" t="s">
        <v>1831</v>
      </c>
      <c r="D138" s="103" t="s">
        <v>475</v>
      </c>
      <c r="E138" s="103" t="s">
        <v>128</v>
      </c>
      <c r="F138" s="81">
        <v>44882</v>
      </c>
      <c r="G138" s="97">
        <v>177879.92499199999</v>
      </c>
      <c r="H138" s="99">
        <v>-2.8747799999999999</v>
      </c>
      <c r="I138" s="97">
        <v>-5.113656658</v>
      </c>
      <c r="J138" s="98">
        <f t="shared" si="1"/>
        <v>1.5710446325050997E-3</v>
      </c>
      <c r="K138" s="98">
        <f>I138/'סכום נכסי הקרן'!$C$42</f>
        <v>-1.5387915161414307E-6</v>
      </c>
    </row>
    <row r="139" spans="2:11">
      <c r="B139" s="96" t="s">
        <v>1832</v>
      </c>
      <c r="C139" s="92" t="s">
        <v>1833</v>
      </c>
      <c r="D139" s="103" t="s">
        <v>475</v>
      </c>
      <c r="E139" s="103" t="s">
        <v>128</v>
      </c>
      <c r="F139" s="81">
        <v>44889</v>
      </c>
      <c r="G139" s="97">
        <v>111197.9008</v>
      </c>
      <c r="H139" s="99">
        <v>-3.345675</v>
      </c>
      <c r="I139" s="97">
        <v>-3.7203204990000001</v>
      </c>
      <c r="J139" s="98">
        <f t="shared" si="1"/>
        <v>1.1429765316779397E-3</v>
      </c>
      <c r="K139" s="98">
        <f>I139/'סכום נכסי הקרן'!$C$42</f>
        <v>-1.1195115362765238E-6</v>
      </c>
    </row>
    <row r="140" spans="2:11">
      <c r="B140" s="96" t="s">
        <v>1834</v>
      </c>
      <c r="C140" s="92" t="s">
        <v>1835</v>
      </c>
      <c r="D140" s="103" t="s">
        <v>475</v>
      </c>
      <c r="E140" s="103" t="s">
        <v>128</v>
      </c>
      <c r="F140" s="81">
        <v>44824</v>
      </c>
      <c r="G140" s="97">
        <v>111214.29199999999</v>
      </c>
      <c r="H140" s="99">
        <v>-3.245857</v>
      </c>
      <c r="I140" s="97">
        <v>-3.6098569240000002</v>
      </c>
      <c r="J140" s="98">
        <f t="shared" ref="J140:J203" si="2">IFERROR(I140/$I$11,0)</f>
        <v>1.1090393281858795E-3</v>
      </c>
      <c r="K140" s="98">
        <f>I140/'סכום נכסי הקרן'!$C$42</f>
        <v>-1.0862710542846934E-6</v>
      </c>
    </row>
    <row r="141" spans="2:11">
      <c r="B141" s="96" t="s">
        <v>1834</v>
      </c>
      <c r="C141" s="92" t="s">
        <v>1836</v>
      </c>
      <c r="D141" s="103" t="s">
        <v>475</v>
      </c>
      <c r="E141" s="103" t="s">
        <v>128</v>
      </c>
      <c r="F141" s="81">
        <v>44824</v>
      </c>
      <c r="G141" s="97">
        <v>98351.967499999999</v>
      </c>
      <c r="H141" s="99">
        <v>-3.245857</v>
      </c>
      <c r="I141" s="97">
        <v>-3.1923642590000001</v>
      </c>
      <c r="J141" s="98">
        <f t="shared" si="2"/>
        <v>9.8077502451340164E-4</v>
      </c>
      <c r="K141" s="98">
        <f>I141/'סכום נכסי הקרן'!$C$42</f>
        <v>-9.6063998166501958E-7</v>
      </c>
    </row>
    <row r="142" spans="2:11">
      <c r="B142" s="96" t="s">
        <v>1837</v>
      </c>
      <c r="C142" s="92" t="s">
        <v>1838</v>
      </c>
      <c r="D142" s="103" t="s">
        <v>475</v>
      </c>
      <c r="E142" s="103" t="s">
        <v>128</v>
      </c>
      <c r="F142" s="81">
        <v>44824</v>
      </c>
      <c r="G142" s="97">
        <v>66730.542144000006</v>
      </c>
      <c r="H142" s="99">
        <v>-3.2428140000000001</v>
      </c>
      <c r="I142" s="97">
        <v>-2.1639472099999999</v>
      </c>
      <c r="J142" s="98">
        <f t="shared" si="2"/>
        <v>6.6481930185444333E-4</v>
      </c>
      <c r="K142" s="98">
        <f>I142/'סכום נכסי הקרן'!$C$42</f>
        <v>-6.5117074352587847E-7</v>
      </c>
    </row>
    <row r="143" spans="2:11">
      <c r="B143" s="96" t="s">
        <v>1839</v>
      </c>
      <c r="C143" s="92" t="s">
        <v>1840</v>
      </c>
      <c r="D143" s="103" t="s">
        <v>475</v>
      </c>
      <c r="E143" s="103" t="s">
        <v>128</v>
      </c>
      <c r="F143" s="81">
        <v>44903</v>
      </c>
      <c r="G143" s="97">
        <v>222461.3664</v>
      </c>
      <c r="H143" s="99">
        <v>-2.6642939999999999</v>
      </c>
      <c r="I143" s="97">
        <v>-5.9270251380000003</v>
      </c>
      <c r="J143" s="98">
        <f t="shared" si="2"/>
        <v>1.8209319969126677E-3</v>
      </c>
      <c r="K143" s="98">
        <f>I143/'סכום נכסי הקרן'!$C$42</f>
        <v>-1.7835487613434123E-6</v>
      </c>
    </row>
    <row r="144" spans="2:11">
      <c r="B144" s="96" t="s">
        <v>1841</v>
      </c>
      <c r="C144" s="92" t="s">
        <v>1842</v>
      </c>
      <c r="D144" s="103" t="s">
        <v>475</v>
      </c>
      <c r="E144" s="103" t="s">
        <v>128</v>
      </c>
      <c r="F144" s="81">
        <v>44811</v>
      </c>
      <c r="G144" s="97">
        <v>222461.3664</v>
      </c>
      <c r="H144" s="99">
        <v>-3.3152170000000001</v>
      </c>
      <c r="I144" s="97">
        <v>-7.3750761970000003</v>
      </c>
      <c r="J144" s="98">
        <f t="shared" si="2"/>
        <v>2.2658098985755123E-3</v>
      </c>
      <c r="K144" s="98">
        <f>I144/'סכום נכסי הקרן'!$C$42</f>
        <v>-2.21929344143312E-6</v>
      </c>
    </row>
    <row r="145" spans="2:11">
      <c r="B145" s="96" t="s">
        <v>1843</v>
      </c>
      <c r="C145" s="92" t="s">
        <v>1844</v>
      </c>
      <c r="D145" s="103" t="s">
        <v>475</v>
      </c>
      <c r="E145" s="103" t="s">
        <v>128</v>
      </c>
      <c r="F145" s="81">
        <v>44907</v>
      </c>
      <c r="G145" s="97">
        <v>22250.070528</v>
      </c>
      <c r="H145" s="99">
        <v>-2.69245</v>
      </c>
      <c r="I145" s="97">
        <v>-0.59907213400000003</v>
      </c>
      <c r="J145" s="98">
        <f t="shared" si="2"/>
        <v>1.8405010808296546E-4</v>
      </c>
      <c r="K145" s="98">
        <f>I145/'סכום נכסי הקרן'!$C$42</f>
        <v>-1.8027160973229783E-7</v>
      </c>
    </row>
    <row r="146" spans="2:11">
      <c r="B146" s="96" t="s">
        <v>1843</v>
      </c>
      <c r="C146" s="92" t="s">
        <v>1845</v>
      </c>
      <c r="D146" s="103" t="s">
        <v>475</v>
      </c>
      <c r="E146" s="103" t="s">
        <v>128</v>
      </c>
      <c r="F146" s="81">
        <v>44907</v>
      </c>
      <c r="G146" s="97">
        <v>72804.054623999997</v>
      </c>
      <c r="H146" s="99">
        <v>-2.69245</v>
      </c>
      <c r="I146" s="97">
        <v>-1.960213129</v>
      </c>
      <c r="J146" s="98">
        <f t="shared" si="2"/>
        <v>6.0222704042197674E-4</v>
      </c>
      <c r="K146" s="98">
        <f>I146/'סכום נכסי הקרן'!$C$42</f>
        <v>-5.8986348409124022E-7</v>
      </c>
    </row>
    <row r="147" spans="2:11">
      <c r="B147" s="96" t="s">
        <v>1636</v>
      </c>
      <c r="C147" s="92" t="s">
        <v>1846</v>
      </c>
      <c r="D147" s="103" t="s">
        <v>475</v>
      </c>
      <c r="E147" s="103" t="s">
        <v>128</v>
      </c>
      <c r="F147" s="81">
        <v>44896</v>
      </c>
      <c r="G147" s="97">
        <v>113488.734912</v>
      </c>
      <c r="H147" s="99">
        <v>-3.3340960000000002</v>
      </c>
      <c r="I147" s="97">
        <v>-3.7838238630000003</v>
      </c>
      <c r="J147" s="98">
        <f t="shared" si="2"/>
        <v>1.1624863708851025E-3</v>
      </c>
      <c r="K147" s="98">
        <f>I147/'סכום נכסי הקרן'!$C$42</f>
        <v>-1.1386208438239453E-6</v>
      </c>
    </row>
    <row r="148" spans="2:11">
      <c r="B148" s="96" t="s">
        <v>1847</v>
      </c>
      <c r="C148" s="92" t="s">
        <v>1848</v>
      </c>
      <c r="D148" s="103" t="s">
        <v>475</v>
      </c>
      <c r="E148" s="103" t="s">
        <v>128</v>
      </c>
      <c r="F148" s="81">
        <v>44896</v>
      </c>
      <c r="G148" s="97">
        <v>191373.16083199999</v>
      </c>
      <c r="H148" s="99">
        <v>-3.3340960000000002</v>
      </c>
      <c r="I148" s="97">
        <v>-6.3805657340000002</v>
      </c>
      <c r="J148" s="98">
        <f t="shared" si="2"/>
        <v>1.9602711365192056E-3</v>
      </c>
      <c r="K148" s="98">
        <f>I148/'סכום נכסי הקרן'!$C$42</f>
        <v>-1.920027306546227E-6</v>
      </c>
    </row>
    <row r="149" spans="2:11">
      <c r="B149" s="96" t="s">
        <v>1849</v>
      </c>
      <c r="C149" s="92" t="s">
        <v>1850</v>
      </c>
      <c r="D149" s="103" t="s">
        <v>475</v>
      </c>
      <c r="E149" s="103" t="s">
        <v>128</v>
      </c>
      <c r="F149" s="81">
        <v>44908</v>
      </c>
      <c r="G149" s="97">
        <v>133516.15872000001</v>
      </c>
      <c r="H149" s="99">
        <v>-3.5688140000000002</v>
      </c>
      <c r="I149" s="97">
        <v>-4.764943712</v>
      </c>
      <c r="J149" s="98">
        <f t="shared" si="2"/>
        <v>1.4639111977170459E-3</v>
      </c>
      <c r="K149" s="98">
        <f>I149/'סכום נכסי הקרן'!$C$42</f>
        <v>-1.4338575014507861E-6</v>
      </c>
    </row>
    <row r="150" spans="2:11">
      <c r="B150" s="96" t="s">
        <v>1851</v>
      </c>
      <c r="C150" s="92" t="s">
        <v>1852</v>
      </c>
      <c r="D150" s="103" t="s">
        <v>475</v>
      </c>
      <c r="E150" s="103" t="s">
        <v>128</v>
      </c>
      <c r="F150" s="81">
        <v>44889</v>
      </c>
      <c r="G150" s="97">
        <v>111276.57855999999</v>
      </c>
      <c r="H150" s="99">
        <v>-3.272605</v>
      </c>
      <c r="I150" s="97">
        <v>-3.6416427389999999</v>
      </c>
      <c r="J150" s="98">
        <f t="shared" si="2"/>
        <v>1.1188047343101695E-3</v>
      </c>
      <c r="K150" s="98">
        <f>I150/'סכום נכסי הקרן'!$C$42</f>
        <v>-1.0958359792937124E-6</v>
      </c>
    </row>
    <row r="151" spans="2:11">
      <c r="B151" s="96" t="s">
        <v>1853</v>
      </c>
      <c r="C151" s="92" t="s">
        <v>1854</v>
      </c>
      <c r="D151" s="103" t="s">
        <v>475</v>
      </c>
      <c r="E151" s="103" t="s">
        <v>128</v>
      </c>
      <c r="F151" s="81">
        <v>44894</v>
      </c>
      <c r="G151" s="97">
        <v>89036.998399999997</v>
      </c>
      <c r="H151" s="99">
        <v>-2.7015340000000001</v>
      </c>
      <c r="I151" s="97">
        <v>-2.4053648810000001</v>
      </c>
      <c r="J151" s="98">
        <f t="shared" si="2"/>
        <v>7.3898891502608148E-4</v>
      </c>
      <c r="K151" s="98">
        <f>I151/'סכום נכסי הקרן'!$C$42</f>
        <v>-7.2381767483681192E-7</v>
      </c>
    </row>
    <row r="152" spans="2:11">
      <c r="B152" s="96" t="s">
        <v>1855</v>
      </c>
      <c r="C152" s="92" t="s">
        <v>1856</v>
      </c>
      <c r="D152" s="103" t="s">
        <v>475</v>
      </c>
      <c r="E152" s="103" t="s">
        <v>128</v>
      </c>
      <c r="F152" s="81">
        <v>44903</v>
      </c>
      <c r="G152" s="97">
        <v>111312.63920000001</v>
      </c>
      <c r="H152" s="99">
        <v>-2.5887060000000002</v>
      </c>
      <c r="I152" s="97">
        <v>-2.8815565689999998</v>
      </c>
      <c r="J152" s="98">
        <f t="shared" si="2"/>
        <v>8.8528704286490651E-4</v>
      </c>
      <c r="K152" s="98">
        <f>I152/'סכום נכסי הקרן'!$C$42</f>
        <v>-8.6711234214794416E-7</v>
      </c>
    </row>
    <row r="153" spans="2:11">
      <c r="B153" s="96" t="s">
        <v>1857</v>
      </c>
      <c r="C153" s="92" t="s">
        <v>1858</v>
      </c>
      <c r="D153" s="103" t="s">
        <v>475</v>
      </c>
      <c r="E153" s="103" t="s">
        <v>128</v>
      </c>
      <c r="F153" s="81">
        <v>44818</v>
      </c>
      <c r="G153" s="97">
        <v>238244.12505599999</v>
      </c>
      <c r="H153" s="99">
        <v>-3.4549530000000002</v>
      </c>
      <c r="I153" s="97">
        <v>-8.2312222740000003</v>
      </c>
      <c r="J153" s="98">
        <f t="shared" si="2"/>
        <v>2.5288396224829456E-3</v>
      </c>
      <c r="K153" s="98">
        <f>I153/'סכום נכסי הקרן'!$C$42</f>
        <v>-2.4769232370910529E-6</v>
      </c>
    </row>
    <row r="154" spans="2:11">
      <c r="B154" s="96" t="s">
        <v>1859</v>
      </c>
      <c r="C154" s="92" t="s">
        <v>1860</v>
      </c>
      <c r="D154" s="103" t="s">
        <v>475</v>
      </c>
      <c r="E154" s="103" t="s">
        <v>128</v>
      </c>
      <c r="F154" s="81">
        <v>44902</v>
      </c>
      <c r="G154" s="97">
        <v>48984.773376000005</v>
      </c>
      <c r="H154" s="99">
        <v>-2.626487</v>
      </c>
      <c r="I154" s="97">
        <v>-1.2865787259999999</v>
      </c>
      <c r="J154" s="98">
        <f t="shared" si="2"/>
        <v>3.9526951787335841E-4</v>
      </c>
      <c r="K154" s="98">
        <f>I154/'סכום נכסי הקרן'!$C$42</f>
        <v>-3.8715474284328659E-7</v>
      </c>
    </row>
    <row r="155" spans="2:11">
      <c r="B155" s="96" t="s">
        <v>1859</v>
      </c>
      <c r="C155" s="92" t="s">
        <v>1861</v>
      </c>
      <c r="D155" s="103" t="s">
        <v>475</v>
      </c>
      <c r="E155" s="103" t="s">
        <v>128</v>
      </c>
      <c r="F155" s="81">
        <v>44902</v>
      </c>
      <c r="G155" s="97">
        <v>78762.748800000001</v>
      </c>
      <c r="H155" s="99">
        <v>-2.626487</v>
      </c>
      <c r="I155" s="97">
        <v>-2.0686933920000001</v>
      </c>
      <c r="J155" s="98">
        <f t="shared" si="2"/>
        <v>6.355549203163511E-4</v>
      </c>
      <c r="K155" s="98">
        <f>I155/'סכום נכסי הקרן'!$C$42</f>
        <v>-6.2250715173209415E-7</v>
      </c>
    </row>
    <row r="156" spans="2:11">
      <c r="B156" s="96" t="s">
        <v>1862</v>
      </c>
      <c r="C156" s="92" t="s">
        <v>1863</v>
      </c>
      <c r="D156" s="103" t="s">
        <v>475</v>
      </c>
      <c r="E156" s="103" t="s">
        <v>128</v>
      </c>
      <c r="F156" s="81">
        <v>44818</v>
      </c>
      <c r="G156" s="97">
        <v>59080.758899999993</v>
      </c>
      <c r="H156" s="99">
        <v>-3.4397229999999999</v>
      </c>
      <c r="I156" s="97">
        <v>-2.0322145969999998</v>
      </c>
      <c r="J156" s="98">
        <f t="shared" si="2"/>
        <v>6.2434771206639037E-4</v>
      </c>
      <c r="K156" s="98">
        <f>I156/'סכום נכסי הקרן'!$C$42</f>
        <v>-6.1153002440047205E-7</v>
      </c>
    </row>
    <row r="157" spans="2:11">
      <c r="B157" s="96" t="s">
        <v>1862</v>
      </c>
      <c r="C157" s="92" t="s">
        <v>1864</v>
      </c>
      <c r="D157" s="103" t="s">
        <v>475</v>
      </c>
      <c r="E157" s="103" t="s">
        <v>128</v>
      </c>
      <c r="F157" s="81">
        <v>44818</v>
      </c>
      <c r="G157" s="97">
        <v>211556.30103999999</v>
      </c>
      <c r="H157" s="99">
        <v>-3.4397229999999999</v>
      </c>
      <c r="I157" s="97">
        <v>-7.2769512619999999</v>
      </c>
      <c r="J157" s="98">
        <f t="shared" si="2"/>
        <v>2.2356634372941333E-3</v>
      </c>
      <c r="K157" s="98">
        <f>I157/'סכום נכסי הקרן'!$C$42</f>
        <v>-2.1897658787517831E-6</v>
      </c>
    </row>
    <row r="158" spans="2:11">
      <c r="B158" s="96" t="s">
        <v>1640</v>
      </c>
      <c r="C158" s="92" t="s">
        <v>1865</v>
      </c>
      <c r="D158" s="103" t="s">
        <v>475</v>
      </c>
      <c r="E158" s="103" t="s">
        <v>128</v>
      </c>
      <c r="F158" s="81">
        <v>44818</v>
      </c>
      <c r="G158" s="97">
        <v>167042.71919999999</v>
      </c>
      <c r="H158" s="99">
        <v>-3.4705819999999998</v>
      </c>
      <c r="I158" s="97">
        <v>-5.7973543739999993</v>
      </c>
      <c r="J158" s="98">
        <f t="shared" si="2"/>
        <v>1.7810938592746368E-3</v>
      </c>
      <c r="K158" s="98">
        <f>I158/'סכום נכסי הקרן'!$C$42</f>
        <v>-1.7445284897687422E-6</v>
      </c>
    </row>
    <row r="159" spans="2:11">
      <c r="B159" s="96" t="s">
        <v>1866</v>
      </c>
      <c r="C159" s="92" t="s">
        <v>1867</v>
      </c>
      <c r="D159" s="103" t="s">
        <v>475</v>
      </c>
      <c r="E159" s="103" t="s">
        <v>128</v>
      </c>
      <c r="F159" s="81">
        <v>44902</v>
      </c>
      <c r="G159" s="97">
        <v>111361.8128</v>
      </c>
      <c r="H159" s="99">
        <v>-2.596276</v>
      </c>
      <c r="I159" s="97">
        <v>-2.8912601589999998</v>
      </c>
      <c r="J159" s="98">
        <f t="shared" si="2"/>
        <v>8.8826823108404133E-4</v>
      </c>
      <c r="K159" s="98">
        <f>I159/'סכום נכסי הקרן'!$C$42</f>
        <v>-8.7003232738879033E-7</v>
      </c>
    </row>
    <row r="160" spans="2:11">
      <c r="B160" s="96" t="s">
        <v>1868</v>
      </c>
      <c r="C160" s="92" t="s">
        <v>1869</v>
      </c>
      <c r="D160" s="103" t="s">
        <v>475</v>
      </c>
      <c r="E160" s="103" t="s">
        <v>128</v>
      </c>
      <c r="F160" s="81">
        <v>44693</v>
      </c>
      <c r="G160" s="97">
        <v>59106.8508</v>
      </c>
      <c r="H160" s="99">
        <v>-3.453662</v>
      </c>
      <c r="I160" s="97">
        <v>-2.0413510060000002</v>
      </c>
      <c r="J160" s="98">
        <f t="shared" si="2"/>
        <v>6.2715464794022664E-4</v>
      </c>
      <c r="K160" s="98">
        <f>I160/'סכום נכסי הקרן'!$C$42</f>
        <v>-6.142793346489817E-7</v>
      </c>
    </row>
    <row r="161" spans="2:11">
      <c r="B161" s="96" t="s">
        <v>1870</v>
      </c>
      <c r="C161" s="92" t="s">
        <v>1871</v>
      </c>
      <c r="D161" s="103" t="s">
        <v>475</v>
      </c>
      <c r="E161" s="103" t="s">
        <v>128</v>
      </c>
      <c r="F161" s="81">
        <v>44894</v>
      </c>
      <c r="G161" s="97">
        <v>278486.48800000001</v>
      </c>
      <c r="H161" s="99">
        <v>-2.610862</v>
      </c>
      <c r="I161" s="97">
        <v>-7.2708972579999998</v>
      </c>
      <c r="J161" s="98">
        <f t="shared" si="2"/>
        <v>2.2338034941799464E-3</v>
      </c>
      <c r="K161" s="98">
        <f>I161/'סכום נכסי הקרן'!$C$42</f>
        <v>-2.187944119760727E-6</v>
      </c>
    </row>
    <row r="162" spans="2:11">
      <c r="B162" s="96" t="s">
        <v>1872</v>
      </c>
      <c r="C162" s="92" t="s">
        <v>1873</v>
      </c>
      <c r="D162" s="103" t="s">
        <v>475</v>
      </c>
      <c r="E162" s="103" t="s">
        <v>128</v>
      </c>
      <c r="F162" s="81">
        <v>44693</v>
      </c>
      <c r="G162" s="97">
        <v>178273.313792</v>
      </c>
      <c r="H162" s="99">
        <v>-3.4293119999999999</v>
      </c>
      <c r="I162" s="97">
        <v>-6.1135474999999992</v>
      </c>
      <c r="J162" s="98">
        <f t="shared" si="2"/>
        <v>1.8782363830418844E-3</v>
      </c>
      <c r="K162" s="98">
        <f>I162/'סכום נכסי הקרן'!$C$42</f>
        <v>-1.839676704107664E-6</v>
      </c>
    </row>
    <row r="163" spans="2:11">
      <c r="B163" s="96" t="s">
        <v>1874</v>
      </c>
      <c r="C163" s="92" t="s">
        <v>1875</v>
      </c>
      <c r="D163" s="103" t="s">
        <v>475</v>
      </c>
      <c r="E163" s="103" t="s">
        <v>128</v>
      </c>
      <c r="F163" s="81">
        <v>44693</v>
      </c>
      <c r="G163" s="97">
        <v>151162.38045200001</v>
      </c>
      <c r="H163" s="99">
        <v>-3.4232260000000001</v>
      </c>
      <c r="I163" s="97">
        <v>-5.1746295680000003</v>
      </c>
      <c r="J163" s="98">
        <f t="shared" si="2"/>
        <v>1.5897770522567969E-3</v>
      </c>
      <c r="K163" s="98">
        <f>I163/'סכום נכסי הקרן'!$C$42</f>
        <v>-1.5571393644420537E-6</v>
      </c>
    </row>
    <row r="164" spans="2:11">
      <c r="B164" s="96" t="s">
        <v>1876</v>
      </c>
      <c r="C164" s="92" t="s">
        <v>1877</v>
      </c>
      <c r="D164" s="103" t="s">
        <v>475</v>
      </c>
      <c r="E164" s="103" t="s">
        <v>128</v>
      </c>
      <c r="F164" s="81">
        <v>44823</v>
      </c>
      <c r="G164" s="97">
        <v>111443.76880000001</v>
      </c>
      <c r="H164" s="99">
        <v>-3.0684330000000002</v>
      </c>
      <c r="I164" s="97">
        <v>-3.4195769579999995</v>
      </c>
      <c r="J164" s="98">
        <f t="shared" si="2"/>
        <v>1.0505805110907029E-3</v>
      </c>
      <c r="K164" s="98">
        <f>I164/'סכום נכסי הקרן'!$C$42</f>
        <v>-1.0290123807062843E-6</v>
      </c>
    </row>
    <row r="165" spans="2:11">
      <c r="B165" s="96" t="s">
        <v>1878</v>
      </c>
      <c r="C165" s="92" t="s">
        <v>1879</v>
      </c>
      <c r="D165" s="103" t="s">
        <v>475</v>
      </c>
      <c r="E165" s="103" t="s">
        <v>128</v>
      </c>
      <c r="F165" s="81">
        <v>44823</v>
      </c>
      <c r="G165" s="97">
        <v>78022.111999999994</v>
      </c>
      <c r="H165" s="99">
        <v>-3.0532750000000002</v>
      </c>
      <c r="I165" s="97">
        <v>-2.3822300269999999</v>
      </c>
      <c r="J165" s="98">
        <f t="shared" si="2"/>
        <v>7.3188130287468126E-4</v>
      </c>
      <c r="K165" s="98">
        <f>I165/'סכום נכסי הקרן'!$C$42</f>
        <v>-7.1685598001776742E-7</v>
      </c>
    </row>
    <row r="166" spans="2:11">
      <c r="B166" s="96" t="s">
        <v>1880</v>
      </c>
      <c r="C166" s="92" t="s">
        <v>1881</v>
      </c>
      <c r="D166" s="103" t="s">
        <v>475</v>
      </c>
      <c r="E166" s="103" t="s">
        <v>128</v>
      </c>
      <c r="F166" s="81">
        <v>44882</v>
      </c>
      <c r="G166" s="97">
        <v>89168.127999999982</v>
      </c>
      <c r="H166" s="99">
        <v>-2.611542</v>
      </c>
      <c r="I166" s="97">
        <v>-2.3286628249999999</v>
      </c>
      <c r="J166" s="98">
        <f t="shared" si="2"/>
        <v>7.1542410388601653E-4</v>
      </c>
      <c r="K166" s="98">
        <f>I166/'סכום נכסי הקרן'!$C$42</f>
        <v>-7.0073664282056238E-7</v>
      </c>
    </row>
    <row r="167" spans="2:11">
      <c r="B167" s="96" t="s">
        <v>1882</v>
      </c>
      <c r="C167" s="92" t="s">
        <v>1883</v>
      </c>
      <c r="D167" s="103" t="s">
        <v>475</v>
      </c>
      <c r="E167" s="103" t="s">
        <v>128</v>
      </c>
      <c r="F167" s="81">
        <v>44882</v>
      </c>
      <c r="G167" s="97">
        <v>133752.19200000001</v>
      </c>
      <c r="H167" s="99">
        <v>-2.611542</v>
      </c>
      <c r="I167" s="97">
        <v>-3.492994237</v>
      </c>
      <c r="J167" s="98">
        <f t="shared" si="2"/>
        <v>1.0731361556754122E-3</v>
      </c>
      <c r="K167" s="98">
        <f>I167/'סכום נכסי הקרן'!$C$42</f>
        <v>-1.0511049640803847E-6</v>
      </c>
    </row>
    <row r="168" spans="2:11">
      <c r="B168" s="96" t="s">
        <v>1884</v>
      </c>
      <c r="C168" s="92" t="s">
        <v>1885</v>
      </c>
      <c r="D168" s="103" t="s">
        <v>475</v>
      </c>
      <c r="E168" s="103" t="s">
        <v>128</v>
      </c>
      <c r="F168" s="81">
        <v>44823</v>
      </c>
      <c r="G168" s="97">
        <v>290145.876384</v>
      </c>
      <c r="H168" s="99">
        <v>-2.9291550000000002</v>
      </c>
      <c r="I168" s="97">
        <v>-8.4988225860000011</v>
      </c>
      <c r="J168" s="98">
        <f t="shared" si="2"/>
        <v>2.6110532050406606E-3</v>
      </c>
      <c r="K168" s="98">
        <f>I168/'סכום נכסי הקרן'!$C$42</f>
        <v>-2.5574489972979286E-6</v>
      </c>
    </row>
    <row r="169" spans="2:11">
      <c r="B169" s="96" t="s">
        <v>1884</v>
      </c>
      <c r="C169" s="92" t="s">
        <v>1886</v>
      </c>
      <c r="D169" s="103" t="s">
        <v>475</v>
      </c>
      <c r="E169" s="103" t="s">
        <v>128</v>
      </c>
      <c r="F169" s="81">
        <v>44823</v>
      </c>
      <c r="G169" s="97">
        <v>39475.305240000002</v>
      </c>
      <c r="H169" s="99">
        <v>-2.9291550000000002</v>
      </c>
      <c r="I169" s="97">
        <v>-1.1562928959999998</v>
      </c>
      <c r="J169" s="98">
        <f t="shared" si="2"/>
        <v>3.5524241640717857E-4</v>
      </c>
      <c r="K169" s="98">
        <f>I169/'סכום נכסי הקרן'!$C$42</f>
        <v>-3.4794938681614656E-7</v>
      </c>
    </row>
    <row r="170" spans="2:11">
      <c r="B170" s="96" t="s">
        <v>1887</v>
      </c>
      <c r="C170" s="92" t="s">
        <v>1888</v>
      </c>
      <c r="D170" s="103" t="s">
        <v>475</v>
      </c>
      <c r="E170" s="103" t="s">
        <v>128</v>
      </c>
      <c r="F170" s="81">
        <v>44823</v>
      </c>
      <c r="G170" s="97">
        <v>133917.41529599999</v>
      </c>
      <c r="H170" s="99">
        <v>-2.9261309999999998</v>
      </c>
      <c r="I170" s="97">
        <v>-3.918599613</v>
      </c>
      <c r="J170" s="98">
        <f t="shared" si="2"/>
        <v>1.2038928893102487E-3</v>
      </c>
      <c r="K170" s="98">
        <f>I170/'סכום נכסי הקרן'!$C$42</f>
        <v>-1.1791772977573838E-6</v>
      </c>
    </row>
    <row r="171" spans="2:11">
      <c r="B171" s="96" t="s">
        <v>1889</v>
      </c>
      <c r="C171" s="92" t="s">
        <v>1890</v>
      </c>
      <c r="D171" s="103" t="s">
        <v>475</v>
      </c>
      <c r="E171" s="103" t="s">
        <v>128</v>
      </c>
      <c r="F171" s="81">
        <v>44819</v>
      </c>
      <c r="G171" s="97">
        <v>42314206</v>
      </c>
      <c r="H171" s="99">
        <v>-3.083548</v>
      </c>
      <c r="I171" s="97">
        <v>-1304.7789599999999</v>
      </c>
      <c r="J171" s="98">
        <f t="shared" si="2"/>
        <v>0.40086108998082559</v>
      </c>
      <c r="K171" s="98">
        <f>I171/'סכום נכסי הקרן'!$C$42</f>
        <v>-3.9263152150561121E-4</v>
      </c>
    </row>
    <row r="172" spans="2:11">
      <c r="B172" s="96" t="s">
        <v>1891</v>
      </c>
      <c r="C172" s="92" t="s">
        <v>1892</v>
      </c>
      <c r="D172" s="103" t="s">
        <v>475</v>
      </c>
      <c r="E172" s="103" t="s">
        <v>128</v>
      </c>
      <c r="F172" s="81">
        <v>44760</v>
      </c>
      <c r="G172" s="97">
        <v>78971.483999999997</v>
      </c>
      <c r="H172" s="99">
        <v>-3.0914799999999998</v>
      </c>
      <c r="I172" s="97">
        <v>-2.4413877729999998</v>
      </c>
      <c r="J172" s="98">
        <f t="shared" si="2"/>
        <v>7.5005605834618946E-4</v>
      </c>
      <c r="K172" s="98">
        <f>I172/'סכום נכסי הקרן'!$C$42</f>
        <v>-7.3465761273326002E-7</v>
      </c>
    </row>
    <row r="173" spans="2:11">
      <c r="B173" s="96" t="s">
        <v>1891</v>
      </c>
      <c r="C173" s="92" t="s">
        <v>1893</v>
      </c>
      <c r="D173" s="103" t="s">
        <v>475</v>
      </c>
      <c r="E173" s="103" t="s">
        <v>128</v>
      </c>
      <c r="F173" s="81">
        <v>44760</v>
      </c>
      <c r="G173" s="97">
        <v>111624.07199999999</v>
      </c>
      <c r="H173" s="99">
        <v>-3.0914799999999998</v>
      </c>
      <c r="I173" s="97">
        <v>-3.4508360579999993</v>
      </c>
      <c r="J173" s="98">
        <f t="shared" si="2"/>
        <v>1.0601840970481432E-3</v>
      </c>
      <c r="K173" s="98">
        <f>I173/'סכום נכסי הקרן'!$C$42</f>
        <v>-1.0384188076721941E-6</v>
      </c>
    </row>
    <row r="174" spans="2:11">
      <c r="B174" s="96" t="s">
        <v>1894</v>
      </c>
      <c r="C174" s="92" t="s">
        <v>1895</v>
      </c>
      <c r="D174" s="103" t="s">
        <v>475</v>
      </c>
      <c r="E174" s="103" t="s">
        <v>128</v>
      </c>
      <c r="F174" s="81">
        <v>44760</v>
      </c>
      <c r="G174" s="97">
        <v>133948.88639999999</v>
      </c>
      <c r="H174" s="99">
        <v>-3.0914799999999998</v>
      </c>
      <c r="I174" s="97">
        <v>-4.1410032689999996</v>
      </c>
      <c r="J174" s="98">
        <f t="shared" si="2"/>
        <v>1.2722209162734368E-3</v>
      </c>
      <c r="K174" s="98">
        <f>I174/'סכום נכסי הקרן'!$C$42</f>
        <v>-1.2461025690260822E-6</v>
      </c>
    </row>
    <row r="175" spans="2:11">
      <c r="B175" s="96" t="s">
        <v>1896</v>
      </c>
      <c r="C175" s="92" t="s">
        <v>1897</v>
      </c>
      <c r="D175" s="103" t="s">
        <v>475</v>
      </c>
      <c r="E175" s="103" t="s">
        <v>128</v>
      </c>
      <c r="F175" s="81">
        <v>44901</v>
      </c>
      <c r="G175" s="97">
        <v>145111.2936</v>
      </c>
      <c r="H175" s="99">
        <v>-3.2762699999999998</v>
      </c>
      <c r="I175" s="97">
        <v>-4.7542380560000002</v>
      </c>
      <c r="J175" s="98">
        <f t="shared" si="2"/>
        <v>1.4606221494838341E-3</v>
      </c>
      <c r="K175" s="98">
        <f>I175/'סכום נכסי הקרן'!$C$42</f>
        <v>-1.4306359764777013E-6</v>
      </c>
    </row>
    <row r="176" spans="2:11">
      <c r="B176" s="96" t="s">
        <v>1898</v>
      </c>
      <c r="C176" s="92" t="s">
        <v>1899</v>
      </c>
      <c r="D176" s="103" t="s">
        <v>475</v>
      </c>
      <c r="E176" s="103" t="s">
        <v>128</v>
      </c>
      <c r="F176" s="81">
        <v>44823</v>
      </c>
      <c r="G176" s="97">
        <v>111656.8544</v>
      </c>
      <c r="H176" s="99">
        <v>-2.871737</v>
      </c>
      <c r="I176" s="97">
        <v>-3.2064913580000005</v>
      </c>
      <c r="J176" s="98">
        <f t="shared" si="2"/>
        <v>9.8511522655299268E-4</v>
      </c>
      <c r="K176" s="98">
        <f>I176/'סכום נכסי הקרן'!$C$42</f>
        <v>-9.6489108054450381E-7</v>
      </c>
    </row>
    <row r="177" spans="2:11">
      <c r="B177" s="96" t="s">
        <v>1900</v>
      </c>
      <c r="C177" s="92" t="s">
        <v>1901</v>
      </c>
      <c r="D177" s="103" t="s">
        <v>475</v>
      </c>
      <c r="E177" s="103" t="s">
        <v>128</v>
      </c>
      <c r="F177" s="81">
        <v>44901</v>
      </c>
      <c r="G177" s="97">
        <v>134027.56416000001</v>
      </c>
      <c r="H177" s="99">
        <v>-3.2156440000000002</v>
      </c>
      <c r="I177" s="97">
        <v>-4.3098496759999998</v>
      </c>
      <c r="J177" s="98">
        <f t="shared" si="2"/>
        <v>1.3240948020612382E-3</v>
      </c>
      <c r="K177" s="98">
        <f>I177/'סכום נכסי הקרן'!$C$42</f>
        <v>-1.2969114981347841E-6</v>
      </c>
    </row>
    <row r="178" spans="2:11">
      <c r="B178" s="96" t="s">
        <v>1902</v>
      </c>
      <c r="C178" s="92" t="s">
        <v>1903</v>
      </c>
      <c r="D178" s="103" t="s">
        <v>475</v>
      </c>
      <c r="E178" s="103" t="s">
        <v>128</v>
      </c>
      <c r="F178" s="81">
        <v>44825</v>
      </c>
      <c r="G178" s="97">
        <v>22357.596799999996</v>
      </c>
      <c r="H178" s="99">
        <v>-2.6173999999999999</v>
      </c>
      <c r="I178" s="97">
        <v>-0.58518769299999995</v>
      </c>
      <c r="J178" s="98">
        <f t="shared" si="2"/>
        <v>1.797844567169789E-4</v>
      </c>
      <c r="K178" s="98">
        <f>I178/'סכום נכסי הקרן'!$C$42</f>
        <v>-1.7609353102149082E-7</v>
      </c>
    </row>
    <row r="179" spans="2:11">
      <c r="B179" s="96" t="s">
        <v>1904</v>
      </c>
      <c r="C179" s="92" t="s">
        <v>1905</v>
      </c>
      <c r="D179" s="103" t="s">
        <v>475</v>
      </c>
      <c r="E179" s="103" t="s">
        <v>128</v>
      </c>
      <c r="F179" s="81">
        <v>44823</v>
      </c>
      <c r="G179" s="97">
        <v>111787.984</v>
      </c>
      <c r="H179" s="99">
        <v>-2.8001550000000002</v>
      </c>
      <c r="I179" s="97">
        <v>-3.130237299</v>
      </c>
      <c r="J179" s="98">
        <f t="shared" si="2"/>
        <v>9.6168805141966392E-4</v>
      </c>
      <c r="K179" s="98">
        <f>I179/'סכום נכסי הקרן'!$C$42</f>
        <v>-9.4194485890543864E-7</v>
      </c>
    </row>
    <row r="180" spans="2:11">
      <c r="B180" s="96" t="s">
        <v>1906</v>
      </c>
      <c r="C180" s="92" t="s">
        <v>1907</v>
      </c>
      <c r="D180" s="103" t="s">
        <v>475</v>
      </c>
      <c r="E180" s="103" t="s">
        <v>128</v>
      </c>
      <c r="F180" s="81">
        <v>44824</v>
      </c>
      <c r="G180" s="97">
        <v>190039.57280000002</v>
      </c>
      <c r="H180" s="99">
        <v>-2.869691</v>
      </c>
      <c r="I180" s="97">
        <v>-5.4535477870000006</v>
      </c>
      <c r="J180" s="98">
        <f t="shared" si="2"/>
        <v>1.6754677820366905E-3</v>
      </c>
      <c r="K180" s="98">
        <f>I180/'סכום נכסי הקרן'!$C$42</f>
        <v>-1.6410708869902144E-6</v>
      </c>
    </row>
    <row r="181" spans="2:11">
      <c r="B181" s="96" t="s">
        <v>1908</v>
      </c>
      <c r="C181" s="92" t="s">
        <v>1909</v>
      </c>
      <c r="D181" s="103" t="s">
        <v>475</v>
      </c>
      <c r="E181" s="103" t="s">
        <v>128</v>
      </c>
      <c r="F181" s="81">
        <v>44895</v>
      </c>
      <c r="G181" s="97">
        <v>98451.316902000006</v>
      </c>
      <c r="H181" s="99">
        <v>-2.7748810000000002</v>
      </c>
      <c r="I181" s="97">
        <v>-2.7319069780000005</v>
      </c>
      <c r="J181" s="98">
        <f t="shared" si="2"/>
        <v>8.3931090437517762E-4</v>
      </c>
      <c r="K181" s="98">
        <f>I181/'סכום נכסי הקרן'!$C$42</f>
        <v>-8.220800811992988E-7</v>
      </c>
    </row>
    <row r="182" spans="2:11">
      <c r="B182" s="96" t="s">
        <v>1642</v>
      </c>
      <c r="C182" s="92" t="s">
        <v>1910</v>
      </c>
      <c r="D182" s="103" t="s">
        <v>475</v>
      </c>
      <c r="E182" s="103" t="s">
        <v>128</v>
      </c>
      <c r="F182" s="81">
        <v>44825</v>
      </c>
      <c r="G182" s="97">
        <v>44765.022848000008</v>
      </c>
      <c r="H182" s="99">
        <v>-2.5031729999999999</v>
      </c>
      <c r="I182" s="97">
        <v>-1.1205461370000001</v>
      </c>
      <c r="J182" s="98">
        <f t="shared" si="2"/>
        <v>3.4426010812714487E-4</v>
      </c>
      <c r="K182" s="98">
        <f>I182/'סכום נכסי הקרן'!$C$42</f>
        <v>-3.3719254231961642E-7</v>
      </c>
    </row>
    <row r="183" spans="2:11">
      <c r="B183" s="96" t="s">
        <v>1642</v>
      </c>
      <c r="C183" s="92" t="s">
        <v>1911</v>
      </c>
      <c r="D183" s="103" t="s">
        <v>475</v>
      </c>
      <c r="E183" s="103" t="s">
        <v>128</v>
      </c>
      <c r="F183" s="81">
        <v>44825</v>
      </c>
      <c r="G183" s="97">
        <v>79175.58064</v>
      </c>
      <c r="H183" s="99">
        <v>-2.5031729999999999</v>
      </c>
      <c r="I183" s="97">
        <v>-1.9819020619999999</v>
      </c>
      <c r="J183" s="98">
        <f t="shared" si="2"/>
        <v>6.0889042907970087E-4</v>
      </c>
      <c r="K183" s="98">
        <f>I183/'סכום נכסי הקרן'!$C$42</f>
        <v>-5.963900752033649E-7</v>
      </c>
    </row>
    <row r="184" spans="2:11">
      <c r="B184" s="96" t="s">
        <v>1912</v>
      </c>
      <c r="C184" s="92" t="s">
        <v>1913</v>
      </c>
      <c r="D184" s="103" t="s">
        <v>475</v>
      </c>
      <c r="E184" s="103" t="s">
        <v>128</v>
      </c>
      <c r="F184" s="81">
        <v>44886</v>
      </c>
      <c r="G184" s="97">
        <v>270907.72163799999</v>
      </c>
      <c r="H184" s="99">
        <v>-2.1592190000000002</v>
      </c>
      <c r="I184" s="97">
        <v>-5.8494901719999994</v>
      </c>
      <c r="J184" s="98">
        <f t="shared" si="2"/>
        <v>1.7971112947591115E-3</v>
      </c>
      <c r="K184" s="98">
        <f>I184/'סכום נכסי הקרן'!$C$42</f>
        <v>-1.76021709168615E-6</v>
      </c>
    </row>
    <row r="185" spans="2:11">
      <c r="B185" s="96" t="s">
        <v>1914</v>
      </c>
      <c r="C185" s="92" t="s">
        <v>1915</v>
      </c>
      <c r="D185" s="103" t="s">
        <v>475</v>
      </c>
      <c r="E185" s="103" t="s">
        <v>128</v>
      </c>
      <c r="F185" s="81">
        <v>44895</v>
      </c>
      <c r="G185" s="97">
        <v>67171.137600000002</v>
      </c>
      <c r="H185" s="99">
        <v>-2.7056619999999998</v>
      </c>
      <c r="I185" s="97">
        <v>-1.8174241360000001</v>
      </c>
      <c r="J185" s="98">
        <f t="shared" si="2"/>
        <v>5.5835865111928252E-4</v>
      </c>
      <c r="K185" s="98">
        <f>I185/'סכום נכסי הקרן'!$C$42</f>
        <v>-5.4689570081563934E-7</v>
      </c>
    </row>
    <row r="186" spans="2:11">
      <c r="B186" s="96" t="s">
        <v>1916</v>
      </c>
      <c r="C186" s="92" t="s">
        <v>1917</v>
      </c>
      <c r="D186" s="103" t="s">
        <v>475</v>
      </c>
      <c r="E186" s="103" t="s">
        <v>128</v>
      </c>
      <c r="F186" s="81">
        <v>44895</v>
      </c>
      <c r="G186" s="97">
        <v>5122500</v>
      </c>
      <c r="H186" s="99">
        <v>-2.7056619999999998</v>
      </c>
      <c r="I186" s="97">
        <v>-138.59754999999998</v>
      </c>
      <c r="J186" s="98">
        <f t="shared" si="2"/>
        <v>4.2580672025606524E-2</v>
      </c>
      <c r="K186" s="98">
        <f>I186/'סכום נכסי הקרן'!$C$42</f>
        <v>-4.170650248180736E-5</v>
      </c>
    </row>
    <row r="187" spans="2:11">
      <c r="B187" s="96" t="s">
        <v>1916</v>
      </c>
      <c r="C187" s="92" t="s">
        <v>1918</v>
      </c>
      <c r="D187" s="103" t="s">
        <v>475</v>
      </c>
      <c r="E187" s="103" t="s">
        <v>128</v>
      </c>
      <c r="F187" s="81">
        <v>44895</v>
      </c>
      <c r="G187" s="97">
        <v>29701.279500000001</v>
      </c>
      <c r="H187" s="99">
        <v>-2.7056619999999998</v>
      </c>
      <c r="I187" s="97">
        <v>-0.80361631999999994</v>
      </c>
      <c r="J187" s="98">
        <f t="shared" si="2"/>
        <v>2.4689125425626112E-4</v>
      </c>
      <c r="K187" s="98">
        <f>I187/'סכום נכסי הקרן'!$C$42</f>
        <v>-2.4182264437214725E-7</v>
      </c>
    </row>
    <row r="188" spans="2:11">
      <c r="B188" s="96" t="s">
        <v>1919</v>
      </c>
      <c r="C188" s="92" t="s">
        <v>1920</v>
      </c>
      <c r="D188" s="103" t="s">
        <v>475</v>
      </c>
      <c r="E188" s="103" t="s">
        <v>128</v>
      </c>
      <c r="F188" s="81">
        <v>44825</v>
      </c>
      <c r="G188" s="97">
        <v>69341.543529999995</v>
      </c>
      <c r="H188" s="99">
        <v>-2.410177</v>
      </c>
      <c r="I188" s="97">
        <v>-1.6712538370000001</v>
      </c>
      <c r="J188" s="98">
        <f t="shared" si="2"/>
        <v>5.1345143911153896E-4</v>
      </c>
      <c r="K188" s="98">
        <f>I188/'סכום נכסי הקרן'!$C$42</f>
        <v>-5.0291042158083303E-7</v>
      </c>
    </row>
    <row r="189" spans="2:11">
      <c r="B189" s="96" t="s">
        <v>1919</v>
      </c>
      <c r="C189" s="92" t="s">
        <v>1921</v>
      </c>
      <c r="D189" s="103" t="s">
        <v>475</v>
      </c>
      <c r="E189" s="103" t="s">
        <v>128</v>
      </c>
      <c r="F189" s="81">
        <v>44825</v>
      </c>
      <c r="G189" s="97">
        <v>190424.11035199999</v>
      </c>
      <c r="H189" s="99">
        <v>-2.410177</v>
      </c>
      <c r="I189" s="97">
        <v>-4.5895578400000003</v>
      </c>
      <c r="J189" s="98">
        <f t="shared" si="2"/>
        <v>1.4100282229201825E-3</v>
      </c>
      <c r="K189" s="98">
        <f>I189/'סכום נכסי הקרן'!$C$42</f>
        <v>-1.3810807293805586E-6</v>
      </c>
    </row>
    <row r="190" spans="2:11">
      <c r="B190" s="96" t="s">
        <v>1922</v>
      </c>
      <c r="C190" s="92" t="s">
        <v>1923</v>
      </c>
      <c r="D190" s="103" t="s">
        <v>475</v>
      </c>
      <c r="E190" s="103" t="s">
        <v>128</v>
      </c>
      <c r="F190" s="81">
        <v>44825</v>
      </c>
      <c r="G190" s="97">
        <v>1025100</v>
      </c>
      <c r="H190" s="99">
        <v>-2.4071799999999999</v>
      </c>
      <c r="I190" s="97">
        <v>-24.675999999999998</v>
      </c>
      <c r="J190" s="98">
        <f t="shared" si="2"/>
        <v>7.5810911729959629E-3</v>
      </c>
      <c r="K190" s="98">
        <f>I190/'סכום נכסי הקרן'!$C$42</f>
        <v>-7.4254534459020264E-6</v>
      </c>
    </row>
    <row r="191" spans="2:11">
      <c r="B191" s="96" t="s">
        <v>1644</v>
      </c>
      <c r="C191" s="92" t="s">
        <v>1924</v>
      </c>
      <c r="D191" s="103" t="s">
        <v>475</v>
      </c>
      <c r="E191" s="103" t="s">
        <v>128</v>
      </c>
      <c r="F191" s="81">
        <v>44887</v>
      </c>
      <c r="G191" s="97">
        <v>44833.21024</v>
      </c>
      <c r="H191" s="99">
        <v>-2.0261360000000002</v>
      </c>
      <c r="I191" s="97">
        <v>-0.90838172299999997</v>
      </c>
      <c r="J191" s="98">
        <f t="shared" si="2"/>
        <v>2.7907783522232796E-4</v>
      </c>
      <c r="K191" s="98">
        <f>I191/'סכום נכסי הקרן'!$C$42</f>
        <v>-2.7334844363935689E-7</v>
      </c>
    </row>
    <row r="192" spans="2:11">
      <c r="B192" s="96" t="s">
        <v>1925</v>
      </c>
      <c r="C192" s="92" t="s">
        <v>1926</v>
      </c>
      <c r="D192" s="103" t="s">
        <v>475</v>
      </c>
      <c r="E192" s="103" t="s">
        <v>128</v>
      </c>
      <c r="F192" s="81">
        <v>44886</v>
      </c>
      <c r="G192" s="97">
        <v>49574.61</v>
      </c>
      <c r="H192" s="99">
        <v>-2.003889</v>
      </c>
      <c r="I192" s="97">
        <v>-0.99342010200000008</v>
      </c>
      <c r="J192" s="98">
        <f t="shared" si="2"/>
        <v>3.0520377558554673E-4</v>
      </c>
      <c r="K192" s="98">
        <f>I192/'סכום נכסי הקרן'!$C$42</f>
        <v>-2.9893802559670304E-7</v>
      </c>
    </row>
    <row r="193" spans="2:11">
      <c r="B193" s="96" t="s">
        <v>1927</v>
      </c>
      <c r="C193" s="92" t="s">
        <v>1928</v>
      </c>
      <c r="D193" s="103" t="s">
        <v>475</v>
      </c>
      <c r="E193" s="103" t="s">
        <v>128</v>
      </c>
      <c r="F193" s="81">
        <v>44887</v>
      </c>
      <c r="G193" s="97">
        <v>19844700</v>
      </c>
      <c r="H193" s="99">
        <v>-1.9515880000000001</v>
      </c>
      <c r="I193" s="97">
        <v>-387.28678000000002</v>
      </c>
      <c r="J193" s="98">
        <f t="shared" si="2"/>
        <v>0.11898429199530029</v>
      </c>
      <c r="K193" s="98">
        <f>I193/'סכום נכסי הקרן'!$C$42</f>
        <v>-1.1654157704260416E-4</v>
      </c>
    </row>
    <row r="194" spans="2:11">
      <c r="B194" s="96" t="s">
        <v>1929</v>
      </c>
      <c r="C194" s="92" t="s">
        <v>1930</v>
      </c>
      <c r="D194" s="103" t="s">
        <v>475</v>
      </c>
      <c r="E194" s="103" t="s">
        <v>128</v>
      </c>
      <c r="F194" s="81">
        <v>44887</v>
      </c>
      <c r="G194" s="97">
        <v>112164.9816</v>
      </c>
      <c r="H194" s="99">
        <v>-2.1310150000000001</v>
      </c>
      <c r="I194" s="97">
        <v>-2.3902522149999998</v>
      </c>
      <c r="J194" s="98">
        <f t="shared" si="2"/>
        <v>7.3434592188241813E-4</v>
      </c>
      <c r="K194" s="98">
        <f>I194/'סכום נכסי הקרן'!$C$42</f>
        <v>-7.1927000107175805E-7</v>
      </c>
    </row>
    <row r="195" spans="2:11">
      <c r="B195" s="96" t="s">
        <v>1931</v>
      </c>
      <c r="C195" s="92" t="s">
        <v>1932</v>
      </c>
      <c r="D195" s="103" t="s">
        <v>475</v>
      </c>
      <c r="E195" s="103" t="s">
        <v>128</v>
      </c>
      <c r="F195" s="81">
        <v>44888</v>
      </c>
      <c r="G195" s="97">
        <v>112181.3728</v>
      </c>
      <c r="H195" s="99">
        <v>-2.5793370000000002</v>
      </c>
      <c r="I195" s="97">
        <v>-2.893535258</v>
      </c>
      <c r="J195" s="98">
        <f t="shared" si="2"/>
        <v>8.8896719902643861E-4</v>
      </c>
      <c r="K195" s="98">
        <f>I195/'סכום נכסי הקרן'!$C$42</f>
        <v>-8.7071694571061399E-7</v>
      </c>
    </row>
    <row r="196" spans="2:11">
      <c r="B196" s="96" t="s">
        <v>1933</v>
      </c>
      <c r="C196" s="92" t="s">
        <v>1934</v>
      </c>
      <c r="D196" s="103" t="s">
        <v>475</v>
      </c>
      <c r="E196" s="103" t="s">
        <v>128</v>
      </c>
      <c r="F196" s="81">
        <v>44755</v>
      </c>
      <c r="G196" s="97">
        <v>130206.447616</v>
      </c>
      <c r="H196" s="99">
        <v>-2.7320180000000001</v>
      </c>
      <c r="I196" s="97">
        <v>-3.557263195</v>
      </c>
      <c r="J196" s="98">
        <f t="shared" si="2"/>
        <v>1.0928812047186708E-3</v>
      </c>
      <c r="K196" s="98">
        <f>I196/'סכום נכסי הקרן'!$C$42</f>
        <v>-1.0704446526703357E-6</v>
      </c>
    </row>
    <row r="197" spans="2:11">
      <c r="B197" s="96" t="s">
        <v>1935</v>
      </c>
      <c r="C197" s="92" t="s">
        <v>1936</v>
      </c>
      <c r="D197" s="103" t="s">
        <v>475</v>
      </c>
      <c r="E197" s="103" t="s">
        <v>128</v>
      </c>
      <c r="F197" s="81">
        <v>44755</v>
      </c>
      <c r="G197" s="97">
        <v>69516.069350000005</v>
      </c>
      <c r="H197" s="99">
        <v>-2.6870319999999999</v>
      </c>
      <c r="I197" s="97">
        <v>-1.867919127</v>
      </c>
      <c r="J197" s="98">
        <f t="shared" si="2"/>
        <v>5.7387198920287022E-4</v>
      </c>
      <c r="K197" s="98">
        <f>I197/'סכום נכסי הקרן'!$C$42</f>
        <v>-5.6209055431384564E-7</v>
      </c>
    </row>
    <row r="198" spans="2:11">
      <c r="B198" s="96" t="s">
        <v>1937</v>
      </c>
      <c r="C198" s="92" t="s">
        <v>1938</v>
      </c>
      <c r="D198" s="103" t="s">
        <v>475</v>
      </c>
      <c r="E198" s="103" t="s">
        <v>128</v>
      </c>
      <c r="F198" s="81">
        <v>44755</v>
      </c>
      <c r="G198" s="97">
        <v>185393.57857700001</v>
      </c>
      <c r="H198" s="99">
        <v>-2.6323539999999999</v>
      </c>
      <c r="I198" s="97">
        <v>-4.8802155670000005</v>
      </c>
      <c r="J198" s="98">
        <f t="shared" si="2"/>
        <v>1.4993256264103257E-3</v>
      </c>
      <c r="K198" s="98">
        <f>I198/'סכום נכסי הקרן'!$C$42</f>
        <v>-1.4685448816147215E-6</v>
      </c>
    </row>
    <row r="199" spans="2:11">
      <c r="B199" s="96" t="s">
        <v>1939</v>
      </c>
      <c r="C199" s="92" t="s">
        <v>1940</v>
      </c>
      <c r="D199" s="103" t="s">
        <v>475</v>
      </c>
      <c r="E199" s="103" t="s">
        <v>128</v>
      </c>
      <c r="F199" s="81">
        <v>44755</v>
      </c>
      <c r="G199" s="97">
        <v>134932.3584</v>
      </c>
      <c r="H199" s="99">
        <v>-2.5605410000000002</v>
      </c>
      <c r="I199" s="97">
        <v>-3.4549989369999996</v>
      </c>
      <c r="J199" s="98">
        <f t="shared" si="2"/>
        <v>1.0614630387421435E-3</v>
      </c>
      <c r="K199" s="98">
        <f>I199/'סכום נכסי הקרן'!$C$42</f>
        <v>-1.0396714930432197E-6</v>
      </c>
    </row>
    <row r="200" spans="2:11">
      <c r="B200" s="96" t="s">
        <v>1941</v>
      </c>
      <c r="C200" s="92" t="s">
        <v>1942</v>
      </c>
      <c r="D200" s="103" t="s">
        <v>475</v>
      </c>
      <c r="E200" s="103" t="s">
        <v>128</v>
      </c>
      <c r="F200" s="81">
        <v>44826</v>
      </c>
      <c r="G200" s="97">
        <v>225280.65280000001</v>
      </c>
      <c r="H200" s="99">
        <v>-1.9874750000000001</v>
      </c>
      <c r="I200" s="97">
        <v>-4.4773961299999998</v>
      </c>
      <c r="J200" s="98">
        <f t="shared" si="2"/>
        <v>1.3755693094160029E-3</v>
      </c>
      <c r="K200" s="98">
        <f>I200/'סכום נכסי הקרן'!$C$42</f>
        <v>-1.3473292479403833E-6</v>
      </c>
    </row>
    <row r="201" spans="2:11">
      <c r="B201" s="96" t="s">
        <v>1943</v>
      </c>
      <c r="C201" s="92" t="s">
        <v>1944</v>
      </c>
      <c r="D201" s="103" t="s">
        <v>475</v>
      </c>
      <c r="E201" s="103" t="s">
        <v>128</v>
      </c>
      <c r="F201" s="81">
        <v>44887</v>
      </c>
      <c r="G201" s="97">
        <v>113020.60223999999</v>
      </c>
      <c r="H201" s="99">
        <v>-1.679003</v>
      </c>
      <c r="I201" s="97">
        <v>-1.8976190590000002</v>
      </c>
      <c r="J201" s="98">
        <f t="shared" si="2"/>
        <v>5.8299655932459913E-4</v>
      </c>
      <c r="K201" s="98">
        <f>I201/'סכום נכסי הקרן'!$C$42</f>
        <v>-5.7102779950806101E-7</v>
      </c>
    </row>
    <row r="202" spans="2:11">
      <c r="B202" s="96" t="s">
        <v>1945</v>
      </c>
      <c r="C202" s="92" t="s">
        <v>1946</v>
      </c>
      <c r="D202" s="103" t="s">
        <v>475</v>
      </c>
      <c r="E202" s="103" t="s">
        <v>128</v>
      </c>
      <c r="F202" s="81">
        <v>44852</v>
      </c>
      <c r="G202" s="97">
        <v>79398.972800000003</v>
      </c>
      <c r="H202" s="99">
        <v>-0.93711699999999998</v>
      </c>
      <c r="I202" s="97">
        <v>-0.744061313</v>
      </c>
      <c r="J202" s="98">
        <f t="shared" si="2"/>
        <v>2.2859445016015914E-4</v>
      </c>
      <c r="K202" s="98">
        <f>I202/'סכום נכסי הקרן'!$C$42</f>
        <v>-2.239014686569232E-7</v>
      </c>
    </row>
    <row r="203" spans="2:11">
      <c r="B203" s="96" t="s">
        <v>1648</v>
      </c>
      <c r="C203" s="92" t="s">
        <v>1947</v>
      </c>
      <c r="D203" s="103" t="s">
        <v>475</v>
      </c>
      <c r="E203" s="103" t="s">
        <v>128</v>
      </c>
      <c r="F203" s="81">
        <v>44852</v>
      </c>
      <c r="G203" s="97">
        <v>60209.668440000009</v>
      </c>
      <c r="H203" s="99">
        <v>-0.89629199999999998</v>
      </c>
      <c r="I203" s="97">
        <v>-0.539654419</v>
      </c>
      <c r="J203" s="98">
        <f t="shared" si="2"/>
        <v>1.6579548356091608E-4</v>
      </c>
      <c r="K203" s="98">
        <f>I203/'סכום נכסי הקרן'!$C$42</f>
        <v>-1.623917476560142E-7</v>
      </c>
    </row>
    <row r="204" spans="2:11">
      <c r="B204" s="96" t="s">
        <v>1948</v>
      </c>
      <c r="C204" s="92" t="s">
        <v>1949</v>
      </c>
      <c r="D204" s="103" t="s">
        <v>475</v>
      </c>
      <c r="E204" s="103" t="s">
        <v>128</v>
      </c>
      <c r="F204" s="81">
        <v>44852</v>
      </c>
      <c r="G204" s="97">
        <v>192904.09891199999</v>
      </c>
      <c r="H204" s="99">
        <v>-0.89629199999999998</v>
      </c>
      <c r="I204" s="97">
        <v>-1.7289839340000002</v>
      </c>
      <c r="J204" s="98">
        <f t="shared" ref="J204:J267" si="3">IFERROR(I204/$I$11,0)</f>
        <v>5.3118758470980859E-4</v>
      </c>
      <c r="K204" s="98">
        <f>I204/'סכום נכסי הקרן'!$C$42</f>
        <v>-5.2028244896375195E-7</v>
      </c>
    </row>
    <row r="205" spans="2:11">
      <c r="B205" s="96" t="s">
        <v>1950</v>
      </c>
      <c r="C205" s="92" t="s">
        <v>1951</v>
      </c>
      <c r="D205" s="103" t="s">
        <v>475</v>
      </c>
      <c r="E205" s="103" t="s">
        <v>128</v>
      </c>
      <c r="F205" s="81">
        <v>44860</v>
      </c>
      <c r="G205" s="97">
        <v>102134.550672</v>
      </c>
      <c r="H205" s="99">
        <v>-1.358646</v>
      </c>
      <c r="I205" s="97">
        <v>-1.387647029</v>
      </c>
      <c r="J205" s="98">
        <f t="shared" si="3"/>
        <v>4.2632025623220841E-4</v>
      </c>
      <c r="K205" s="98">
        <f>I205/'סכום נכסי הקרן'!$C$42</f>
        <v>-4.1756801804116391E-7</v>
      </c>
    </row>
    <row r="206" spans="2:11">
      <c r="B206" s="96" t="s">
        <v>1952</v>
      </c>
      <c r="C206" s="92" t="s">
        <v>1953</v>
      </c>
      <c r="D206" s="103" t="s">
        <v>475</v>
      </c>
      <c r="E206" s="103" t="s">
        <v>128</v>
      </c>
      <c r="F206" s="81">
        <v>44865</v>
      </c>
      <c r="G206" s="97">
        <v>302675.309664</v>
      </c>
      <c r="H206" s="99">
        <v>-0.70241399999999998</v>
      </c>
      <c r="I206" s="97">
        <v>-2.1260346270000001</v>
      </c>
      <c r="J206" s="98">
        <f t="shared" si="3"/>
        <v>6.5317159767520937E-4</v>
      </c>
      <c r="K206" s="98">
        <f>I206/'סכום נכסי הקרן'!$C$42</f>
        <v>-6.3976216352586248E-7</v>
      </c>
    </row>
    <row r="207" spans="2:11">
      <c r="B207" s="96" t="s">
        <v>1954</v>
      </c>
      <c r="C207" s="92" t="s">
        <v>1955</v>
      </c>
      <c r="D207" s="103" t="s">
        <v>475</v>
      </c>
      <c r="E207" s="103" t="s">
        <v>128</v>
      </c>
      <c r="F207" s="81">
        <v>44867</v>
      </c>
      <c r="G207" s="97">
        <v>182479.95136000001</v>
      </c>
      <c r="H207" s="99">
        <v>-0.33366899999999999</v>
      </c>
      <c r="I207" s="97">
        <v>-0.608878425</v>
      </c>
      <c r="J207" s="98">
        <f t="shared" si="3"/>
        <v>1.8706284864626296E-4</v>
      </c>
      <c r="K207" s="98">
        <f>I207/'סכום נכסי הקרן'!$C$42</f>
        <v>-1.8322249955631582E-7</v>
      </c>
    </row>
    <row r="208" spans="2:11">
      <c r="B208" s="96" t="s">
        <v>1956</v>
      </c>
      <c r="C208" s="92" t="s">
        <v>1957</v>
      </c>
      <c r="D208" s="103" t="s">
        <v>475</v>
      </c>
      <c r="E208" s="103" t="s">
        <v>128</v>
      </c>
      <c r="F208" s="81">
        <v>44853</v>
      </c>
      <c r="G208" s="97">
        <v>108959.77439999999</v>
      </c>
      <c r="H208" s="99">
        <v>-0.34956399999999999</v>
      </c>
      <c r="I208" s="97">
        <v>-0.380884326</v>
      </c>
      <c r="J208" s="98">
        <f t="shared" si="3"/>
        <v>1.1701729622998529E-4</v>
      </c>
      <c r="K208" s="98">
        <f>I208/'סכום נכסי הקרן'!$C$42</f>
        <v>-1.1461496316205102E-7</v>
      </c>
    </row>
    <row r="209" spans="2:11">
      <c r="B209" s="96" t="s">
        <v>1958</v>
      </c>
      <c r="C209" s="92" t="s">
        <v>1959</v>
      </c>
      <c r="D209" s="103" t="s">
        <v>475</v>
      </c>
      <c r="E209" s="103" t="s">
        <v>128</v>
      </c>
      <c r="F209" s="81">
        <v>44853</v>
      </c>
      <c r="G209" s="97">
        <v>90799.812000000005</v>
      </c>
      <c r="H209" s="99">
        <v>-0.34956399999999999</v>
      </c>
      <c r="I209" s="97">
        <v>-0.31740360299999998</v>
      </c>
      <c r="J209" s="98">
        <f t="shared" si="3"/>
        <v>9.7514412910537158E-5</v>
      </c>
      <c r="K209" s="98">
        <f>I209/'סכום נכסי הקרן'!$C$42</f>
        <v>-9.5512468699873115E-8</v>
      </c>
    </row>
    <row r="210" spans="2:11">
      <c r="B210" s="96" t="s">
        <v>1960</v>
      </c>
      <c r="C210" s="92" t="s">
        <v>1961</v>
      </c>
      <c r="D210" s="103" t="s">
        <v>475</v>
      </c>
      <c r="E210" s="103" t="s">
        <v>128</v>
      </c>
      <c r="F210" s="81">
        <v>44865</v>
      </c>
      <c r="G210" s="97">
        <v>57041.375999999997</v>
      </c>
      <c r="H210" s="99">
        <v>-0.31229200000000001</v>
      </c>
      <c r="I210" s="97">
        <v>-0.17813546400000005</v>
      </c>
      <c r="J210" s="98">
        <f t="shared" si="3"/>
        <v>5.4727718987191628E-5</v>
      </c>
      <c r="K210" s="98">
        <f>I210/'סכום נכסי הקרן'!$C$42</f>
        <v>-5.3604173893506112E-8</v>
      </c>
    </row>
    <row r="211" spans="2:11">
      <c r="B211" s="96" t="s">
        <v>1960</v>
      </c>
      <c r="C211" s="92" t="s">
        <v>1962</v>
      </c>
      <c r="D211" s="103" t="s">
        <v>475</v>
      </c>
      <c r="E211" s="103" t="s">
        <v>128</v>
      </c>
      <c r="F211" s="81">
        <v>44865</v>
      </c>
      <c r="G211" s="97">
        <v>40355.472000000002</v>
      </c>
      <c r="H211" s="99">
        <v>-0.31229200000000001</v>
      </c>
      <c r="I211" s="97">
        <v>-0.12602677599999998</v>
      </c>
      <c r="J211" s="98">
        <f t="shared" si="3"/>
        <v>3.8718612380237452E-5</v>
      </c>
      <c r="K211" s="98">
        <f>I211/'סכום נכסי הקרן'!$C$42</f>
        <v>-3.7923729864042903E-8</v>
      </c>
    </row>
    <row r="212" spans="2:11">
      <c r="B212" s="96" t="s">
        <v>1963</v>
      </c>
      <c r="C212" s="92" t="s">
        <v>1964</v>
      </c>
      <c r="D212" s="103" t="s">
        <v>475</v>
      </c>
      <c r="E212" s="103" t="s">
        <v>128</v>
      </c>
      <c r="F212" s="81">
        <v>44859</v>
      </c>
      <c r="G212" s="97">
        <v>102703.98096000002</v>
      </c>
      <c r="H212" s="99">
        <v>-3.0235999999999999E-2</v>
      </c>
      <c r="I212" s="97">
        <v>-3.1053127999999999E-2</v>
      </c>
      <c r="J212" s="98">
        <f t="shared" si="3"/>
        <v>9.5403061507016461E-6</v>
      </c>
      <c r="K212" s="98">
        <f>I212/'סכום נכסי הקרן'!$C$42</f>
        <v>-9.3444462762861372E-9</v>
      </c>
    </row>
    <row r="213" spans="2:11">
      <c r="B213" s="96" t="s">
        <v>1965</v>
      </c>
      <c r="C213" s="92" t="s">
        <v>1966</v>
      </c>
      <c r="D213" s="103" t="s">
        <v>475</v>
      </c>
      <c r="E213" s="103" t="s">
        <v>128</v>
      </c>
      <c r="F213" s="81">
        <v>44867</v>
      </c>
      <c r="G213" s="97">
        <v>91342.256768000021</v>
      </c>
      <c r="H213" s="99">
        <v>-0.33054800000000001</v>
      </c>
      <c r="I213" s="97">
        <v>-0.30193028399999999</v>
      </c>
      <c r="J213" s="98">
        <f t="shared" si="3"/>
        <v>9.2760618045573202E-5</v>
      </c>
      <c r="K213" s="98">
        <f>I213/'סכום נכסי הקרן'!$C$42</f>
        <v>-9.0856267942534356E-8</v>
      </c>
    </row>
    <row r="214" spans="2:11">
      <c r="B214" s="96" t="s">
        <v>1967</v>
      </c>
      <c r="C214" s="92" t="s">
        <v>1968</v>
      </c>
      <c r="D214" s="103" t="s">
        <v>475</v>
      </c>
      <c r="E214" s="103" t="s">
        <v>128</v>
      </c>
      <c r="F214" s="81">
        <v>44853</v>
      </c>
      <c r="G214" s="97">
        <v>114246.664</v>
      </c>
      <c r="H214" s="99">
        <v>-0.19814699999999999</v>
      </c>
      <c r="I214" s="97">
        <v>-0.22637614199999997</v>
      </c>
      <c r="J214" s="98">
        <f t="shared" si="3"/>
        <v>6.954847511319017E-5</v>
      </c>
      <c r="K214" s="98">
        <f>I214/'סכום נכסי הקרן'!$C$42</f>
        <v>-6.8120663952176471E-8</v>
      </c>
    </row>
    <row r="215" spans="2:11">
      <c r="B215" s="96" t="s">
        <v>1967</v>
      </c>
      <c r="C215" s="92" t="s">
        <v>1969</v>
      </c>
      <c r="D215" s="103" t="s">
        <v>475</v>
      </c>
      <c r="E215" s="103" t="s">
        <v>128</v>
      </c>
      <c r="F215" s="81">
        <v>44853</v>
      </c>
      <c r="G215" s="97">
        <v>121240.36199999999</v>
      </c>
      <c r="H215" s="99">
        <v>-0.19814699999999999</v>
      </c>
      <c r="I215" s="97">
        <v>-0.24023393300000001</v>
      </c>
      <c r="J215" s="98">
        <f t="shared" si="3"/>
        <v>7.380593892528789E-5</v>
      </c>
      <c r="K215" s="98">
        <f>I215/'סכום נכסי הקרן'!$C$42</f>
        <v>-7.229072319733534E-8</v>
      </c>
    </row>
    <row r="216" spans="2:11">
      <c r="B216" s="96" t="s">
        <v>1970</v>
      </c>
      <c r="C216" s="92" t="s">
        <v>1971</v>
      </c>
      <c r="D216" s="103" t="s">
        <v>475</v>
      </c>
      <c r="E216" s="103" t="s">
        <v>128</v>
      </c>
      <c r="F216" s="81">
        <v>44853</v>
      </c>
      <c r="G216" s="97">
        <v>125689.36072000001</v>
      </c>
      <c r="H216" s="99">
        <v>-0.18377299999999999</v>
      </c>
      <c r="I216" s="97">
        <v>-0.23098344000000001</v>
      </c>
      <c r="J216" s="98">
        <f t="shared" si="3"/>
        <v>7.0963953561851311E-5</v>
      </c>
      <c r="K216" s="98">
        <f>I216/'סכום נכסי הקרן'!$C$42</f>
        <v>-6.950708301565506E-8</v>
      </c>
    </row>
    <row r="217" spans="2:11">
      <c r="B217" s="96" t="s">
        <v>1972</v>
      </c>
      <c r="C217" s="92" t="s">
        <v>1973</v>
      </c>
      <c r="D217" s="103" t="s">
        <v>475</v>
      </c>
      <c r="E217" s="103" t="s">
        <v>128</v>
      </c>
      <c r="F217" s="81">
        <v>44867</v>
      </c>
      <c r="G217" s="97">
        <v>91415.689343999999</v>
      </c>
      <c r="H217" s="99">
        <v>-0.24995500000000001</v>
      </c>
      <c r="I217" s="97">
        <v>-0.22849770799999999</v>
      </c>
      <c r="J217" s="98">
        <f t="shared" si="3"/>
        <v>7.0200273835654454E-5</v>
      </c>
      <c r="K217" s="98">
        <f>I217/'סכום נכסי הקרן'!$C$42</f>
        <v>-6.8759081425243762E-8</v>
      </c>
    </row>
    <row r="218" spans="2:11">
      <c r="B218" s="96" t="s">
        <v>1974</v>
      </c>
      <c r="C218" s="92" t="s">
        <v>1975</v>
      </c>
      <c r="D218" s="103" t="s">
        <v>475</v>
      </c>
      <c r="E218" s="103" t="s">
        <v>128</v>
      </c>
      <c r="F218" s="81">
        <v>44859</v>
      </c>
      <c r="G218" s="97">
        <v>57139.7232</v>
      </c>
      <c r="H218" s="99">
        <v>0.11323900000000001</v>
      </c>
      <c r="I218" s="97">
        <v>6.4704261999999999E-2</v>
      </c>
      <c r="J218" s="98">
        <f t="shared" si="3"/>
        <v>-1.9878785439431761E-5</v>
      </c>
      <c r="K218" s="98">
        <f>I218/'סכום נכסי הקרן'!$C$42</f>
        <v>1.9470679414509952E-8</v>
      </c>
    </row>
    <row r="219" spans="2:11">
      <c r="B219" s="96" t="s">
        <v>1976</v>
      </c>
      <c r="C219" s="92" t="s">
        <v>1977</v>
      </c>
      <c r="D219" s="103" t="s">
        <v>475</v>
      </c>
      <c r="E219" s="103" t="s">
        <v>128</v>
      </c>
      <c r="F219" s="81">
        <v>44872</v>
      </c>
      <c r="G219" s="97">
        <v>45727.514111999997</v>
      </c>
      <c r="H219" s="99">
        <v>-0.38034800000000002</v>
      </c>
      <c r="I219" s="97">
        <v>-0.17392374499999996</v>
      </c>
      <c r="J219" s="98">
        <f t="shared" si="3"/>
        <v>5.3433772410192117E-5</v>
      </c>
      <c r="K219" s="98">
        <f>I219/'סכום נכסי הקרן'!$C$42</f>
        <v>-5.233679168562308E-8</v>
      </c>
    </row>
    <row r="220" spans="2:11">
      <c r="B220" s="96" t="s">
        <v>1978</v>
      </c>
      <c r="C220" s="92" t="s">
        <v>1979</v>
      </c>
      <c r="D220" s="103" t="s">
        <v>475</v>
      </c>
      <c r="E220" s="103" t="s">
        <v>128</v>
      </c>
      <c r="F220" s="81">
        <v>44854</v>
      </c>
      <c r="G220" s="97">
        <v>114410.576</v>
      </c>
      <c r="H220" s="99">
        <v>-0.16111300000000001</v>
      </c>
      <c r="I220" s="97">
        <v>-0.18432996099999999</v>
      </c>
      <c r="J220" s="98">
        <f t="shared" si="3"/>
        <v>5.6630825103573923E-5</v>
      </c>
      <c r="K220" s="98">
        <f>I220/'סכום נכסי הקרן'!$C$42</f>
        <v>-5.546820976213471E-8</v>
      </c>
    </row>
    <row r="221" spans="2:11">
      <c r="B221" s="96" t="s">
        <v>1978</v>
      </c>
      <c r="C221" s="92" t="s">
        <v>1980</v>
      </c>
      <c r="D221" s="103" t="s">
        <v>475</v>
      </c>
      <c r="E221" s="103" t="s">
        <v>128</v>
      </c>
      <c r="F221" s="81">
        <v>44854</v>
      </c>
      <c r="G221" s="97">
        <v>121414.308</v>
      </c>
      <c r="H221" s="99">
        <v>-0.16111300000000001</v>
      </c>
      <c r="I221" s="97">
        <v>-0.195613862</v>
      </c>
      <c r="J221" s="98">
        <f t="shared" si="3"/>
        <v>6.0097524822655641E-5</v>
      </c>
      <c r="K221" s="98">
        <f>I221/'סכום נכסי הקרן'!$C$42</f>
        <v>-5.8863739084701882E-8</v>
      </c>
    </row>
    <row r="222" spans="2:11">
      <c r="B222" s="96" t="s">
        <v>1981</v>
      </c>
      <c r="C222" s="92" t="s">
        <v>1982</v>
      </c>
      <c r="D222" s="103" t="s">
        <v>475</v>
      </c>
      <c r="E222" s="103" t="s">
        <v>128</v>
      </c>
      <c r="F222" s="81">
        <v>44872</v>
      </c>
      <c r="G222" s="97">
        <v>38899.595840000002</v>
      </c>
      <c r="H222" s="99">
        <v>-0.29981400000000002</v>
      </c>
      <c r="I222" s="97">
        <v>-0.116626338</v>
      </c>
      <c r="J222" s="98">
        <f t="shared" si="3"/>
        <v>3.5830560121196455E-5</v>
      </c>
      <c r="K222" s="98">
        <f>I222/'סכום נכסי הקרן'!$C$42</f>
        <v>-3.5094968527518012E-8</v>
      </c>
    </row>
    <row r="223" spans="2:11">
      <c r="B223" s="96" t="s">
        <v>1653</v>
      </c>
      <c r="C223" s="92" t="s">
        <v>1983</v>
      </c>
      <c r="D223" s="103" t="s">
        <v>475</v>
      </c>
      <c r="E223" s="103" t="s">
        <v>128</v>
      </c>
      <c r="F223" s="81">
        <v>44865</v>
      </c>
      <c r="G223" s="97">
        <v>91554.686719999998</v>
      </c>
      <c r="H223" s="99">
        <v>-0.28478300000000001</v>
      </c>
      <c r="I223" s="97">
        <v>-0.26073198600000003</v>
      </c>
      <c r="J223" s="98">
        <f t="shared" si="3"/>
        <v>8.0103459133664588E-5</v>
      </c>
      <c r="K223" s="98">
        <f>I223/'סכום נכסי הקרן'!$C$42</f>
        <v>-7.8458957039251881E-8</v>
      </c>
    </row>
    <row r="224" spans="2:11">
      <c r="B224" s="96" t="s">
        <v>1984</v>
      </c>
      <c r="C224" s="92" t="s">
        <v>1985</v>
      </c>
      <c r="D224" s="103" t="s">
        <v>475</v>
      </c>
      <c r="E224" s="103" t="s">
        <v>128</v>
      </c>
      <c r="F224" s="81">
        <v>44872</v>
      </c>
      <c r="G224" s="97">
        <v>30367.492680000003</v>
      </c>
      <c r="H224" s="99">
        <v>-0.25385200000000002</v>
      </c>
      <c r="I224" s="97">
        <v>-7.7088519000000008E-2</v>
      </c>
      <c r="J224" s="98">
        <f t="shared" si="3"/>
        <v>2.3683542346013605E-5</v>
      </c>
      <c r="K224" s="98">
        <f>I224/'סכום נכסי הקרן'!$C$42</f>
        <v>-2.3197325703032661E-8</v>
      </c>
    </row>
    <row r="225" spans="2:11">
      <c r="B225" s="96" t="s">
        <v>1984</v>
      </c>
      <c r="C225" s="92" t="s">
        <v>1986</v>
      </c>
      <c r="D225" s="103" t="s">
        <v>475</v>
      </c>
      <c r="E225" s="103" t="s">
        <v>128</v>
      </c>
      <c r="F225" s="81">
        <v>44872</v>
      </c>
      <c r="G225" s="97">
        <v>114463.02784</v>
      </c>
      <c r="H225" s="99">
        <v>-0.25385200000000002</v>
      </c>
      <c r="I225" s="97">
        <v>-0.29056680200000001</v>
      </c>
      <c r="J225" s="98">
        <f t="shared" si="3"/>
        <v>8.9269469030955827E-5</v>
      </c>
      <c r="K225" s="98">
        <f>I225/'סכום נכסי הקרן'!$C$42</f>
        <v>-8.7436791261777928E-8</v>
      </c>
    </row>
    <row r="226" spans="2:11">
      <c r="B226" s="96" t="s">
        <v>1987</v>
      </c>
      <c r="C226" s="92" t="s">
        <v>1988</v>
      </c>
      <c r="D226" s="103" t="s">
        <v>475</v>
      </c>
      <c r="E226" s="103" t="s">
        <v>128</v>
      </c>
      <c r="F226" s="81">
        <v>44854</v>
      </c>
      <c r="G226" s="97">
        <v>103019.675472</v>
      </c>
      <c r="H226" s="99">
        <v>-0.112347</v>
      </c>
      <c r="I226" s="97">
        <v>-0.11573989599999999</v>
      </c>
      <c r="J226" s="98">
        <f t="shared" si="3"/>
        <v>3.5558222723661489E-5</v>
      </c>
      <c r="K226" s="98">
        <f>I226/'סכום נכסי הקרן'!$C$42</f>
        <v>-3.4828222142224922E-8</v>
      </c>
    </row>
    <row r="227" spans="2:11">
      <c r="B227" s="96" t="s">
        <v>1989</v>
      </c>
      <c r="C227" s="92" t="s">
        <v>1990</v>
      </c>
      <c r="D227" s="103" t="s">
        <v>475</v>
      </c>
      <c r="E227" s="103" t="s">
        <v>128</v>
      </c>
      <c r="F227" s="81">
        <v>44854</v>
      </c>
      <c r="G227" s="97">
        <v>91630.74188799999</v>
      </c>
      <c r="H227" s="99">
        <v>-4.931E-2</v>
      </c>
      <c r="I227" s="97">
        <v>-4.5182879999999995E-2</v>
      </c>
      <c r="J227" s="98">
        <f t="shared" si="3"/>
        <v>1.3881323258977786E-5</v>
      </c>
      <c r="K227" s="98">
        <f>I227/'סכום נכסי הקרן'!$C$42</f>
        <v>-1.3596343491318599E-8</v>
      </c>
    </row>
    <row r="228" spans="2:11">
      <c r="B228" s="96" t="s">
        <v>1991</v>
      </c>
      <c r="C228" s="92" t="s">
        <v>1992</v>
      </c>
      <c r="D228" s="103" t="s">
        <v>475</v>
      </c>
      <c r="E228" s="103" t="s">
        <v>128</v>
      </c>
      <c r="F228" s="81">
        <v>44859</v>
      </c>
      <c r="G228" s="97">
        <v>103193.75001600001</v>
      </c>
      <c r="H228" s="99">
        <v>-0.12973000000000001</v>
      </c>
      <c r="I228" s="97">
        <v>-0.133873152</v>
      </c>
      <c r="J228" s="98">
        <f t="shared" si="3"/>
        <v>4.112921749588049E-5</v>
      </c>
      <c r="K228" s="98">
        <f>I228/'סכום נכסי הקרן'!$C$42</f>
        <v>-4.0284845916362693E-8</v>
      </c>
    </row>
    <row r="229" spans="2:11">
      <c r="B229" s="96" t="s">
        <v>1993</v>
      </c>
      <c r="C229" s="92" t="s">
        <v>1994</v>
      </c>
      <c r="D229" s="103" t="s">
        <v>475</v>
      </c>
      <c r="E229" s="103" t="s">
        <v>128</v>
      </c>
      <c r="F229" s="81">
        <v>44867</v>
      </c>
      <c r="G229" s="97">
        <v>183476.53632000004</v>
      </c>
      <c r="H229" s="99">
        <v>0.10255400000000001</v>
      </c>
      <c r="I229" s="97">
        <v>0.18816221699999996</v>
      </c>
      <c r="J229" s="98">
        <f t="shared" si="3"/>
        <v>-5.7808191051631173E-5</v>
      </c>
      <c r="K229" s="98">
        <f>I229/'סכום נכסי הקרן'!$C$42</f>
        <v>5.6621404709483496E-8</v>
      </c>
    </row>
    <row r="230" spans="2:11">
      <c r="B230" s="96" t="s">
        <v>1655</v>
      </c>
      <c r="C230" s="92" t="s">
        <v>1995</v>
      </c>
      <c r="D230" s="103" t="s">
        <v>475</v>
      </c>
      <c r="E230" s="103" t="s">
        <v>128</v>
      </c>
      <c r="F230" s="81">
        <v>44859</v>
      </c>
      <c r="G230" s="97">
        <v>30429.243509999997</v>
      </c>
      <c r="H230" s="99">
        <v>-9.8249000000000003E-2</v>
      </c>
      <c r="I230" s="97">
        <v>-2.9896388999999999E-2</v>
      </c>
      <c r="J230" s="98">
        <f t="shared" si="3"/>
        <v>9.1849266798651982E-6</v>
      </c>
      <c r="K230" s="98">
        <f>I230/'סכום נכסי הקרן'!$C$42</f>
        <v>-8.9963626487306473E-9</v>
      </c>
    </row>
    <row r="231" spans="2:11">
      <c r="B231" s="96" t="s">
        <v>1996</v>
      </c>
      <c r="C231" s="92" t="s">
        <v>1997</v>
      </c>
      <c r="D231" s="103" t="s">
        <v>475</v>
      </c>
      <c r="E231" s="103" t="s">
        <v>128</v>
      </c>
      <c r="F231" s="81">
        <v>44837</v>
      </c>
      <c r="G231" s="97">
        <v>114705.6176</v>
      </c>
      <c r="H231" s="99">
        <v>0.15185599999999999</v>
      </c>
      <c r="I231" s="97">
        <v>0.17418708599999999</v>
      </c>
      <c r="J231" s="98">
        <f t="shared" si="3"/>
        <v>-5.3514677424399775E-5</v>
      </c>
      <c r="K231" s="98">
        <f>I231/'סכום נכסי הקרן'!$C$42</f>
        <v>5.2416035742030017E-8</v>
      </c>
    </row>
    <row r="232" spans="2:11">
      <c r="B232" s="96" t="s">
        <v>1998</v>
      </c>
      <c r="C232" s="92" t="s">
        <v>1999</v>
      </c>
      <c r="D232" s="103" t="s">
        <v>475</v>
      </c>
      <c r="E232" s="103" t="s">
        <v>128</v>
      </c>
      <c r="F232" s="81">
        <v>44854</v>
      </c>
      <c r="G232" s="97">
        <v>137686.07999999999</v>
      </c>
      <c r="H232" s="99">
        <v>-6.7902000000000004E-2</v>
      </c>
      <c r="I232" s="97">
        <v>-9.3491484E-2</v>
      </c>
      <c r="J232" s="98">
        <f t="shared" si="3"/>
        <v>2.8722947969796296E-5</v>
      </c>
      <c r="K232" s="98">
        <f>I232/'סכום נכסי הקרן'!$C$42</f>
        <v>-2.8133273708473586E-8</v>
      </c>
    </row>
    <row r="233" spans="2:11">
      <c r="B233" s="96" t="s">
        <v>2000</v>
      </c>
      <c r="C233" s="92" t="s">
        <v>2001</v>
      </c>
      <c r="D233" s="103" t="s">
        <v>475</v>
      </c>
      <c r="E233" s="103" t="s">
        <v>128</v>
      </c>
      <c r="F233" s="81">
        <v>44859</v>
      </c>
      <c r="G233" s="97">
        <v>172235.45136000001</v>
      </c>
      <c r="H233" s="99">
        <v>4.7343000000000003E-2</v>
      </c>
      <c r="I233" s="97">
        <v>8.1541283000000006E-2</v>
      </c>
      <c r="J233" s="98">
        <f t="shared" si="3"/>
        <v>-2.5051544042229935E-5</v>
      </c>
      <c r="K233" s="98">
        <f>I233/'סכום נכסי הקרן'!$C$42</f>
        <v>2.4537242698801362E-8</v>
      </c>
    </row>
    <row r="234" spans="2:11">
      <c r="B234" s="96" t="s">
        <v>2002</v>
      </c>
      <c r="C234" s="92" t="s">
        <v>2003</v>
      </c>
      <c r="D234" s="103" t="s">
        <v>475</v>
      </c>
      <c r="E234" s="103" t="s">
        <v>128</v>
      </c>
      <c r="F234" s="81">
        <v>44859</v>
      </c>
      <c r="G234" s="97">
        <v>206765.15328000003</v>
      </c>
      <c r="H234" s="99">
        <v>8.7277999999999994E-2</v>
      </c>
      <c r="I234" s="97">
        <v>0.18046119099999999</v>
      </c>
      <c r="J234" s="98">
        <f t="shared" si="3"/>
        <v>-5.5442241131400494E-5</v>
      </c>
      <c r="K234" s="98">
        <f>I234/'סכום נכסי הקרן'!$C$42</f>
        <v>5.430402709363486E-8</v>
      </c>
    </row>
    <row r="235" spans="2:11">
      <c r="B235" s="96" t="s">
        <v>2004</v>
      </c>
      <c r="C235" s="92" t="s">
        <v>2005</v>
      </c>
      <c r="D235" s="103" t="s">
        <v>475</v>
      </c>
      <c r="E235" s="103" t="s">
        <v>128</v>
      </c>
      <c r="F235" s="81">
        <v>44868</v>
      </c>
      <c r="G235" s="97">
        <v>80775.833599999998</v>
      </c>
      <c r="H235" s="99">
        <v>0.58251799999999998</v>
      </c>
      <c r="I235" s="97">
        <v>0.470533753</v>
      </c>
      <c r="J235" s="98">
        <f t="shared" si="3"/>
        <v>-1.4455986713669003E-4</v>
      </c>
      <c r="K235" s="98">
        <f>I235/'סכום נכסי הקרן'!$C$42</f>
        <v>1.4159209262550914E-7</v>
      </c>
    </row>
    <row r="236" spans="2:11">
      <c r="B236" s="96" t="s">
        <v>2006</v>
      </c>
      <c r="C236" s="92" t="s">
        <v>2007</v>
      </c>
      <c r="D236" s="103" t="s">
        <v>475</v>
      </c>
      <c r="E236" s="103" t="s">
        <v>128</v>
      </c>
      <c r="F236" s="81">
        <v>44868</v>
      </c>
      <c r="G236" s="97">
        <v>115394.048</v>
      </c>
      <c r="H236" s="99">
        <v>0.58251799999999998</v>
      </c>
      <c r="I236" s="97">
        <v>0.67219108100000013</v>
      </c>
      <c r="J236" s="98">
        <f t="shared" si="3"/>
        <v>-2.065140975334623E-4</v>
      </c>
      <c r="K236" s="98">
        <f>I236/'סכום נכסי הקרן'!$C$42</f>
        <v>2.0227441962700842E-7</v>
      </c>
    </row>
    <row r="237" spans="2:11">
      <c r="B237" s="96" t="s">
        <v>2008</v>
      </c>
      <c r="C237" s="92" t="s">
        <v>2009</v>
      </c>
      <c r="D237" s="103" t="s">
        <v>475</v>
      </c>
      <c r="E237" s="103" t="s">
        <v>128</v>
      </c>
      <c r="F237" s="81">
        <v>44868</v>
      </c>
      <c r="G237" s="97">
        <v>51041.554600000003</v>
      </c>
      <c r="H237" s="99">
        <v>0.61639900000000003</v>
      </c>
      <c r="I237" s="97">
        <v>0.31461950500000002</v>
      </c>
      <c r="J237" s="98">
        <f t="shared" si="3"/>
        <v>-9.6659067604468299E-5</v>
      </c>
      <c r="K237" s="98">
        <f>I237/'סכום נכסי הקרן'!$C$42</f>
        <v>9.4674683398858822E-8</v>
      </c>
    </row>
    <row r="238" spans="2:11">
      <c r="B238" s="96" t="s">
        <v>2008</v>
      </c>
      <c r="C238" s="92" t="s">
        <v>2010</v>
      </c>
      <c r="D238" s="103" t="s">
        <v>475</v>
      </c>
      <c r="E238" s="103" t="s">
        <v>128</v>
      </c>
      <c r="F238" s="81">
        <v>44868</v>
      </c>
      <c r="G238" s="97">
        <v>126976.72556800001</v>
      </c>
      <c r="H238" s="99">
        <v>0.61639900000000003</v>
      </c>
      <c r="I238" s="97">
        <v>0.78268295399999999</v>
      </c>
      <c r="J238" s="98">
        <f t="shared" si="3"/>
        <v>-2.4045999488668367E-4</v>
      </c>
      <c r="K238" s="98">
        <f>I238/'סכום נכסי הקרן'!$C$42</f>
        <v>2.3552341699740955E-7</v>
      </c>
    </row>
    <row r="239" spans="2:11">
      <c r="B239" s="96" t="s">
        <v>2011</v>
      </c>
      <c r="C239" s="92" t="s">
        <v>2012</v>
      </c>
      <c r="D239" s="103" t="s">
        <v>475</v>
      </c>
      <c r="E239" s="103" t="s">
        <v>128</v>
      </c>
      <c r="F239" s="81">
        <v>44868</v>
      </c>
      <c r="G239" s="97">
        <v>80821.728959999993</v>
      </c>
      <c r="H239" s="99">
        <v>0.63897300000000001</v>
      </c>
      <c r="I239" s="97">
        <v>0.51642911300000005</v>
      </c>
      <c r="J239" s="98">
        <f t="shared" si="3"/>
        <v>-1.5866008226788925E-4</v>
      </c>
      <c r="K239" s="98">
        <f>I239/'סכום נכסי הקרן'!$C$42</f>
        <v>1.5540283419881577E-7</v>
      </c>
    </row>
    <row r="240" spans="2:11">
      <c r="B240" s="96" t="s">
        <v>2013</v>
      </c>
      <c r="C240" s="92" t="s">
        <v>2014</v>
      </c>
      <c r="D240" s="103" t="s">
        <v>475</v>
      </c>
      <c r="E240" s="103" t="s">
        <v>128</v>
      </c>
      <c r="F240" s="81">
        <v>44868</v>
      </c>
      <c r="G240" s="97">
        <v>161666.4056</v>
      </c>
      <c r="H240" s="99">
        <v>0.61880400000000002</v>
      </c>
      <c r="I240" s="97">
        <v>1.000398006</v>
      </c>
      <c r="J240" s="98">
        <f t="shared" si="3"/>
        <v>-3.0734756414205558E-4</v>
      </c>
      <c r="K240" s="98">
        <f>I240/'סכום נכסי הקרן'!$C$42</f>
        <v>3.01037802760829E-7</v>
      </c>
    </row>
    <row r="241" spans="2:11">
      <c r="B241" s="96" t="s">
        <v>2015</v>
      </c>
      <c r="C241" s="92" t="s">
        <v>2016</v>
      </c>
      <c r="D241" s="103" t="s">
        <v>475</v>
      </c>
      <c r="E241" s="103" t="s">
        <v>128</v>
      </c>
      <c r="F241" s="81">
        <v>44868</v>
      </c>
      <c r="G241" s="97">
        <v>11498020</v>
      </c>
      <c r="H241" s="99">
        <v>0.74560199999999999</v>
      </c>
      <c r="I241" s="97">
        <v>85.729420000000005</v>
      </c>
      <c r="J241" s="98">
        <f t="shared" si="3"/>
        <v>-2.6338245632520005E-2</v>
      </c>
      <c r="K241" s="98">
        <f>I241/'סכום נכסי הקרן'!$C$42</f>
        <v>2.5797528657569388E-5</v>
      </c>
    </row>
    <row r="242" spans="2:11">
      <c r="B242" s="96" t="s">
        <v>2015</v>
      </c>
      <c r="C242" s="92" t="s">
        <v>2017</v>
      </c>
      <c r="D242" s="103" t="s">
        <v>475</v>
      </c>
      <c r="E242" s="103" t="s">
        <v>128</v>
      </c>
      <c r="F242" s="81">
        <v>44868</v>
      </c>
      <c r="G242" s="97">
        <v>69374.114879999994</v>
      </c>
      <c r="H242" s="99">
        <v>0.74560199999999999</v>
      </c>
      <c r="I242" s="97">
        <v>0.51725448200000002</v>
      </c>
      <c r="J242" s="98">
        <f t="shared" si="3"/>
        <v>-1.5891365649549358E-4</v>
      </c>
      <c r="K242" s="98">
        <f>I242/'סכום נכסי הקרן'!$C$42</f>
        <v>1.5565120261692203E-7</v>
      </c>
    </row>
    <row r="243" spans="2:11">
      <c r="B243" s="96" t="s">
        <v>2018</v>
      </c>
      <c r="C243" s="92" t="s">
        <v>2019</v>
      </c>
      <c r="D243" s="103" t="s">
        <v>475</v>
      </c>
      <c r="E243" s="103" t="s">
        <v>128</v>
      </c>
      <c r="F243" s="81">
        <v>44781</v>
      </c>
      <c r="G243" s="97">
        <v>103825.13903999999</v>
      </c>
      <c r="H243" s="99">
        <v>6.5284300000000002</v>
      </c>
      <c r="I243" s="97">
        <v>6.7781514740000004</v>
      </c>
      <c r="J243" s="98">
        <f t="shared" si="3"/>
        <v>-2.0824195294525442E-3</v>
      </c>
      <c r="K243" s="98">
        <f>I243/'סכום נכסי הקרן'!$C$42</f>
        <v>2.0396680264005191E-6</v>
      </c>
    </row>
    <row r="244" spans="2:11">
      <c r="B244" s="96" t="s">
        <v>2020</v>
      </c>
      <c r="C244" s="92" t="s">
        <v>2021</v>
      </c>
      <c r="D244" s="103" t="s">
        <v>475</v>
      </c>
      <c r="E244" s="103" t="s">
        <v>128</v>
      </c>
      <c r="F244" s="81">
        <v>44781</v>
      </c>
      <c r="G244" s="97">
        <v>108439.589664</v>
      </c>
      <c r="H244" s="99">
        <v>6.5174519999999996</v>
      </c>
      <c r="I244" s="97">
        <v>7.0674986400000002</v>
      </c>
      <c r="J244" s="98">
        <f t="shared" si="3"/>
        <v>-2.1713142954638102E-3</v>
      </c>
      <c r="K244" s="98">
        <f>I244/'סכום נכסי הקרן'!$C$42</f>
        <v>2.1267378071930578E-6</v>
      </c>
    </row>
    <row r="245" spans="2:11">
      <c r="B245" s="96" t="s">
        <v>2022</v>
      </c>
      <c r="C245" s="92" t="s">
        <v>2023</v>
      </c>
      <c r="D245" s="103" t="s">
        <v>475</v>
      </c>
      <c r="E245" s="103" t="s">
        <v>128</v>
      </c>
      <c r="F245" s="81">
        <v>44760</v>
      </c>
      <c r="G245" s="97">
        <v>115361.2656</v>
      </c>
      <c r="H245" s="99">
        <v>3.0561039999999999</v>
      </c>
      <c r="I245" s="97">
        <v>3.525559801</v>
      </c>
      <c r="J245" s="98">
        <f t="shared" si="3"/>
        <v>-1.0831411204097303E-3</v>
      </c>
      <c r="K245" s="98">
        <f>I245/'סכום נכסי הקרן'!$C$42</f>
        <v>1.060904529626727E-6</v>
      </c>
    </row>
    <row r="246" spans="2:11">
      <c r="B246" s="96" t="s">
        <v>2024</v>
      </c>
      <c r="C246" s="92" t="s">
        <v>2025</v>
      </c>
      <c r="D246" s="103" t="s">
        <v>475</v>
      </c>
      <c r="E246" s="103" t="s">
        <v>128</v>
      </c>
      <c r="F246" s="81">
        <v>44909</v>
      </c>
      <c r="G246" s="97">
        <v>112221.2619</v>
      </c>
      <c r="H246" s="99">
        <v>2.9487950000000001</v>
      </c>
      <c r="I246" s="97">
        <v>3.3091750860000002</v>
      </c>
      <c r="J246" s="98">
        <f t="shared" si="3"/>
        <v>-1.0166622643205043E-3</v>
      </c>
      <c r="K246" s="98">
        <f>I246/'סכום נכסי הקרן'!$C$42</f>
        <v>9.9579046626000311E-7</v>
      </c>
    </row>
    <row r="247" spans="2:11">
      <c r="B247" s="96" t="s">
        <v>2026</v>
      </c>
      <c r="C247" s="92" t="s">
        <v>2027</v>
      </c>
      <c r="D247" s="103" t="s">
        <v>475</v>
      </c>
      <c r="E247" s="103" t="s">
        <v>128</v>
      </c>
      <c r="F247" s="81">
        <v>44749</v>
      </c>
      <c r="G247" s="97">
        <v>92289.01247999999</v>
      </c>
      <c r="H247" s="99">
        <v>2.3224369999999999</v>
      </c>
      <c r="I247" s="97">
        <v>2.1433545130000002</v>
      </c>
      <c r="J247" s="98">
        <f t="shared" si="3"/>
        <v>-6.5849270461603847E-4</v>
      </c>
      <c r="K247" s="98">
        <f>I247/'סכום נכסי הקרן'!$C$42</f>
        <v>6.449740295974029E-7</v>
      </c>
    </row>
    <row r="248" spans="2:11">
      <c r="B248" s="96" t="s">
        <v>2028</v>
      </c>
      <c r="C248" s="92" t="s">
        <v>2029</v>
      </c>
      <c r="D248" s="103" t="s">
        <v>475</v>
      </c>
      <c r="E248" s="103" t="s">
        <v>128</v>
      </c>
      <c r="F248" s="81">
        <v>44746</v>
      </c>
      <c r="G248" s="97">
        <v>173041.89840000001</v>
      </c>
      <c r="H248" s="99">
        <v>1.819957</v>
      </c>
      <c r="I248" s="97">
        <v>3.1492881019999999</v>
      </c>
      <c r="J248" s="98">
        <f t="shared" si="3"/>
        <v>-9.6754093983195859E-4</v>
      </c>
      <c r="K248" s="98">
        <f>I248/'סכום נכסי הקרן'!$C$42</f>
        <v>9.476775891203661E-7</v>
      </c>
    </row>
    <row r="249" spans="2:11">
      <c r="B249" s="95"/>
      <c r="C249" s="92"/>
      <c r="D249" s="92"/>
      <c r="E249" s="92"/>
      <c r="F249" s="92"/>
      <c r="G249" s="97"/>
      <c r="H249" s="99"/>
      <c r="I249" s="92"/>
      <c r="J249" s="98"/>
      <c r="K249" s="92"/>
    </row>
    <row r="250" spans="2:11">
      <c r="B250" s="104" t="s">
        <v>189</v>
      </c>
      <c r="C250" s="94"/>
      <c r="D250" s="94"/>
      <c r="E250" s="94"/>
      <c r="F250" s="94"/>
      <c r="G250" s="100"/>
      <c r="H250" s="102"/>
      <c r="I250" s="100">
        <v>-114.35722170400001</v>
      </c>
      <c r="J250" s="101">
        <f t="shared" si="3"/>
        <v>3.5133430216750562E-2</v>
      </c>
      <c r="K250" s="101">
        <f>I250/'סכום נכסי הקרן'!$C$42</f>
        <v>-3.4412150509229573E-5</v>
      </c>
    </row>
    <row r="251" spans="2:11">
      <c r="B251" s="96" t="s">
        <v>2030</v>
      </c>
      <c r="C251" s="92" t="s">
        <v>2031</v>
      </c>
      <c r="D251" s="103" t="s">
        <v>475</v>
      </c>
      <c r="E251" s="103" t="s">
        <v>130</v>
      </c>
      <c r="F251" s="81">
        <v>44880</v>
      </c>
      <c r="G251" s="97">
        <v>2688.3524339999999</v>
      </c>
      <c r="H251" s="99">
        <v>-2.032143</v>
      </c>
      <c r="I251" s="97">
        <v>-5.4631163999999996E-2</v>
      </c>
      <c r="J251" s="98">
        <f t="shared" si="3"/>
        <v>1.6784075019083109E-5</v>
      </c>
      <c r="K251" s="98">
        <f>I251/'סכום נכסי הקרן'!$C$42</f>
        <v>-1.6439502552173721E-8</v>
      </c>
    </row>
    <row r="252" spans="2:11">
      <c r="B252" s="96" t="s">
        <v>2032</v>
      </c>
      <c r="C252" s="92" t="s">
        <v>2033</v>
      </c>
      <c r="D252" s="103" t="s">
        <v>475</v>
      </c>
      <c r="E252" s="103" t="s">
        <v>130</v>
      </c>
      <c r="F252" s="81">
        <v>44740</v>
      </c>
      <c r="G252" s="97">
        <v>51337.327847</v>
      </c>
      <c r="H252" s="99">
        <v>0.648922</v>
      </c>
      <c r="I252" s="97">
        <v>0.33313933100000004</v>
      </c>
      <c r="J252" s="98">
        <f t="shared" si="3"/>
        <v>-1.0234882645574166E-4</v>
      </c>
      <c r="K252" s="98">
        <f>I252/'סכום נכסי הקרן'!$C$42</f>
        <v>1.0024763305800966E-7</v>
      </c>
    </row>
    <row r="253" spans="2:11">
      <c r="B253" s="96" t="s">
        <v>2034</v>
      </c>
      <c r="C253" s="92" t="s">
        <v>2035</v>
      </c>
      <c r="D253" s="103" t="s">
        <v>475</v>
      </c>
      <c r="E253" s="103" t="s">
        <v>132</v>
      </c>
      <c r="F253" s="81">
        <v>44917</v>
      </c>
      <c r="G253" s="97">
        <v>62714.042495999995</v>
      </c>
      <c r="H253" s="99">
        <v>0.88697400000000004</v>
      </c>
      <c r="I253" s="97">
        <v>0.55625744099999996</v>
      </c>
      <c r="J253" s="98">
        <f t="shared" si="3"/>
        <v>-1.7089635175386703E-4</v>
      </c>
      <c r="K253" s="98">
        <f>I253/'סכום נכסי הקרן'!$C$42</f>
        <v>1.6738789642089857E-7</v>
      </c>
    </row>
    <row r="254" spans="2:11">
      <c r="B254" s="96" t="s">
        <v>2036</v>
      </c>
      <c r="C254" s="92" t="s">
        <v>2037</v>
      </c>
      <c r="D254" s="103" t="s">
        <v>475</v>
      </c>
      <c r="E254" s="103" t="s">
        <v>132</v>
      </c>
      <c r="F254" s="81">
        <v>44922</v>
      </c>
      <c r="G254" s="97">
        <v>40652.810196999999</v>
      </c>
      <c r="H254" s="99">
        <v>0.80015099999999995</v>
      </c>
      <c r="I254" s="97">
        <v>0.32528379000000002</v>
      </c>
      <c r="J254" s="98">
        <f t="shared" si="3"/>
        <v>-9.9935405620346608E-5</v>
      </c>
      <c r="K254" s="98">
        <f>I254/'סכום נכסי הקרן'!$C$42</f>
        <v>9.7883759091893801E-8</v>
      </c>
    </row>
    <row r="255" spans="2:11">
      <c r="B255" s="96" t="s">
        <v>2038</v>
      </c>
      <c r="C255" s="92" t="s">
        <v>2039</v>
      </c>
      <c r="D255" s="103" t="s">
        <v>475</v>
      </c>
      <c r="E255" s="103" t="s">
        <v>132</v>
      </c>
      <c r="F255" s="81">
        <v>44889</v>
      </c>
      <c r="G255" s="97">
        <v>83219.966541000002</v>
      </c>
      <c r="H255" s="99">
        <v>0.62356100000000003</v>
      </c>
      <c r="I255" s="97">
        <v>0.51892698800000003</v>
      </c>
      <c r="J255" s="98">
        <f t="shared" si="3"/>
        <v>-1.5942749263074172E-4</v>
      </c>
      <c r="K255" s="98">
        <f>I255/'סכום נכסי הקרן'!$C$42</f>
        <v>1.5615448983693307E-7</v>
      </c>
    </row>
    <row r="256" spans="2:11">
      <c r="B256" s="96" t="s">
        <v>2040</v>
      </c>
      <c r="C256" s="92" t="s">
        <v>2041</v>
      </c>
      <c r="D256" s="103" t="s">
        <v>475</v>
      </c>
      <c r="E256" s="103" t="s">
        <v>132</v>
      </c>
      <c r="F256" s="81">
        <v>44910</v>
      </c>
      <c r="G256" s="97">
        <v>31357.021247999997</v>
      </c>
      <c r="H256" s="99">
        <v>0.31452799999999997</v>
      </c>
      <c r="I256" s="97">
        <v>9.8626591E-2</v>
      </c>
      <c r="J256" s="98">
        <f t="shared" si="3"/>
        <v>-3.0300582689770757E-5</v>
      </c>
      <c r="K256" s="98">
        <f>I256/'סכום נכסי הקרן'!$C$42</f>
        <v>2.9678520019392118E-8</v>
      </c>
    </row>
    <row r="257" spans="2:11">
      <c r="B257" s="96" t="s">
        <v>2042</v>
      </c>
      <c r="C257" s="92" t="s">
        <v>2043</v>
      </c>
      <c r="D257" s="103" t="s">
        <v>475</v>
      </c>
      <c r="E257" s="103" t="s">
        <v>132</v>
      </c>
      <c r="F257" s="81">
        <v>44909</v>
      </c>
      <c r="G257" s="97">
        <v>31357.021247999997</v>
      </c>
      <c r="H257" s="99">
        <v>-1.170301</v>
      </c>
      <c r="I257" s="97">
        <v>-0.36697147699999999</v>
      </c>
      <c r="J257" s="98">
        <f t="shared" si="3"/>
        <v>1.1274291720805606E-4</v>
      </c>
      <c r="K257" s="98">
        <f>I257/'סכום נכסי הקרן'!$C$42</f>
        <v>-1.1042833597168936E-7</v>
      </c>
    </row>
    <row r="258" spans="2:11">
      <c r="B258" s="96" t="s">
        <v>2044</v>
      </c>
      <c r="C258" s="92" t="s">
        <v>2045</v>
      </c>
      <c r="D258" s="103" t="s">
        <v>475</v>
      </c>
      <c r="E258" s="103" t="s">
        <v>128</v>
      </c>
      <c r="F258" s="81">
        <v>44753</v>
      </c>
      <c r="G258" s="97">
        <v>57398.479417000002</v>
      </c>
      <c r="H258" s="99">
        <v>-4.2522460000000004</v>
      </c>
      <c r="I258" s="97">
        <v>-2.4407247249999999</v>
      </c>
      <c r="J258" s="98">
        <f t="shared" si="3"/>
        <v>7.4985235323433703E-4</v>
      </c>
      <c r="K258" s="98">
        <f>I258/'סכום נכסי הקרן'!$C$42</f>
        <v>-7.3445808963160666E-7</v>
      </c>
    </row>
    <row r="259" spans="2:11">
      <c r="B259" s="96" t="s">
        <v>2046</v>
      </c>
      <c r="C259" s="92" t="s">
        <v>2047</v>
      </c>
      <c r="D259" s="103" t="s">
        <v>475</v>
      </c>
      <c r="E259" s="103" t="s">
        <v>128</v>
      </c>
      <c r="F259" s="81">
        <v>44889</v>
      </c>
      <c r="G259" s="97">
        <v>41880.407680999997</v>
      </c>
      <c r="H259" s="99">
        <v>-1.634639</v>
      </c>
      <c r="I259" s="97">
        <v>-0.68459354800000005</v>
      </c>
      <c r="J259" s="98">
        <f t="shared" si="3"/>
        <v>2.1032444901251374E-4</v>
      </c>
      <c r="K259" s="98">
        <f>I259/'סכום נכסי הקרן'!$C$42</f>
        <v>-2.0600654563295897E-7</v>
      </c>
    </row>
    <row r="260" spans="2:11">
      <c r="B260" s="96" t="s">
        <v>2048</v>
      </c>
      <c r="C260" s="92" t="s">
        <v>2049</v>
      </c>
      <c r="D260" s="103" t="s">
        <v>475</v>
      </c>
      <c r="E260" s="103" t="s">
        <v>128</v>
      </c>
      <c r="F260" s="81">
        <v>44907</v>
      </c>
      <c r="G260" s="97">
        <v>17024.555968000001</v>
      </c>
      <c r="H260" s="99">
        <v>0.81554499999999996</v>
      </c>
      <c r="I260" s="97">
        <v>0.13884286599999998</v>
      </c>
      <c r="J260" s="98">
        <f t="shared" si="3"/>
        <v>-4.2656039304022581E-5</v>
      </c>
      <c r="K260" s="98">
        <f>I260/'סכום נכסי הקרן'!$C$42</f>
        <v>4.1780322490623007E-8</v>
      </c>
    </row>
    <row r="261" spans="2:11">
      <c r="B261" s="96" t="s">
        <v>2050</v>
      </c>
      <c r="C261" s="92" t="s">
        <v>2051</v>
      </c>
      <c r="D261" s="103" t="s">
        <v>475</v>
      </c>
      <c r="E261" s="103" t="s">
        <v>128</v>
      </c>
      <c r="F261" s="81">
        <v>44852</v>
      </c>
      <c r="G261" s="97">
        <v>79159.077883999998</v>
      </c>
      <c r="H261" s="99">
        <v>1.2457130000000001</v>
      </c>
      <c r="I261" s="97">
        <v>0.98609471699999995</v>
      </c>
      <c r="J261" s="98">
        <f t="shared" si="3"/>
        <v>-3.0295323207921268E-4</v>
      </c>
      <c r="K261" s="98">
        <f>I261/'סכום נכסי הקרן'!$C$42</f>
        <v>2.9673368513265659E-7</v>
      </c>
    </row>
    <row r="262" spans="2:11">
      <c r="B262" s="96" t="s">
        <v>2052</v>
      </c>
      <c r="C262" s="92" t="s">
        <v>2053</v>
      </c>
      <c r="D262" s="103" t="s">
        <v>475</v>
      </c>
      <c r="E262" s="103" t="s">
        <v>128</v>
      </c>
      <c r="F262" s="81">
        <v>44858</v>
      </c>
      <c r="G262" s="97">
        <v>43417.725084999998</v>
      </c>
      <c r="H262" s="99">
        <v>1.2529110000000001</v>
      </c>
      <c r="I262" s="97">
        <v>0.54398526400000002</v>
      </c>
      <c r="J262" s="98">
        <f t="shared" si="3"/>
        <v>-1.6712602865741121E-4</v>
      </c>
      <c r="K262" s="98">
        <f>I262/'סכום נכסי הקרן'!$C$42</f>
        <v>1.6369497702580338E-7</v>
      </c>
    </row>
    <row r="263" spans="2:11">
      <c r="B263" s="96" t="s">
        <v>2054</v>
      </c>
      <c r="C263" s="92" t="s">
        <v>2055</v>
      </c>
      <c r="D263" s="103" t="s">
        <v>475</v>
      </c>
      <c r="E263" s="103" t="s">
        <v>130</v>
      </c>
      <c r="F263" s="81">
        <v>44896</v>
      </c>
      <c r="G263" s="97">
        <v>36909.704160000001</v>
      </c>
      <c r="H263" s="99">
        <v>1.851761</v>
      </c>
      <c r="I263" s="97">
        <v>0.68347964100000003</v>
      </c>
      <c r="J263" s="98">
        <f t="shared" si="3"/>
        <v>-2.0998222861515442E-4</v>
      </c>
      <c r="K263" s="98">
        <f>I263/'סכום נכסי הקרן'!$C$42</f>
        <v>2.0567135092670329E-7</v>
      </c>
    </row>
    <row r="264" spans="2:11">
      <c r="B264" s="96" t="s">
        <v>2056</v>
      </c>
      <c r="C264" s="92" t="s">
        <v>2057</v>
      </c>
      <c r="D264" s="103" t="s">
        <v>475</v>
      </c>
      <c r="E264" s="103" t="s">
        <v>130</v>
      </c>
      <c r="F264" s="81">
        <v>44922</v>
      </c>
      <c r="G264" s="97">
        <v>36909.704160000001</v>
      </c>
      <c r="H264" s="99">
        <v>3.882E-2</v>
      </c>
      <c r="I264" s="97">
        <v>1.4328354E-2</v>
      </c>
      <c r="J264" s="98">
        <f t="shared" si="3"/>
        <v>-4.4020326646523512E-6</v>
      </c>
      <c r="K264" s="98">
        <f>I264/'סכום נכסי הקרן'!$C$42</f>
        <v>4.3116601387341583E-9</v>
      </c>
    </row>
    <row r="265" spans="2:11">
      <c r="B265" s="96" t="s">
        <v>2058</v>
      </c>
      <c r="C265" s="92" t="s">
        <v>2059</v>
      </c>
      <c r="D265" s="103" t="s">
        <v>475</v>
      </c>
      <c r="E265" s="103" t="s">
        <v>130</v>
      </c>
      <c r="F265" s="81">
        <v>44910</v>
      </c>
      <c r="G265" s="97">
        <v>123032.3472</v>
      </c>
      <c r="H265" s="99">
        <v>-0.66090300000000002</v>
      </c>
      <c r="I265" s="97">
        <v>-0.81312422500000003</v>
      </c>
      <c r="J265" s="98">
        <f t="shared" si="3"/>
        <v>2.498123230951809E-4</v>
      </c>
      <c r="K265" s="98">
        <f>I265/'סכום נכסי הקרן'!$C$42</f>
        <v>-2.4468374446720153E-7</v>
      </c>
    </row>
    <row r="266" spans="2:11">
      <c r="B266" s="96" t="s">
        <v>2060</v>
      </c>
      <c r="C266" s="92" t="s">
        <v>2061</v>
      </c>
      <c r="D266" s="103" t="s">
        <v>475</v>
      </c>
      <c r="E266" s="103" t="s">
        <v>131</v>
      </c>
      <c r="F266" s="81">
        <v>44896</v>
      </c>
      <c r="G266" s="97">
        <v>83351.218943999993</v>
      </c>
      <c r="H266" s="99">
        <v>-1.2577590000000001</v>
      </c>
      <c r="I266" s="97">
        <v>-1.0483577319999999</v>
      </c>
      <c r="J266" s="98">
        <f t="shared" si="3"/>
        <v>3.2208200470932355E-4</v>
      </c>
      <c r="K266" s="98">
        <f>I266/'סכום נכסי הקרן'!$C$42</f>
        <v>-3.1546974929556791E-7</v>
      </c>
    </row>
    <row r="267" spans="2:11">
      <c r="B267" s="96" t="s">
        <v>2062</v>
      </c>
      <c r="C267" s="92" t="s">
        <v>2063</v>
      </c>
      <c r="D267" s="103" t="s">
        <v>475</v>
      </c>
      <c r="E267" s="103" t="s">
        <v>128</v>
      </c>
      <c r="F267" s="81">
        <v>44917</v>
      </c>
      <c r="G267" s="97">
        <v>227319.71807999999</v>
      </c>
      <c r="H267" s="99">
        <v>-1.7715000000000002E-2</v>
      </c>
      <c r="I267" s="97">
        <v>-4.0268838000000001E-2</v>
      </c>
      <c r="J267" s="98">
        <f t="shared" si="3"/>
        <v>1.237160529699321E-5</v>
      </c>
      <c r="K267" s="98">
        <f>I267/'סכום נכסי הקרן'!$C$42</f>
        <v>-1.2117619625934937E-8</v>
      </c>
    </row>
    <row r="268" spans="2:11">
      <c r="B268" s="96" t="s">
        <v>2064</v>
      </c>
      <c r="C268" s="92" t="s">
        <v>2065</v>
      </c>
      <c r="D268" s="103" t="s">
        <v>475</v>
      </c>
      <c r="E268" s="103" t="s">
        <v>128</v>
      </c>
      <c r="F268" s="81">
        <v>44917</v>
      </c>
      <c r="G268" s="97">
        <v>162621.02908800001</v>
      </c>
      <c r="H268" s="99">
        <v>3.7190000000000001E-2</v>
      </c>
      <c r="I268" s="97">
        <v>6.0478571000000002E-2</v>
      </c>
      <c r="J268" s="98">
        <f t="shared" ref="J268:J331" si="4">IFERROR(I268/$I$11,0)</f>
        <v>-1.8580546310727415E-5</v>
      </c>
      <c r="K268" s="98">
        <f>I268/'סכום נכסי הקרן'!$C$42</f>
        <v>1.8199092779833862E-8</v>
      </c>
    </row>
    <row r="269" spans="2:11">
      <c r="B269" s="96" t="s">
        <v>2066</v>
      </c>
      <c r="C269" s="92" t="s">
        <v>2067</v>
      </c>
      <c r="D269" s="103" t="s">
        <v>475</v>
      </c>
      <c r="E269" s="103" t="s">
        <v>128</v>
      </c>
      <c r="F269" s="81">
        <v>44922</v>
      </c>
      <c r="G269" s="97">
        <v>122402.92512</v>
      </c>
      <c r="H269" s="99">
        <v>0.61936400000000003</v>
      </c>
      <c r="I269" s="97">
        <v>0.75811926500000004</v>
      </c>
      <c r="J269" s="98">
        <f t="shared" si="4"/>
        <v>-2.3291340849285492E-4</v>
      </c>
      <c r="K269" s="98">
        <f>I269/'סכום נכסי הקרן'!$C$42</f>
        <v>2.2813175995700124E-7</v>
      </c>
    </row>
    <row r="270" spans="2:11">
      <c r="B270" s="96" t="s">
        <v>2068</v>
      </c>
      <c r="C270" s="92" t="s">
        <v>2069</v>
      </c>
      <c r="D270" s="103" t="s">
        <v>475</v>
      </c>
      <c r="E270" s="103" t="s">
        <v>128</v>
      </c>
      <c r="F270" s="81">
        <v>44917</v>
      </c>
      <c r="G270" s="97">
        <v>122401.176507</v>
      </c>
      <c r="H270" s="99">
        <v>0.29716500000000001</v>
      </c>
      <c r="I270" s="97">
        <v>0.36373376900000004</v>
      </c>
      <c r="J270" s="98">
        <f t="shared" si="4"/>
        <v>-1.1174821143971686E-4</v>
      </c>
      <c r="K270" s="98">
        <f>I270/'סכום נכסי הקרן'!$C$42</f>
        <v>1.094540512405569E-7</v>
      </c>
    </row>
    <row r="271" spans="2:11">
      <c r="B271" s="96" t="s">
        <v>2070</v>
      </c>
      <c r="C271" s="92" t="s">
        <v>2071</v>
      </c>
      <c r="D271" s="103" t="s">
        <v>475</v>
      </c>
      <c r="E271" s="103" t="s">
        <v>128</v>
      </c>
      <c r="F271" s="81">
        <v>44922</v>
      </c>
      <c r="G271" s="97">
        <v>102765.998704</v>
      </c>
      <c r="H271" s="99">
        <v>0.94197399999999998</v>
      </c>
      <c r="I271" s="97">
        <v>0.96802922800000002</v>
      </c>
      <c r="J271" s="98">
        <f t="shared" si="4"/>
        <v>-2.9740305704299306E-4</v>
      </c>
      <c r="K271" s="98">
        <f>I271/'סכום נכסי הקרן'!$C$42</f>
        <v>2.912974536710358E-7</v>
      </c>
    </row>
    <row r="272" spans="2:11">
      <c r="B272" s="96" t="s">
        <v>2072</v>
      </c>
      <c r="C272" s="92" t="s">
        <v>2073</v>
      </c>
      <c r="D272" s="103" t="s">
        <v>475</v>
      </c>
      <c r="E272" s="103" t="s">
        <v>128</v>
      </c>
      <c r="F272" s="81">
        <v>44909</v>
      </c>
      <c r="G272" s="97">
        <v>87430.660799999998</v>
      </c>
      <c r="H272" s="99">
        <v>1.9069119999999999</v>
      </c>
      <c r="I272" s="97">
        <v>1.667225545</v>
      </c>
      <c r="J272" s="98">
        <f t="shared" si="4"/>
        <v>-5.1221384594719096E-4</v>
      </c>
      <c r="K272" s="98">
        <f>I272/'סכום נכסי הקרן'!$C$42</f>
        <v>5.0169823586546179E-7</v>
      </c>
    </row>
    <row r="273" spans="2:11">
      <c r="B273" s="96" t="s">
        <v>2074</v>
      </c>
      <c r="C273" s="92" t="s">
        <v>2075</v>
      </c>
      <c r="D273" s="103" t="s">
        <v>475</v>
      </c>
      <c r="E273" s="103" t="s">
        <v>128</v>
      </c>
      <c r="F273" s="81">
        <v>44910</v>
      </c>
      <c r="G273" s="97">
        <v>100737.60737399998</v>
      </c>
      <c r="H273" s="99">
        <v>3.2096640000000001</v>
      </c>
      <c r="I273" s="97">
        <v>3.23333834</v>
      </c>
      <c r="J273" s="98">
        <f t="shared" si="4"/>
        <v>-9.9336329829321688E-4</v>
      </c>
      <c r="K273" s="98">
        <f>I273/'סכום נכסי הקרן'!$C$42</f>
        <v>9.7296982162911905E-7</v>
      </c>
    </row>
    <row r="274" spans="2:11">
      <c r="B274" s="96" t="s">
        <v>2076</v>
      </c>
      <c r="C274" s="92" t="s">
        <v>2077</v>
      </c>
      <c r="D274" s="103" t="s">
        <v>475</v>
      </c>
      <c r="E274" s="103" t="s">
        <v>132</v>
      </c>
      <c r="F274" s="81">
        <v>44860</v>
      </c>
      <c r="G274" s="97">
        <v>5202.6434529999997</v>
      </c>
      <c r="H274" s="99">
        <v>-4.8083340000000003</v>
      </c>
      <c r="I274" s="97">
        <v>-0.25016047499999999</v>
      </c>
      <c r="J274" s="98">
        <f t="shared" si="4"/>
        <v>7.6855623636528508E-5</v>
      </c>
      <c r="K274" s="98">
        <f>I274/'סכום נכסי הקרן'!$C$42</f>
        <v>-7.5277798716049522E-8</v>
      </c>
    </row>
    <row r="275" spans="2:11">
      <c r="B275" s="96" t="s">
        <v>2078</v>
      </c>
      <c r="C275" s="92" t="s">
        <v>2079</v>
      </c>
      <c r="D275" s="103" t="s">
        <v>475</v>
      </c>
      <c r="E275" s="103" t="s">
        <v>132</v>
      </c>
      <c r="F275" s="81">
        <v>44763</v>
      </c>
      <c r="G275" s="97">
        <v>373101.08984999999</v>
      </c>
      <c r="H275" s="99">
        <v>0.96040099999999995</v>
      </c>
      <c r="I275" s="97">
        <v>3.5832650599999996</v>
      </c>
      <c r="J275" s="98">
        <f t="shared" si="4"/>
        <v>-1.1008696351463305E-3</v>
      </c>
      <c r="K275" s="98">
        <f>I275/'סכום נכסי הקרן'!$C$42</f>
        <v>1.0782690828074782E-6</v>
      </c>
    </row>
    <row r="276" spans="2:11">
      <c r="B276" s="96" t="s">
        <v>2080</v>
      </c>
      <c r="C276" s="92" t="s">
        <v>2081</v>
      </c>
      <c r="D276" s="103" t="s">
        <v>475</v>
      </c>
      <c r="E276" s="103" t="s">
        <v>128</v>
      </c>
      <c r="F276" s="81">
        <v>44768</v>
      </c>
      <c r="G276" s="97">
        <v>125552.545039</v>
      </c>
      <c r="H276" s="99">
        <v>5.0507939999999998</v>
      </c>
      <c r="I276" s="97">
        <v>6.3414005219999998</v>
      </c>
      <c r="J276" s="98">
        <f t="shared" si="4"/>
        <v>-1.9482385930363996E-3</v>
      </c>
      <c r="K276" s="98">
        <f>I276/'סכום נכסי הקרן'!$C$42</f>
        <v>1.908241787888224E-6</v>
      </c>
    </row>
    <row r="277" spans="2:11">
      <c r="B277" s="96" t="s">
        <v>2082</v>
      </c>
      <c r="C277" s="92" t="s">
        <v>2083</v>
      </c>
      <c r="D277" s="103" t="s">
        <v>475</v>
      </c>
      <c r="E277" s="103" t="s">
        <v>128</v>
      </c>
      <c r="F277" s="81">
        <v>44768</v>
      </c>
      <c r="G277" s="97">
        <v>53731.376621000003</v>
      </c>
      <c r="H277" s="99">
        <v>4.9150239999999998</v>
      </c>
      <c r="I277" s="97">
        <v>2.640910136</v>
      </c>
      <c r="J277" s="98">
        <f t="shared" si="4"/>
        <v>-8.1135437350888194E-4</v>
      </c>
      <c r="K277" s="98">
        <f>I277/'סכום נכסי הקרן'!$C$42</f>
        <v>7.9469749026093336E-7</v>
      </c>
    </row>
    <row r="278" spans="2:11">
      <c r="B278" s="96" t="s">
        <v>2084</v>
      </c>
      <c r="C278" s="92" t="s">
        <v>2085</v>
      </c>
      <c r="D278" s="103" t="s">
        <v>475</v>
      </c>
      <c r="E278" s="103" t="s">
        <v>128</v>
      </c>
      <c r="F278" s="81">
        <v>44749</v>
      </c>
      <c r="G278" s="97">
        <v>17752.666591000001</v>
      </c>
      <c r="H278" s="99">
        <v>4.0701510000000001</v>
      </c>
      <c r="I278" s="97">
        <v>0.7225604189999999</v>
      </c>
      <c r="J278" s="98">
        <f t="shared" si="4"/>
        <v>-2.2198883183810846E-4</v>
      </c>
      <c r="K278" s="98">
        <f>I278/'סכום נכסי הקרן'!$C$42</f>
        <v>2.174314618712904E-7</v>
      </c>
    </row>
    <row r="279" spans="2:11">
      <c r="B279" s="96" t="s">
        <v>2086</v>
      </c>
      <c r="C279" s="92" t="s">
        <v>2087</v>
      </c>
      <c r="D279" s="103" t="s">
        <v>475</v>
      </c>
      <c r="E279" s="103" t="s">
        <v>128</v>
      </c>
      <c r="F279" s="81">
        <v>44749</v>
      </c>
      <c r="G279" s="97">
        <v>17743.110016999999</v>
      </c>
      <c r="H279" s="99">
        <v>4.0185000000000004</v>
      </c>
      <c r="I279" s="97">
        <v>0.71300685399999997</v>
      </c>
      <c r="J279" s="98">
        <f t="shared" si="4"/>
        <v>-2.1905373509260097E-4</v>
      </c>
      <c r="K279" s="98">
        <f>I279/'סכום נכסי הקרן'!$C$42</f>
        <v>2.145566218587317E-7</v>
      </c>
    </row>
    <row r="280" spans="2:11">
      <c r="B280" s="96" t="s">
        <v>2088</v>
      </c>
      <c r="C280" s="92" t="s">
        <v>2089</v>
      </c>
      <c r="D280" s="103" t="s">
        <v>475</v>
      </c>
      <c r="E280" s="103" t="s">
        <v>128</v>
      </c>
      <c r="F280" s="81">
        <v>44749</v>
      </c>
      <c r="G280" s="97">
        <v>622427.09218000004</v>
      </c>
      <c r="H280" s="99">
        <v>3.9991669999999999</v>
      </c>
      <c r="I280" s="97">
        <v>24.891901352000001</v>
      </c>
      <c r="J280" s="98">
        <f t="shared" si="4"/>
        <v>-7.6474215277489667E-3</v>
      </c>
      <c r="K280" s="98">
        <f>I280/'סכום נכסי הקרן'!$C$42</f>
        <v>7.4904220566243207E-6</v>
      </c>
    </row>
    <row r="281" spans="2:11">
      <c r="B281" s="96" t="s">
        <v>2090</v>
      </c>
      <c r="C281" s="92" t="s">
        <v>2091</v>
      </c>
      <c r="D281" s="103" t="s">
        <v>475</v>
      </c>
      <c r="E281" s="103" t="s">
        <v>128</v>
      </c>
      <c r="F281" s="81">
        <v>44749</v>
      </c>
      <c r="G281" s="97">
        <v>53216.234210000002</v>
      </c>
      <c r="H281" s="99">
        <v>3.994888</v>
      </c>
      <c r="I281" s="97">
        <v>2.1259287920000003</v>
      </c>
      <c r="J281" s="98">
        <f t="shared" si="4"/>
        <v>-6.5313908248699852E-4</v>
      </c>
      <c r="K281" s="98">
        <f>I281/'סכום נכסי הקרן'!$C$42</f>
        <v>6.3973031586556725E-7</v>
      </c>
    </row>
    <row r="282" spans="2:11">
      <c r="B282" s="96" t="s">
        <v>2092</v>
      </c>
      <c r="C282" s="92" t="s">
        <v>2093</v>
      </c>
      <c r="D282" s="103" t="s">
        <v>475</v>
      </c>
      <c r="E282" s="103" t="s">
        <v>128</v>
      </c>
      <c r="F282" s="81">
        <v>44804</v>
      </c>
      <c r="G282" s="97">
        <v>42498.136206999996</v>
      </c>
      <c r="H282" s="99">
        <v>3.2850470000000001</v>
      </c>
      <c r="I282" s="97">
        <v>1.3960837760000002</v>
      </c>
      <c r="J282" s="98">
        <f t="shared" si="4"/>
        <v>-4.2891223824754728E-4</v>
      </c>
      <c r="K282" s="98">
        <f>I282/'סכום נכסי הקרן'!$C$42</f>
        <v>4.2010678737506546E-7</v>
      </c>
    </row>
    <row r="283" spans="2:11">
      <c r="B283" s="96" t="s">
        <v>2094</v>
      </c>
      <c r="C283" s="92" t="s">
        <v>2095</v>
      </c>
      <c r="D283" s="103" t="s">
        <v>475</v>
      </c>
      <c r="E283" s="103" t="s">
        <v>128</v>
      </c>
      <c r="F283" s="81">
        <v>44909</v>
      </c>
      <c r="G283" s="97">
        <v>34058.756504999998</v>
      </c>
      <c r="H283" s="99">
        <v>-2.947E-3</v>
      </c>
      <c r="I283" s="97">
        <v>-1.003568E-3</v>
      </c>
      <c r="J283" s="98">
        <f t="shared" si="4"/>
        <v>3.0832146645733561E-7</v>
      </c>
      <c r="K283" s="98">
        <f>I283/'סכום נכסי הקרן'!$C$42</f>
        <v>-3.0199171112810042E-10</v>
      </c>
    </row>
    <row r="284" spans="2:11">
      <c r="B284" s="96" t="s">
        <v>2096</v>
      </c>
      <c r="C284" s="92" t="s">
        <v>2097</v>
      </c>
      <c r="D284" s="103" t="s">
        <v>475</v>
      </c>
      <c r="E284" s="103" t="s">
        <v>130</v>
      </c>
      <c r="F284" s="81">
        <v>44832</v>
      </c>
      <c r="G284" s="97">
        <v>22576.854932999999</v>
      </c>
      <c r="H284" s="99">
        <v>-10.748732</v>
      </c>
      <c r="I284" s="97">
        <v>-2.4267256050000001</v>
      </c>
      <c r="J284" s="98">
        <f t="shared" si="4"/>
        <v>7.4555146957970455E-4</v>
      </c>
      <c r="K284" s="98">
        <f>I284/'סכום נכסי הקרן'!$C$42</f>
        <v>-7.3024550194139782E-7</v>
      </c>
    </row>
    <row r="285" spans="2:11">
      <c r="B285" s="96" t="s">
        <v>2098</v>
      </c>
      <c r="C285" s="92" t="s">
        <v>2099</v>
      </c>
      <c r="D285" s="103" t="s">
        <v>475</v>
      </c>
      <c r="E285" s="103" t="s">
        <v>130</v>
      </c>
      <c r="F285" s="81">
        <v>44845</v>
      </c>
      <c r="G285" s="97">
        <v>38634.487848999997</v>
      </c>
      <c r="H285" s="99">
        <v>-9.1412250000000004</v>
      </c>
      <c r="I285" s="97">
        <v>-3.5316653729999996</v>
      </c>
      <c r="J285" s="98">
        <f t="shared" si="4"/>
        <v>1.0850169065174985E-3</v>
      </c>
      <c r="K285" s="98">
        <f>I285/'סכום נכסי הקרן'!$C$42</f>
        <v>-1.0627418063590418E-6</v>
      </c>
    </row>
    <row r="286" spans="2:11">
      <c r="B286" s="96" t="s">
        <v>2100</v>
      </c>
      <c r="C286" s="92" t="s">
        <v>2101</v>
      </c>
      <c r="D286" s="103" t="s">
        <v>475</v>
      </c>
      <c r="E286" s="103" t="s">
        <v>130</v>
      </c>
      <c r="F286" s="81">
        <v>44837</v>
      </c>
      <c r="G286" s="97">
        <v>78842.926739999995</v>
      </c>
      <c r="H286" s="99">
        <v>-8.3659789999999994</v>
      </c>
      <c r="I286" s="97">
        <v>-6.5959829619999999</v>
      </c>
      <c r="J286" s="98">
        <f t="shared" si="4"/>
        <v>2.0264527561375412E-3</v>
      </c>
      <c r="K286" s="98">
        <f>I286/'סכום נכסי הקרן'!$C$42</f>
        <v>-1.9848502356254642E-6</v>
      </c>
    </row>
    <row r="287" spans="2:11">
      <c r="B287" s="96" t="s">
        <v>2102</v>
      </c>
      <c r="C287" s="92" t="s">
        <v>2103</v>
      </c>
      <c r="D287" s="103" t="s">
        <v>475</v>
      </c>
      <c r="E287" s="103" t="s">
        <v>130</v>
      </c>
      <c r="F287" s="81">
        <v>44854</v>
      </c>
      <c r="G287" s="97">
        <v>54444.158652999999</v>
      </c>
      <c r="H287" s="99">
        <v>-8.2455890000000007</v>
      </c>
      <c r="I287" s="97">
        <v>-4.4892413810000003</v>
      </c>
      <c r="J287" s="98">
        <f t="shared" si="4"/>
        <v>1.379208470049737E-3</v>
      </c>
      <c r="K287" s="98">
        <f>I287/'סכום נכסי הקרן'!$C$42</f>
        <v>-1.350893697602222E-6</v>
      </c>
    </row>
    <row r="288" spans="2:11">
      <c r="B288" s="96" t="s">
        <v>2104</v>
      </c>
      <c r="C288" s="92" t="s">
        <v>2105</v>
      </c>
      <c r="D288" s="103" t="s">
        <v>475</v>
      </c>
      <c r="E288" s="103" t="s">
        <v>130</v>
      </c>
      <c r="F288" s="81">
        <v>44810</v>
      </c>
      <c r="G288" s="97">
        <v>351970.38</v>
      </c>
      <c r="H288" s="99">
        <v>-6.9737539999999996</v>
      </c>
      <c r="I288" s="97">
        <v>-24.545549999999999</v>
      </c>
      <c r="J288" s="98">
        <f t="shared" si="4"/>
        <v>7.541013634354477E-3</v>
      </c>
      <c r="K288" s="98">
        <f>I288/'סכום נכסי הקרן'!$C$42</f>
        <v>-7.3861986881609862E-6</v>
      </c>
    </row>
    <row r="289" spans="2:11">
      <c r="B289" s="96" t="s">
        <v>2106</v>
      </c>
      <c r="C289" s="92" t="s">
        <v>2107</v>
      </c>
      <c r="D289" s="103" t="s">
        <v>475</v>
      </c>
      <c r="E289" s="103" t="s">
        <v>130</v>
      </c>
      <c r="F289" s="81">
        <v>44825</v>
      </c>
      <c r="G289" s="97">
        <v>85718.196296999988</v>
      </c>
      <c r="H289" s="99">
        <v>-6.69991</v>
      </c>
      <c r="I289" s="97">
        <v>-5.7430418119999995</v>
      </c>
      <c r="J289" s="98">
        <f t="shared" si="4"/>
        <v>1.7644076668463262E-3</v>
      </c>
      <c r="K289" s="98">
        <f>I289/'סכום נכסי הקרן'!$C$42</f>
        <v>-1.7281848603045396E-6</v>
      </c>
    </row>
    <row r="290" spans="2:11">
      <c r="B290" s="96" t="s">
        <v>2108</v>
      </c>
      <c r="C290" s="92" t="s">
        <v>2109</v>
      </c>
      <c r="D290" s="103" t="s">
        <v>475</v>
      </c>
      <c r="E290" s="103" t="s">
        <v>130</v>
      </c>
      <c r="F290" s="81">
        <v>44811</v>
      </c>
      <c r="G290" s="97">
        <v>69552.460642999999</v>
      </c>
      <c r="H290" s="99">
        <v>-6.9852280000000002</v>
      </c>
      <c r="I290" s="97">
        <v>-4.8583979880000001</v>
      </c>
      <c r="J290" s="98">
        <f t="shared" si="4"/>
        <v>1.4926227144483771E-3</v>
      </c>
      <c r="K290" s="98">
        <f>I290/'סכום נכסי הקרן'!$C$42</f>
        <v>-1.4619795786009919E-6</v>
      </c>
    </row>
    <row r="291" spans="2:11">
      <c r="B291" s="96" t="s">
        <v>2110</v>
      </c>
      <c r="C291" s="92" t="s">
        <v>2111</v>
      </c>
      <c r="D291" s="103" t="s">
        <v>475</v>
      </c>
      <c r="E291" s="103" t="s">
        <v>130</v>
      </c>
      <c r="F291" s="81">
        <v>44811</v>
      </c>
      <c r="G291" s="97">
        <v>183236.834886</v>
      </c>
      <c r="H291" s="99">
        <v>-6.9373389999999997</v>
      </c>
      <c r="I291" s="97">
        <v>-12.711759502000001</v>
      </c>
      <c r="J291" s="98">
        <f t="shared" si="4"/>
        <v>3.9053739566323464E-3</v>
      </c>
      <c r="K291" s="98">
        <f>I291/'סכום נכסי הקרן'!$C$42</f>
        <v>-3.8251976980711518E-6</v>
      </c>
    </row>
    <row r="292" spans="2:11">
      <c r="B292" s="96" t="s">
        <v>2112</v>
      </c>
      <c r="C292" s="92" t="s">
        <v>2113</v>
      </c>
      <c r="D292" s="103" t="s">
        <v>475</v>
      </c>
      <c r="E292" s="103" t="s">
        <v>130</v>
      </c>
      <c r="F292" s="81">
        <v>44804</v>
      </c>
      <c r="G292" s="97">
        <v>123621.939746</v>
      </c>
      <c r="H292" s="99">
        <v>-5.8362429999999996</v>
      </c>
      <c r="I292" s="97">
        <v>-7.214876608</v>
      </c>
      <c r="J292" s="98">
        <f t="shared" si="4"/>
        <v>2.2165925339262386E-3</v>
      </c>
      <c r="K292" s="98">
        <f>I292/'סכום נכסי הקרן'!$C$42</f>
        <v>-2.1710864958109715E-6</v>
      </c>
    </row>
    <row r="293" spans="2:11">
      <c r="B293" s="96" t="s">
        <v>2114</v>
      </c>
      <c r="C293" s="92" t="s">
        <v>2115</v>
      </c>
      <c r="D293" s="103" t="s">
        <v>475</v>
      </c>
      <c r="E293" s="103" t="s">
        <v>130</v>
      </c>
      <c r="F293" s="81">
        <v>44860</v>
      </c>
      <c r="G293" s="97">
        <v>41846.022163000001</v>
      </c>
      <c r="H293" s="99">
        <v>-5.7143620000000004</v>
      </c>
      <c r="I293" s="97">
        <v>-2.3912332940000001</v>
      </c>
      <c r="J293" s="98">
        <f t="shared" si="4"/>
        <v>7.3464733415940441E-4</v>
      </c>
      <c r="K293" s="98">
        <f>I293/'סכום נכסי הקרן'!$C$42</f>
        <v>-7.1956522543718411E-7</v>
      </c>
    </row>
    <row r="294" spans="2:11">
      <c r="B294" s="96" t="s">
        <v>2116</v>
      </c>
      <c r="C294" s="92" t="s">
        <v>2117</v>
      </c>
      <c r="D294" s="103" t="s">
        <v>475</v>
      </c>
      <c r="E294" s="103" t="s">
        <v>130</v>
      </c>
      <c r="F294" s="81">
        <v>44861</v>
      </c>
      <c r="G294" s="97">
        <v>42325.356181000003</v>
      </c>
      <c r="H294" s="99">
        <v>-5.3425859999999998</v>
      </c>
      <c r="I294" s="97">
        <v>-2.2612685049999999</v>
      </c>
      <c r="J294" s="98">
        <f t="shared" si="4"/>
        <v>6.9471886460647104E-4</v>
      </c>
      <c r="K294" s="98">
        <f>I294/'סכום נכסי הקרן'!$C$42</f>
        <v>-6.804564764371038E-7</v>
      </c>
    </row>
    <row r="295" spans="2:11">
      <c r="B295" s="96" t="s">
        <v>2118</v>
      </c>
      <c r="C295" s="92" t="s">
        <v>2119</v>
      </c>
      <c r="D295" s="103" t="s">
        <v>475</v>
      </c>
      <c r="E295" s="103" t="s">
        <v>130</v>
      </c>
      <c r="F295" s="81">
        <v>44755</v>
      </c>
      <c r="G295" s="97">
        <v>69845.257920000004</v>
      </c>
      <c r="H295" s="99">
        <v>-4.4255389999999997</v>
      </c>
      <c r="I295" s="97">
        <v>-3.0910289649999996</v>
      </c>
      <c r="J295" s="98">
        <f t="shared" si="4"/>
        <v>9.4964225976804778E-4</v>
      </c>
      <c r="K295" s="98">
        <f>I295/'סכום נכסי הקרן'!$C$42</f>
        <v>-9.3014636405990529E-7</v>
      </c>
    </row>
    <row r="296" spans="2:11">
      <c r="B296" s="96" t="s">
        <v>2120</v>
      </c>
      <c r="C296" s="92" t="s">
        <v>2121</v>
      </c>
      <c r="D296" s="103" t="s">
        <v>475</v>
      </c>
      <c r="E296" s="103" t="s">
        <v>130</v>
      </c>
      <c r="F296" s="81">
        <v>44753</v>
      </c>
      <c r="G296" s="97">
        <v>94986.620314999993</v>
      </c>
      <c r="H296" s="99">
        <v>-4.3108890000000004</v>
      </c>
      <c r="I296" s="97">
        <v>-4.0947678710000002</v>
      </c>
      <c r="J296" s="98">
        <f t="shared" si="4"/>
        <v>1.2580162328702212E-3</v>
      </c>
      <c r="K296" s="98">
        <f>I296/'סכום נכסי הקרן'!$C$42</f>
        <v>-1.2321895038857942E-6</v>
      </c>
    </row>
    <row r="297" spans="2:11">
      <c r="B297" s="96" t="s">
        <v>2122</v>
      </c>
      <c r="C297" s="92" t="s">
        <v>2123</v>
      </c>
      <c r="D297" s="103" t="s">
        <v>475</v>
      </c>
      <c r="E297" s="103" t="s">
        <v>130</v>
      </c>
      <c r="F297" s="81">
        <v>44753</v>
      </c>
      <c r="G297" s="97">
        <v>1570612.08</v>
      </c>
      <c r="H297" s="99">
        <v>-4.1550459999999996</v>
      </c>
      <c r="I297" s="97">
        <v>-65.259650000000008</v>
      </c>
      <c r="J297" s="98">
        <f t="shared" si="4"/>
        <v>2.0049414676925194E-2</v>
      </c>
      <c r="K297" s="98">
        <f>I297/'סכום נכסי הקרן'!$C$42</f>
        <v>-1.9637805680453084E-5</v>
      </c>
    </row>
    <row r="298" spans="2:11">
      <c r="B298" s="96" t="s">
        <v>2124</v>
      </c>
      <c r="C298" s="92" t="s">
        <v>2125</v>
      </c>
      <c r="D298" s="103" t="s">
        <v>475</v>
      </c>
      <c r="E298" s="103" t="s">
        <v>130</v>
      </c>
      <c r="F298" s="81">
        <v>44769</v>
      </c>
      <c r="G298" s="97">
        <v>266472.61825300002</v>
      </c>
      <c r="H298" s="99">
        <v>-3.8153990000000002</v>
      </c>
      <c r="I298" s="97">
        <v>-10.166993549000001</v>
      </c>
      <c r="J298" s="98">
        <f t="shared" si="4"/>
        <v>3.1235575073038911E-3</v>
      </c>
      <c r="K298" s="98">
        <f>I298/'סכום נכסי הקרן'!$C$42</f>
        <v>-3.0594317264907497E-6</v>
      </c>
    </row>
    <row r="299" spans="2:11">
      <c r="B299" s="96" t="s">
        <v>2124</v>
      </c>
      <c r="C299" s="92" t="s">
        <v>2126</v>
      </c>
      <c r="D299" s="103" t="s">
        <v>475</v>
      </c>
      <c r="E299" s="103" t="s">
        <v>130</v>
      </c>
      <c r="F299" s="81">
        <v>44769</v>
      </c>
      <c r="G299" s="97">
        <v>637317.29</v>
      </c>
      <c r="H299" s="99">
        <v>-3.8153990000000002</v>
      </c>
      <c r="I299" s="97">
        <v>-24.316200000000002</v>
      </c>
      <c r="J299" s="98">
        <f t="shared" si="4"/>
        <v>7.4705515148648267E-3</v>
      </c>
      <c r="K299" s="98">
        <f>I299/'סכום נכסי הקרן'!$C$42</f>
        <v>-7.3171831367013651E-6</v>
      </c>
    </row>
    <row r="300" spans="2:11">
      <c r="B300" s="96" t="s">
        <v>2127</v>
      </c>
      <c r="C300" s="92" t="s">
        <v>2128</v>
      </c>
      <c r="D300" s="103" t="s">
        <v>475</v>
      </c>
      <c r="E300" s="103" t="s">
        <v>130</v>
      </c>
      <c r="F300" s="81">
        <v>44763</v>
      </c>
      <c r="G300" s="97">
        <v>57322.551432</v>
      </c>
      <c r="H300" s="99">
        <v>-3.4954079999999998</v>
      </c>
      <c r="I300" s="97">
        <v>-2.003657069</v>
      </c>
      <c r="J300" s="98">
        <f t="shared" si="4"/>
        <v>6.155741173410141E-4</v>
      </c>
      <c r="K300" s="98">
        <f>I300/'סכום נכסי הקרן'!$C$42</f>
        <v>-6.029365491737723E-7</v>
      </c>
    </row>
    <row r="301" spans="2:11">
      <c r="B301" s="96" t="s">
        <v>2129</v>
      </c>
      <c r="C301" s="92" t="s">
        <v>2130</v>
      </c>
      <c r="D301" s="103" t="s">
        <v>475</v>
      </c>
      <c r="E301" s="103" t="s">
        <v>130</v>
      </c>
      <c r="F301" s="81">
        <v>44769</v>
      </c>
      <c r="G301" s="97">
        <v>294325.72912500001</v>
      </c>
      <c r="H301" s="99">
        <v>-3.765266</v>
      </c>
      <c r="I301" s="97">
        <v>-11.082146561</v>
      </c>
      <c r="J301" s="98">
        <f t="shared" si="4"/>
        <v>3.4047156537301295E-3</v>
      </c>
      <c r="K301" s="98">
        <f>I301/'סכום נכסי הקרן'!$C$42</f>
        <v>-3.3348177731143116E-6</v>
      </c>
    </row>
    <row r="302" spans="2:11">
      <c r="B302" s="96" t="s">
        <v>2131</v>
      </c>
      <c r="C302" s="92" t="s">
        <v>2132</v>
      </c>
      <c r="D302" s="103" t="s">
        <v>475</v>
      </c>
      <c r="E302" s="103" t="s">
        <v>130</v>
      </c>
      <c r="F302" s="81">
        <v>44777</v>
      </c>
      <c r="G302" s="97">
        <v>31121.700789000002</v>
      </c>
      <c r="H302" s="99">
        <v>-3.4096000000000002</v>
      </c>
      <c r="I302" s="97">
        <v>-1.0611256439999999</v>
      </c>
      <c r="J302" s="98">
        <f t="shared" si="4"/>
        <v>3.2600463013324915E-4</v>
      </c>
      <c r="K302" s="98">
        <f>I302/'סכום נכסי הקרן'!$C$42</f>
        <v>-3.1931184429302992E-7</v>
      </c>
    </row>
    <row r="303" spans="2:11">
      <c r="B303" s="96" t="s">
        <v>2133</v>
      </c>
      <c r="C303" s="92" t="s">
        <v>2134</v>
      </c>
      <c r="D303" s="103" t="s">
        <v>475</v>
      </c>
      <c r="E303" s="103" t="s">
        <v>130</v>
      </c>
      <c r="F303" s="81">
        <v>44784</v>
      </c>
      <c r="G303" s="97">
        <v>121267.762399</v>
      </c>
      <c r="H303" s="99">
        <v>-2.1307990000000001</v>
      </c>
      <c r="I303" s="97">
        <v>-2.5839728380000002</v>
      </c>
      <c r="J303" s="98">
        <f t="shared" si="4"/>
        <v>7.9386179581063102E-4</v>
      </c>
      <c r="K303" s="98">
        <f>I303/'סכום נכסי הקרן'!$C$42</f>
        <v>-7.7756403039570197E-7</v>
      </c>
    </row>
    <row r="304" spans="2:11">
      <c r="B304" s="96" t="s">
        <v>2135</v>
      </c>
      <c r="C304" s="92" t="s">
        <v>2136</v>
      </c>
      <c r="D304" s="103" t="s">
        <v>475</v>
      </c>
      <c r="E304" s="103" t="s">
        <v>130</v>
      </c>
      <c r="F304" s="81">
        <v>44880</v>
      </c>
      <c r="G304" s="97">
        <v>133705.43724900001</v>
      </c>
      <c r="H304" s="99">
        <v>-2.1192959999999998</v>
      </c>
      <c r="I304" s="97">
        <v>-2.8336141969999997</v>
      </c>
      <c r="J304" s="98">
        <f t="shared" si="4"/>
        <v>8.7055793388526273E-4</v>
      </c>
      <c r="K304" s="98">
        <f>I304/'סכום נכסי הקרן'!$C$42</f>
        <v>-8.5268561774479472E-7</v>
      </c>
    </row>
    <row r="305" spans="2:11">
      <c r="B305" s="96" t="s">
        <v>2135</v>
      </c>
      <c r="C305" s="92" t="s">
        <v>2137</v>
      </c>
      <c r="D305" s="103" t="s">
        <v>475</v>
      </c>
      <c r="E305" s="103" t="s">
        <v>130</v>
      </c>
      <c r="F305" s="81">
        <v>44880</v>
      </c>
      <c r="G305" s="97">
        <v>733030.96</v>
      </c>
      <c r="H305" s="99">
        <v>-2.119297</v>
      </c>
      <c r="I305" s="97">
        <v>-15.5351</v>
      </c>
      <c r="J305" s="98">
        <f t="shared" si="4"/>
        <v>4.7727755503975356E-3</v>
      </c>
      <c r="K305" s="98">
        <f>I305/'סכום נכסי הקרן'!$C$42</f>
        <v>-4.674791774494755E-6</v>
      </c>
    </row>
    <row r="306" spans="2:11">
      <c r="B306" s="96" t="s">
        <v>2138</v>
      </c>
      <c r="C306" s="92" t="s">
        <v>2139</v>
      </c>
      <c r="D306" s="103" t="s">
        <v>475</v>
      </c>
      <c r="E306" s="103" t="s">
        <v>130</v>
      </c>
      <c r="F306" s="81">
        <v>44880</v>
      </c>
      <c r="G306" s="97">
        <v>48645.538478000002</v>
      </c>
      <c r="H306" s="99">
        <v>-2.0660180000000001</v>
      </c>
      <c r="I306" s="97">
        <v>-1.0050256869999998</v>
      </c>
      <c r="J306" s="98">
        <f t="shared" si="4"/>
        <v>3.0876930476373413E-4</v>
      </c>
      <c r="K306" s="98">
        <f>I306/'סכום נכסי הקרן'!$C$42</f>
        <v>-3.024303554366267E-7</v>
      </c>
    </row>
    <row r="307" spans="2:11">
      <c r="B307" s="96" t="s">
        <v>2030</v>
      </c>
      <c r="C307" s="92" t="s">
        <v>2140</v>
      </c>
      <c r="D307" s="103" t="s">
        <v>475</v>
      </c>
      <c r="E307" s="103" t="s">
        <v>130</v>
      </c>
      <c r="F307" s="81">
        <v>44880</v>
      </c>
      <c r="G307" s="97">
        <v>265206.20535200002</v>
      </c>
      <c r="H307" s="99">
        <v>-2.032143</v>
      </c>
      <c r="I307" s="97">
        <v>-5.3893693350000005</v>
      </c>
      <c r="J307" s="98">
        <f t="shared" si="4"/>
        <v>1.6557505387252243E-3</v>
      </c>
      <c r="K307" s="98">
        <f>I307/'סכום נכסי הקרן'!$C$42</f>
        <v>-1.6217584332879912E-6</v>
      </c>
    </row>
    <row r="308" spans="2:11">
      <c r="B308" s="96" t="s">
        <v>2141</v>
      </c>
      <c r="C308" s="92" t="s">
        <v>2142</v>
      </c>
      <c r="D308" s="103" t="s">
        <v>475</v>
      </c>
      <c r="E308" s="103" t="s">
        <v>130</v>
      </c>
      <c r="F308" s="81">
        <v>44903</v>
      </c>
      <c r="G308" s="97">
        <v>88150.034847999996</v>
      </c>
      <c r="H308" s="99">
        <v>-1.160765</v>
      </c>
      <c r="I308" s="97">
        <v>-1.023214523</v>
      </c>
      <c r="J308" s="98">
        <f t="shared" si="4"/>
        <v>3.1435737511738434E-4</v>
      </c>
      <c r="K308" s="98">
        <f>I308/'סכום נכסי הקרן'!$C$42</f>
        <v>-3.0790370423518191E-7</v>
      </c>
    </row>
    <row r="309" spans="2:11">
      <c r="B309" s="96" t="s">
        <v>2143</v>
      </c>
      <c r="C309" s="92" t="s">
        <v>2144</v>
      </c>
      <c r="D309" s="103" t="s">
        <v>475</v>
      </c>
      <c r="E309" s="103" t="s">
        <v>130</v>
      </c>
      <c r="F309" s="81">
        <v>44728</v>
      </c>
      <c r="G309" s="97">
        <v>61432.757963999997</v>
      </c>
      <c r="H309" s="99">
        <v>-0.59475699999999998</v>
      </c>
      <c r="I309" s="97">
        <v>-0.36537589200000004</v>
      </c>
      <c r="J309" s="98">
        <f t="shared" si="4"/>
        <v>1.1225271314908117E-4</v>
      </c>
      <c r="K309" s="98">
        <f>I309/'סכום נכסי הקרן'!$C$42</f>
        <v>-1.0994819566789298E-7</v>
      </c>
    </row>
    <row r="310" spans="2:11">
      <c r="B310" s="96" t="s">
        <v>2145</v>
      </c>
      <c r="C310" s="92" t="s">
        <v>2146</v>
      </c>
      <c r="D310" s="103" t="s">
        <v>475</v>
      </c>
      <c r="E310" s="103" t="s">
        <v>130</v>
      </c>
      <c r="F310" s="81">
        <v>44907</v>
      </c>
      <c r="G310" s="97">
        <v>76308.939247000002</v>
      </c>
      <c r="H310" s="99">
        <v>-0.70161799999999996</v>
      </c>
      <c r="I310" s="97">
        <v>-0.53539736400000004</v>
      </c>
      <c r="J310" s="98">
        <f t="shared" si="4"/>
        <v>1.6448760861832175E-4</v>
      </c>
      <c r="K310" s="98">
        <f>I310/'סכום נכסי הקרן'!$C$42</f>
        <v>-1.6111072302807029E-7</v>
      </c>
    </row>
    <row r="311" spans="2:11">
      <c r="B311" s="96" t="s">
        <v>2147</v>
      </c>
      <c r="C311" s="92" t="s">
        <v>2148</v>
      </c>
      <c r="D311" s="103" t="s">
        <v>475</v>
      </c>
      <c r="E311" s="103" t="s">
        <v>130</v>
      </c>
      <c r="F311" s="81">
        <v>44900</v>
      </c>
      <c r="G311" s="97">
        <v>49293.868791000008</v>
      </c>
      <c r="H311" s="99">
        <v>-0.63571900000000003</v>
      </c>
      <c r="I311" s="97">
        <v>-0.31337029199999999</v>
      </c>
      <c r="J311" s="98">
        <f t="shared" si="4"/>
        <v>9.6275277782475593E-5</v>
      </c>
      <c r="K311" s="98">
        <f>I311/'סכום נכסי הקרן'!$C$42</f>
        <v>-9.4298772676881362E-8</v>
      </c>
    </row>
    <row r="312" spans="2:11">
      <c r="B312" s="96" t="s">
        <v>2149</v>
      </c>
      <c r="C312" s="92" t="s">
        <v>2150</v>
      </c>
      <c r="D312" s="103" t="s">
        <v>475</v>
      </c>
      <c r="E312" s="103" t="s">
        <v>130</v>
      </c>
      <c r="F312" s="81">
        <v>44907</v>
      </c>
      <c r="G312" s="97">
        <v>239386.34682499999</v>
      </c>
      <c r="H312" s="99">
        <v>-0.74277899999999997</v>
      </c>
      <c r="I312" s="97">
        <v>-1.7781121179999999</v>
      </c>
      <c r="J312" s="98">
        <f t="shared" si="4"/>
        <v>5.4628100512104706E-4</v>
      </c>
      <c r="K312" s="98">
        <f>I312/'סכום נכסי הקרן'!$C$42</f>
        <v>-5.3506600558450525E-7</v>
      </c>
    </row>
    <row r="313" spans="2:11">
      <c r="B313" s="96" t="s">
        <v>2151</v>
      </c>
      <c r="C313" s="92" t="s">
        <v>2152</v>
      </c>
      <c r="D313" s="103" t="s">
        <v>475</v>
      </c>
      <c r="E313" s="103" t="s">
        <v>130</v>
      </c>
      <c r="F313" s="81">
        <v>44907</v>
      </c>
      <c r="G313" s="97">
        <v>61725.775578000008</v>
      </c>
      <c r="H313" s="99">
        <v>-0.69664999999999999</v>
      </c>
      <c r="I313" s="97">
        <v>-0.43001281200000002</v>
      </c>
      <c r="J313" s="98">
        <f t="shared" si="4"/>
        <v>1.3211080942326039E-4</v>
      </c>
      <c r="K313" s="98">
        <f>I313/'סכום נכסי הקרן'!$C$42</f>
        <v>-1.2939861066005108E-7</v>
      </c>
    </row>
    <row r="314" spans="2:11">
      <c r="B314" s="96" t="s">
        <v>2153</v>
      </c>
      <c r="C314" s="92" t="s">
        <v>2154</v>
      </c>
      <c r="D314" s="103" t="s">
        <v>475</v>
      </c>
      <c r="E314" s="103" t="s">
        <v>130</v>
      </c>
      <c r="F314" s="81">
        <v>44732</v>
      </c>
      <c r="G314" s="97">
        <v>104488.733953</v>
      </c>
      <c r="H314" s="99">
        <v>7.1401999999999993E-2</v>
      </c>
      <c r="I314" s="97">
        <v>7.4606992000000011E-2</v>
      </c>
      <c r="J314" s="98">
        <f t="shared" si="4"/>
        <v>-2.2921154502147048E-5</v>
      </c>
      <c r="K314" s="98">
        <f>I314/'סכום נכסי הקרן'!$C$42</f>
        <v>2.2450589472960978E-8</v>
      </c>
    </row>
    <row r="315" spans="2:11">
      <c r="B315" s="96" t="s">
        <v>2155</v>
      </c>
      <c r="C315" s="92" t="s">
        <v>2156</v>
      </c>
      <c r="D315" s="103" t="s">
        <v>475</v>
      </c>
      <c r="E315" s="103" t="s">
        <v>130</v>
      </c>
      <c r="F315" s="81">
        <v>44732</v>
      </c>
      <c r="G315" s="97">
        <v>111382.570911</v>
      </c>
      <c r="H315" s="99">
        <v>0.13101699999999999</v>
      </c>
      <c r="I315" s="97">
        <v>0.14592996799999999</v>
      </c>
      <c r="J315" s="98">
        <f t="shared" si="4"/>
        <v>-4.4833376247381398E-5</v>
      </c>
      <c r="K315" s="98">
        <f>I315/'סכום נכסי הקרן'!$C$42</f>
        <v>4.3912959302397976E-8</v>
      </c>
    </row>
    <row r="316" spans="2:11">
      <c r="B316" s="96" t="s">
        <v>2157</v>
      </c>
      <c r="C316" s="92" t="s">
        <v>2158</v>
      </c>
      <c r="D316" s="103" t="s">
        <v>475</v>
      </c>
      <c r="E316" s="103" t="s">
        <v>130</v>
      </c>
      <c r="F316" s="81">
        <v>44732</v>
      </c>
      <c r="G316" s="97">
        <v>61880.936480000004</v>
      </c>
      <c r="H316" s="99">
        <v>0.13381000000000001</v>
      </c>
      <c r="I316" s="97">
        <v>8.2802625000000005E-2</v>
      </c>
      <c r="J316" s="98">
        <f t="shared" si="4"/>
        <v>-2.5439060199724225E-5</v>
      </c>
      <c r="K316" s="98">
        <f>I316/'סכום נכסי הקרן'!$C$42</f>
        <v>2.4916803255632331E-8</v>
      </c>
    </row>
    <row r="317" spans="2:11">
      <c r="B317" s="96" t="s">
        <v>2159</v>
      </c>
      <c r="C317" s="92" t="s">
        <v>2160</v>
      </c>
      <c r="D317" s="103" t="s">
        <v>475</v>
      </c>
      <c r="E317" s="103" t="s">
        <v>130</v>
      </c>
      <c r="F317" s="81">
        <v>44909</v>
      </c>
      <c r="G317" s="97">
        <v>200583.939117</v>
      </c>
      <c r="H317" s="99">
        <v>0.03</v>
      </c>
      <c r="I317" s="97">
        <v>6.0174435999999991E-2</v>
      </c>
      <c r="J317" s="98">
        <f t="shared" si="4"/>
        <v>-1.8487108348176789E-5</v>
      </c>
      <c r="K317" s="98">
        <f>I317/'סכום נכסי הקרן'!$C$42</f>
        <v>1.8107573073083599E-8</v>
      </c>
    </row>
    <row r="318" spans="2:11">
      <c r="B318" s="96" t="s">
        <v>2161</v>
      </c>
      <c r="C318" s="92" t="s">
        <v>2162</v>
      </c>
      <c r="D318" s="103" t="s">
        <v>475</v>
      </c>
      <c r="E318" s="103" t="s">
        <v>130</v>
      </c>
      <c r="F318" s="81">
        <v>44732</v>
      </c>
      <c r="G318" s="97">
        <v>49538.434673999996</v>
      </c>
      <c r="H318" s="99">
        <v>5.3280000000000001E-2</v>
      </c>
      <c r="I318" s="97">
        <v>2.6394008E-2</v>
      </c>
      <c r="J318" s="98">
        <f t="shared" si="4"/>
        <v>-8.1089066732365394E-6</v>
      </c>
      <c r="K318" s="98">
        <f>I318/'סכום נכסי הקרן'!$C$42</f>
        <v>7.9424330383678744E-9</v>
      </c>
    </row>
    <row r="319" spans="2:11">
      <c r="B319" s="96" t="s">
        <v>2163</v>
      </c>
      <c r="C319" s="92" t="s">
        <v>2164</v>
      </c>
      <c r="D319" s="103" t="s">
        <v>475</v>
      </c>
      <c r="E319" s="103" t="s">
        <v>130</v>
      </c>
      <c r="F319" s="81">
        <v>44732</v>
      </c>
      <c r="G319" s="97">
        <v>74311.805015999998</v>
      </c>
      <c r="H319" s="99">
        <v>5.8866000000000002E-2</v>
      </c>
      <c r="I319" s="97">
        <v>4.3744022E-2</v>
      </c>
      <c r="J319" s="98">
        <f t="shared" si="4"/>
        <v>-1.3439269697501266E-5</v>
      </c>
      <c r="K319" s="98">
        <f>I319/'סכום נכסי הקרן'!$C$42</f>
        <v>1.3163365168484118E-8</v>
      </c>
    </row>
    <row r="320" spans="2:11">
      <c r="B320" s="96" t="s">
        <v>2165</v>
      </c>
      <c r="C320" s="92" t="s">
        <v>2166</v>
      </c>
      <c r="D320" s="103" t="s">
        <v>475</v>
      </c>
      <c r="E320" s="103" t="s">
        <v>130</v>
      </c>
      <c r="F320" s="81">
        <v>44910</v>
      </c>
      <c r="G320" s="97">
        <v>109172.36442300001</v>
      </c>
      <c r="H320" s="99">
        <v>-0.20318600000000001</v>
      </c>
      <c r="I320" s="97">
        <v>-0.221823139</v>
      </c>
      <c r="J320" s="98">
        <f t="shared" si="4"/>
        <v>6.8149677461466876E-5</v>
      </c>
      <c r="K320" s="98">
        <f>I320/'סכום נכסי הקרן'!$C$42</f>
        <v>-6.675058323343955E-8</v>
      </c>
    </row>
    <row r="321" spans="2:11">
      <c r="B321" s="96" t="s">
        <v>2167</v>
      </c>
      <c r="C321" s="92" t="s">
        <v>2168</v>
      </c>
      <c r="D321" s="103" t="s">
        <v>475</v>
      </c>
      <c r="E321" s="103" t="s">
        <v>130</v>
      </c>
      <c r="F321" s="81">
        <v>44732</v>
      </c>
      <c r="G321" s="97">
        <v>178670.60527100001</v>
      </c>
      <c r="H321" s="99">
        <v>0.23913200000000001</v>
      </c>
      <c r="I321" s="97">
        <v>0.42725888700000003</v>
      </c>
      <c r="J321" s="98">
        <f t="shared" si="4"/>
        <v>-1.3126473402576513E-4</v>
      </c>
      <c r="K321" s="98">
        <f>I321/'סכום נכסי הקרן'!$C$42</f>
        <v>1.2856990495892427E-7</v>
      </c>
    </row>
    <row r="322" spans="2:11">
      <c r="B322" s="96" t="s">
        <v>2032</v>
      </c>
      <c r="C322" s="92" t="s">
        <v>2169</v>
      </c>
      <c r="D322" s="103" t="s">
        <v>475</v>
      </c>
      <c r="E322" s="103" t="s">
        <v>130</v>
      </c>
      <c r="F322" s="81">
        <v>44740</v>
      </c>
      <c r="G322" s="97">
        <v>2198056.08</v>
      </c>
      <c r="H322" s="99">
        <v>0.648922</v>
      </c>
      <c r="I322" s="97">
        <v>14.263669999999999</v>
      </c>
      <c r="J322" s="98">
        <f t="shared" si="4"/>
        <v>-4.382160104211677E-3</v>
      </c>
      <c r="K322" s="98">
        <f>I322/'סכום נכסי הקרן'!$C$42</f>
        <v>4.2921955565208852E-6</v>
      </c>
    </row>
    <row r="323" spans="2:11">
      <c r="B323" s="96" t="s">
        <v>2170</v>
      </c>
      <c r="C323" s="92" t="s">
        <v>2171</v>
      </c>
      <c r="D323" s="103" t="s">
        <v>475</v>
      </c>
      <c r="E323" s="103" t="s">
        <v>131</v>
      </c>
      <c r="F323" s="81">
        <v>44860</v>
      </c>
      <c r="G323" s="97">
        <v>11845.922318000003</v>
      </c>
      <c r="H323" s="99">
        <v>-3.7925270000000002</v>
      </c>
      <c r="I323" s="97">
        <v>-0.449259766</v>
      </c>
      <c r="J323" s="98">
        <f t="shared" si="4"/>
        <v>1.3802396038275377E-4</v>
      </c>
      <c r="K323" s="98">
        <f>I323/'סכום נכסי הקרן'!$C$42</f>
        <v>-1.3519036624857507E-7</v>
      </c>
    </row>
    <row r="324" spans="2:11">
      <c r="B324" s="96" t="s">
        <v>2172</v>
      </c>
      <c r="C324" s="92" t="s">
        <v>2173</v>
      </c>
      <c r="D324" s="103" t="s">
        <v>475</v>
      </c>
      <c r="E324" s="103" t="s">
        <v>131</v>
      </c>
      <c r="F324" s="81">
        <v>44881</v>
      </c>
      <c r="G324" s="97">
        <v>210383.42</v>
      </c>
      <c r="H324" s="99">
        <v>-0.97485299999999997</v>
      </c>
      <c r="I324" s="97">
        <v>-2.0509299999999997</v>
      </c>
      <c r="J324" s="98">
        <f t="shared" si="4"/>
        <v>6.3009755711754777E-4</v>
      </c>
      <c r="K324" s="98">
        <f>I324/'סכום נכסי הקרן'!$C$42</f>
        <v>-6.1716182670626688E-7</v>
      </c>
    </row>
    <row r="325" spans="2:11">
      <c r="B325" s="96" t="s">
        <v>2174</v>
      </c>
      <c r="C325" s="92" t="s">
        <v>2175</v>
      </c>
      <c r="D325" s="103" t="s">
        <v>475</v>
      </c>
      <c r="E325" s="103" t="s">
        <v>131</v>
      </c>
      <c r="F325" s="81">
        <v>44888</v>
      </c>
      <c r="G325" s="97">
        <v>1838072.23</v>
      </c>
      <c r="H325" s="99">
        <v>-0.848966</v>
      </c>
      <c r="I325" s="97">
        <v>-15.6046</v>
      </c>
      <c r="J325" s="98">
        <f t="shared" si="4"/>
        <v>4.7941277078186418E-3</v>
      </c>
      <c r="K325" s="98">
        <f>I325/'סכום נכסי הקרן'!$C$42</f>
        <v>-4.6957055779673675E-6</v>
      </c>
    </row>
    <row r="326" spans="2:11">
      <c r="B326" s="96" t="s">
        <v>2174</v>
      </c>
      <c r="C326" s="92" t="s">
        <v>2176</v>
      </c>
      <c r="D326" s="103" t="s">
        <v>475</v>
      </c>
      <c r="E326" s="103" t="s">
        <v>131</v>
      </c>
      <c r="F326" s="81">
        <v>44888</v>
      </c>
      <c r="G326" s="97">
        <v>118854.40472200001</v>
      </c>
      <c r="H326" s="99">
        <v>-0.848966</v>
      </c>
      <c r="I326" s="97">
        <v>-1.0090329220000001</v>
      </c>
      <c r="J326" s="98">
        <f t="shared" si="4"/>
        <v>3.1000042868522149E-4</v>
      </c>
      <c r="K326" s="98">
        <f>I326/'סכום נכסי הקרן'!$C$42</f>
        <v>-3.0363620472092285E-7</v>
      </c>
    </row>
    <row r="327" spans="2:11">
      <c r="B327" s="96" t="s">
        <v>2177</v>
      </c>
      <c r="C327" s="92" t="s">
        <v>2178</v>
      </c>
      <c r="D327" s="103" t="s">
        <v>475</v>
      </c>
      <c r="E327" s="103" t="s">
        <v>131</v>
      </c>
      <c r="F327" s="81">
        <v>44888</v>
      </c>
      <c r="G327" s="97">
        <v>55281.118476000003</v>
      </c>
      <c r="H327" s="99">
        <v>-0.848966</v>
      </c>
      <c r="I327" s="97">
        <v>-0.46931763799999998</v>
      </c>
      <c r="J327" s="98">
        <f t="shared" si="4"/>
        <v>1.4418624585723437E-4</v>
      </c>
      <c r="K327" s="98">
        <f>I327/'סכום נכסי הקרן'!$C$42</f>
        <v>-1.4122614168867321E-7</v>
      </c>
    </row>
    <row r="328" spans="2:11">
      <c r="B328" s="96" t="s">
        <v>2179</v>
      </c>
      <c r="C328" s="92" t="s">
        <v>2180</v>
      </c>
      <c r="D328" s="103" t="s">
        <v>475</v>
      </c>
      <c r="E328" s="103" t="s">
        <v>131</v>
      </c>
      <c r="F328" s="81">
        <v>44888</v>
      </c>
      <c r="G328" s="97">
        <v>96782.333775000006</v>
      </c>
      <c r="H328" s="99">
        <v>-0.80689299999999997</v>
      </c>
      <c r="I328" s="97">
        <v>-0.78092942300000001</v>
      </c>
      <c r="J328" s="98">
        <f t="shared" si="4"/>
        <v>2.3992126582258596E-4</v>
      </c>
      <c r="K328" s="98">
        <f>I328/'סכום נכסי הקרן'!$C$42</f>
        <v>-2.349957478935659E-7</v>
      </c>
    </row>
    <row r="329" spans="2:11">
      <c r="B329" s="96" t="s">
        <v>2181</v>
      </c>
      <c r="C329" s="92" t="s">
        <v>2182</v>
      </c>
      <c r="D329" s="103" t="s">
        <v>475</v>
      </c>
      <c r="E329" s="103" t="s">
        <v>131</v>
      </c>
      <c r="F329" s="81">
        <v>44889</v>
      </c>
      <c r="G329" s="97">
        <v>34270.839999999997</v>
      </c>
      <c r="H329" s="99">
        <v>0.75405199999999994</v>
      </c>
      <c r="I329" s="97">
        <v>0.25842000000000004</v>
      </c>
      <c r="J329" s="98">
        <f t="shared" si="4"/>
        <v>-7.939315857211936E-5</v>
      </c>
      <c r="K329" s="98">
        <f>I329/'סכום נכסי הקרן'!$C$42</f>
        <v>7.7763238753849988E-8</v>
      </c>
    </row>
    <row r="330" spans="2:11">
      <c r="B330" s="96" t="s">
        <v>2183</v>
      </c>
      <c r="C330" s="92" t="s">
        <v>2184</v>
      </c>
      <c r="D330" s="103" t="s">
        <v>475</v>
      </c>
      <c r="E330" s="103" t="s">
        <v>131</v>
      </c>
      <c r="F330" s="81">
        <v>44781</v>
      </c>
      <c r="G330" s="97">
        <v>112423.70633299999</v>
      </c>
      <c r="H330" s="99">
        <v>0.88769699999999996</v>
      </c>
      <c r="I330" s="97">
        <v>0.99798200199999998</v>
      </c>
      <c r="J330" s="98">
        <f t="shared" si="4"/>
        <v>-3.0660530662064516E-4</v>
      </c>
      <c r="K330" s="98">
        <f>I330/'סכום נכסי הקרן'!$C$42</f>
        <v>3.0031078358320246E-7</v>
      </c>
    </row>
    <row r="331" spans="2:11">
      <c r="B331" s="96" t="s">
        <v>2183</v>
      </c>
      <c r="C331" s="92" t="s">
        <v>2185</v>
      </c>
      <c r="D331" s="103" t="s">
        <v>475</v>
      </c>
      <c r="E331" s="103" t="s">
        <v>131</v>
      </c>
      <c r="F331" s="81">
        <v>44781</v>
      </c>
      <c r="G331" s="97">
        <v>2757561.38</v>
      </c>
      <c r="H331" s="99">
        <v>0.88769699999999996</v>
      </c>
      <c r="I331" s="97">
        <v>24.47879</v>
      </c>
      <c r="J331" s="98">
        <f t="shared" si="4"/>
        <v>-7.5205032742187497E-3</v>
      </c>
      <c r="K331" s="98">
        <f>I331/'סכום נכסי הקרן'!$C$42</f>
        <v>7.3661094001058553E-6</v>
      </c>
    </row>
    <row r="332" spans="2:11">
      <c r="B332" s="96" t="s">
        <v>2186</v>
      </c>
      <c r="C332" s="92" t="s">
        <v>2187</v>
      </c>
      <c r="D332" s="103" t="s">
        <v>475</v>
      </c>
      <c r="E332" s="103" t="s">
        <v>131</v>
      </c>
      <c r="F332" s="81">
        <v>44781</v>
      </c>
      <c r="G332" s="97">
        <v>2875063.12</v>
      </c>
      <c r="H332" s="99">
        <v>0.98929500000000004</v>
      </c>
      <c r="I332" s="97">
        <v>28.44285</v>
      </c>
      <c r="J332" s="98">
        <f t="shared" ref="J332:J356" si="5">IFERROR(I332/$I$11,0)</f>
        <v>-8.7383627439555946E-3</v>
      </c>
      <c r="K332" s="98">
        <f>I332/'סכום נכסי הקרן'!$C$42</f>
        <v>8.5589665482158569E-6</v>
      </c>
    </row>
    <row r="333" spans="2:11">
      <c r="B333" s="96" t="s">
        <v>2186</v>
      </c>
      <c r="C333" s="92" t="s">
        <v>2188</v>
      </c>
      <c r="D333" s="103" t="s">
        <v>475</v>
      </c>
      <c r="E333" s="103" t="s">
        <v>131</v>
      </c>
      <c r="F333" s="81">
        <v>44781</v>
      </c>
      <c r="G333" s="97">
        <v>28173.592885999995</v>
      </c>
      <c r="H333" s="99">
        <v>0.98929500000000004</v>
      </c>
      <c r="I333" s="97">
        <v>0.27871991800000001</v>
      </c>
      <c r="J333" s="98">
        <f t="shared" si="5"/>
        <v>-8.5629806698328691E-5</v>
      </c>
      <c r="K333" s="98">
        <f>I333/'סכום נכסי הקרן'!$C$42</f>
        <v>8.3871850200787423E-8</v>
      </c>
    </row>
    <row r="334" spans="2:11">
      <c r="B334" s="96" t="s">
        <v>2189</v>
      </c>
      <c r="C334" s="92" t="s">
        <v>2190</v>
      </c>
      <c r="D334" s="103" t="s">
        <v>475</v>
      </c>
      <c r="E334" s="103" t="s">
        <v>131</v>
      </c>
      <c r="F334" s="81">
        <v>44725</v>
      </c>
      <c r="G334" s="97">
        <v>37708.812557999998</v>
      </c>
      <c r="H334" s="99">
        <v>1.522994</v>
      </c>
      <c r="I334" s="97">
        <v>0.57430278199999996</v>
      </c>
      <c r="J334" s="98">
        <f t="shared" si="5"/>
        <v>-1.7644033681501155E-4</v>
      </c>
      <c r="K334" s="98">
        <f>I334/'סכום נכסי הקרן'!$C$42</f>
        <v>1.7281806498593857E-7</v>
      </c>
    </row>
    <row r="335" spans="2:11">
      <c r="B335" s="96" t="s">
        <v>2191</v>
      </c>
      <c r="C335" s="92" t="s">
        <v>2192</v>
      </c>
      <c r="D335" s="103" t="s">
        <v>475</v>
      </c>
      <c r="E335" s="103" t="s">
        <v>131</v>
      </c>
      <c r="F335" s="81">
        <v>44909</v>
      </c>
      <c r="G335" s="97">
        <v>71642.229969000007</v>
      </c>
      <c r="H335" s="99">
        <v>2.7277</v>
      </c>
      <c r="I335" s="97">
        <v>1.9541848279999998</v>
      </c>
      <c r="J335" s="98">
        <f t="shared" si="5"/>
        <v>-6.0037499391933191E-4</v>
      </c>
      <c r="K335" s="98">
        <f>I335/'סכום נכסי הקרן'!$C$42</f>
        <v>5.8804945959645241E-7</v>
      </c>
    </row>
    <row r="336" spans="2:11">
      <c r="B336" s="96" t="s">
        <v>2193</v>
      </c>
      <c r="C336" s="92" t="s">
        <v>2194</v>
      </c>
      <c r="D336" s="103" t="s">
        <v>475</v>
      </c>
      <c r="E336" s="103" t="s">
        <v>131</v>
      </c>
      <c r="F336" s="81">
        <v>44908</v>
      </c>
      <c r="G336" s="97">
        <v>100516.34722</v>
      </c>
      <c r="H336" s="99">
        <v>3.0033310000000002</v>
      </c>
      <c r="I336" s="97">
        <v>3.0188384290000001</v>
      </c>
      <c r="J336" s="98">
        <f t="shared" si="5"/>
        <v>-9.274635016531408E-4</v>
      </c>
      <c r="K336" s="98">
        <f>I336/'סכום נכסי הקרן'!$C$42</f>
        <v>9.0842292977952317E-7</v>
      </c>
    </row>
    <row r="337" spans="2:11">
      <c r="B337" s="96" t="s">
        <v>2195</v>
      </c>
      <c r="C337" s="92" t="s">
        <v>2196</v>
      </c>
      <c r="D337" s="103" t="s">
        <v>475</v>
      </c>
      <c r="E337" s="103" t="s">
        <v>131</v>
      </c>
      <c r="F337" s="81">
        <v>44713</v>
      </c>
      <c r="G337" s="97">
        <v>72579.540252000006</v>
      </c>
      <c r="H337" s="99">
        <v>4.1839000000000004</v>
      </c>
      <c r="I337" s="97">
        <v>3.036655171</v>
      </c>
      <c r="J337" s="98">
        <f t="shared" si="5"/>
        <v>-9.3293725532098593E-4</v>
      </c>
      <c r="K337" s="98">
        <f>I337/'סכום נכסי הקרן'!$C$42</f>
        <v>9.137843087825482E-7</v>
      </c>
    </row>
    <row r="338" spans="2:11">
      <c r="B338" s="96" t="s">
        <v>2197</v>
      </c>
      <c r="C338" s="92" t="s">
        <v>2198</v>
      </c>
      <c r="D338" s="103" t="s">
        <v>475</v>
      </c>
      <c r="E338" s="103" t="s">
        <v>131</v>
      </c>
      <c r="F338" s="81">
        <v>44714</v>
      </c>
      <c r="G338" s="97">
        <v>43566.758760000004</v>
      </c>
      <c r="H338" s="99">
        <v>4.2257619999999996</v>
      </c>
      <c r="I338" s="97">
        <v>1.8410277129999999</v>
      </c>
      <c r="J338" s="98">
        <f t="shared" si="5"/>
        <v>-5.6561026682870987E-4</v>
      </c>
      <c r="K338" s="98">
        <f>I338/'סכום נכסי הקרן'!$C$42</f>
        <v>5.5399844283907346E-7</v>
      </c>
    </row>
    <row r="339" spans="2:11">
      <c r="B339" s="96" t="s">
        <v>2199</v>
      </c>
      <c r="C339" s="92" t="s">
        <v>2200</v>
      </c>
      <c r="D339" s="103" t="s">
        <v>475</v>
      </c>
      <c r="E339" s="103" t="s">
        <v>131</v>
      </c>
      <c r="F339" s="81">
        <v>44712</v>
      </c>
      <c r="G339" s="97">
        <v>145712.814579</v>
      </c>
      <c r="H339" s="99">
        <v>4.5480179999999999</v>
      </c>
      <c r="I339" s="97">
        <v>6.6270444180000005</v>
      </c>
      <c r="J339" s="98">
        <f t="shared" si="5"/>
        <v>-2.0359956208604304E-3</v>
      </c>
      <c r="K339" s="98">
        <f>I339/'סכום נכסי הקרן'!$C$42</f>
        <v>1.9941971879471509E-6</v>
      </c>
    </row>
    <row r="340" spans="2:11">
      <c r="B340" s="96" t="s">
        <v>2201</v>
      </c>
      <c r="C340" s="92" t="s">
        <v>2202</v>
      </c>
      <c r="D340" s="103" t="s">
        <v>475</v>
      </c>
      <c r="E340" s="103" t="s">
        <v>131</v>
      </c>
      <c r="F340" s="81">
        <v>44712</v>
      </c>
      <c r="G340" s="97">
        <v>160303.13064600001</v>
      </c>
      <c r="H340" s="99">
        <v>4.5593519999999996</v>
      </c>
      <c r="I340" s="97">
        <v>7.3087834709999999</v>
      </c>
      <c r="J340" s="98">
        <f t="shared" si="5"/>
        <v>-2.2454430968283719E-3</v>
      </c>
      <c r="K340" s="98">
        <f>I340/'סכום נכסי הקרן'!$C$42</f>
        <v>2.1993447645521448E-6</v>
      </c>
    </row>
    <row r="341" spans="2:11">
      <c r="B341" s="96" t="s">
        <v>2203</v>
      </c>
      <c r="C341" s="92" t="s">
        <v>2204</v>
      </c>
      <c r="D341" s="103" t="s">
        <v>475</v>
      </c>
      <c r="E341" s="103" t="s">
        <v>131</v>
      </c>
      <c r="F341" s="81">
        <v>44712</v>
      </c>
      <c r="G341" s="97">
        <v>174889.98587500001</v>
      </c>
      <c r="H341" s="99">
        <v>4.5669060000000004</v>
      </c>
      <c r="I341" s="97">
        <v>7.987061679</v>
      </c>
      <c r="J341" s="98">
        <f t="shared" si="5"/>
        <v>-2.4538273136991903E-3</v>
      </c>
      <c r="K341" s="98">
        <f>I341/'סכום נכסי הקרן'!$C$42</f>
        <v>2.4034509104783021E-6</v>
      </c>
    </row>
    <row r="342" spans="2:11">
      <c r="B342" s="96" t="s">
        <v>2205</v>
      </c>
      <c r="C342" s="92" t="s">
        <v>2206</v>
      </c>
      <c r="D342" s="103" t="s">
        <v>475</v>
      </c>
      <c r="E342" s="103" t="s">
        <v>128</v>
      </c>
      <c r="F342" s="81">
        <v>44825</v>
      </c>
      <c r="G342" s="97">
        <v>88833.731719000003</v>
      </c>
      <c r="H342" s="99">
        <v>-7.6158260000000002</v>
      </c>
      <c r="I342" s="97">
        <v>-6.7654224160000007</v>
      </c>
      <c r="J342" s="98">
        <f t="shared" si="5"/>
        <v>2.0785088409599056E-3</v>
      </c>
      <c r="K342" s="98">
        <f>I342/'סכום נכסי הקרן'!$C$42</f>
        <v>-2.0358376232724116E-6</v>
      </c>
    </row>
    <row r="343" spans="2:11">
      <c r="B343" s="96" t="s">
        <v>2207</v>
      </c>
      <c r="C343" s="92" t="s">
        <v>2208</v>
      </c>
      <c r="D343" s="103" t="s">
        <v>475</v>
      </c>
      <c r="E343" s="103" t="s">
        <v>128</v>
      </c>
      <c r="F343" s="81">
        <v>44833</v>
      </c>
      <c r="G343" s="97">
        <v>86415.485308000003</v>
      </c>
      <c r="H343" s="99">
        <v>-8.4040269999999992</v>
      </c>
      <c r="I343" s="97">
        <v>-7.2623808619999997</v>
      </c>
      <c r="J343" s="98">
        <f t="shared" si="5"/>
        <v>2.2311870419777524E-3</v>
      </c>
      <c r="K343" s="98">
        <f>I343/'סכום נכסי הקרן'!$C$42</f>
        <v>-2.1853813826062099E-6</v>
      </c>
    </row>
    <row r="344" spans="2:11">
      <c r="B344" s="95"/>
      <c r="C344" s="92"/>
      <c r="D344" s="92"/>
      <c r="E344" s="92"/>
      <c r="F344" s="92"/>
      <c r="G344" s="97"/>
      <c r="H344" s="99"/>
      <c r="I344" s="92"/>
      <c r="J344" s="98"/>
      <c r="K344" s="92"/>
    </row>
    <row r="345" spans="2:11">
      <c r="B345" s="93" t="s">
        <v>196</v>
      </c>
      <c r="C345" s="94"/>
      <c r="D345" s="94"/>
      <c r="E345" s="94"/>
      <c r="F345" s="94"/>
      <c r="G345" s="100"/>
      <c r="H345" s="102"/>
      <c r="I345" s="100">
        <v>-457.65395751999995</v>
      </c>
      <c r="J345" s="101">
        <f t="shared" si="5"/>
        <v>0.14060286827855167</v>
      </c>
      <c r="K345" s="101">
        <f>I345/'סכום נכסי הקרן'!$C$42</f>
        <v>-1.3771632987103191E-4</v>
      </c>
    </row>
    <row r="346" spans="2:11">
      <c r="B346" s="104" t="s">
        <v>187</v>
      </c>
      <c r="C346" s="94"/>
      <c r="D346" s="94"/>
      <c r="E346" s="94"/>
      <c r="F346" s="94"/>
      <c r="G346" s="100"/>
      <c r="H346" s="102"/>
      <c r="I346" s="100">
        <v>-457.65395751999995</v>
      </c>
      <c r="J346" s="101">
        <f t="shared" si="5"/>
        <v>0.14060286827855167</v>
      </c>
      <c r="K346" s="101">
        <f>I346/'סכום נכסי הקרן'!$C$42</f>
        <v>-1.3771632987103191E-4</v>
      </c>
    </row>
    <row r="347" spans="2:11">
      <c r="B347" s="96" t="s">
        <v>2209</v>
      </c>
      <c r="C347" s="92" t="s">
        <v>2210</v>
      </c>
      <c r="D347" s="103" t="s">
        <v>475</v>
      </c>
      <c r="E347" s="103" t="s">
        <v>137</v>
      </c>
      <c r="F347" s="81">
        <v>44909</v>
      </c>
      <c r="G347" s="97">
        <v>453942.81306500005</v>
      </c>
      <c r="H347" s="99">
        <v>-6.8233620000000004</v>
      </c>
      <c r="I347" s="97">
        <v>-30.974160082999997</v>
      </c>
      <c r="J347" s="98">
        <f t="shared" si="5"/>
        <v>9.5160452097663804E-3</v>
      </c>
      <c r="K347" s="98">
        <f>I347/'סכום נכסי הקרן'!$C$42</f>
        <v>-9.3206834058288762E-6</v>
      </c>
    </row>
    <row r="348" spans="2:11">
      <c r="B348" s="96" t="s">
        <v>2209</v>
      </c>
      <c r="C348" s="92" t="s">
        <v>2211</v>
      </c>
      <c r="D348" s="103" t="s">
        <v>475</v>
      </c>
      <c r="E348" s="103" t="s">
        <v>137</v>
      </c>
      <c r="F348" s="81">
        <v>44910</v>
      </c>
      <c r="G348" s="97">
        <v>609568.44986299996</v>
      </c>
      <c r="H348" s="99">
        <v>-5.0480140000000002</v>
      </c>
      <c r="I348" s="97">
        <v>-30.771103091000001</v>
      </c>
      <c r="J348" s="98">
        <f t="shared" si="5"/>
        <v>9.4536609671960169E-3</v>
      </c>
      <c r="K348" s="98">
        <f>I348/'סכום נכסי הקרן'!$C$42</f>
        <v>-9.2595798946860293E-6</v>
      </c>
    </row>
    <row r="349" spans="2:11">
      <c r="B349" s="96" t="s">
        <v>2212</v>
      </c>
      <c r="C349" s="92" t="s">
        <v>2213</v>
      </c>
      <c r="D349" s="103" t="s">
        <v>475</v>
      </c>
      <c r="E349" s="103" t="s">
        <v>128</v>
      </c>
      <c r="F349" s="81">
        <v>44868</v>
      </c>
      <c r="G349" s="97">
        <v>259726.46467000002</v>
      </c>
      <c r="H349" s="99">
        <v>3.7911830000000002</v>
      </c>
      <c r="I349" s="97">
        <v>9.8467051009999995</v>
      </c>
      <c r="J349" s="98">
        <f t="shared" si="5"/>
        <v>-3.0251567970613321E-3</v>
      </c>
      <c r="K349" s="98">
        <f>I349/'סכום נכסי הקרן'!$C$42</f>
        <v>2.9630511559005316E-6</v>
      </c>
    </row>
    <row r="350" spans="2:11">
      <c r="B350" s="96" t="s">
        <v>2214</v>
      </c>
      <c r="C350" s="92" t="s">
        <v>2215</v>
      </c>
      <c r="D350" s="103" t="s">
        <v>475</v>
      </c>
      <c r="E350" s="103" t="s">
        <v>128</v>
      </c>
      <c r="F350" s="81">
        <v>44788</v>
      </c>
      <c r="G350" s="97">
        <v>1180808.6689850001</v>
      </c>
      <c r="H350" s="99">
        <v>-10.487501999999999</v>
      </c>
      <c r="I350" s="97">
        <v>-123.83733777699999</v>
      </c>
      <c r="J350" s="98">
        <f t="shared" si="5"/>
        <v>3.8045961594607484E-2</v>
      </c>
      <c r="K350" s="98">
        <f>I350/'סכום נכסי הקרן'!$C$42</f>
        <v>-3.7264888414960198E-5</v>
      </c>
    </row>
    <row r="351" spans="2:11">
      <c r="B351" s="96" t="s">
        <v>2214</v>
      </c>
      <c r="C351" s="92" t="s">
        <v>2216</v>
      </c>
      <c r="D351" s="103" t="s">
        <v>475</v>
      </c>
      <c r="E351" s="103" t="s">
        <v>128</v>
      </c>
      <c r="F351" s="81">
        <v>44782</v>
      </c>
      <c r="G351" s="97">
        <v>764237.32473199989</v>
      </c>
      <c r="H351" s="99">
        <v>-6.7236520000000004</v>
      </c>
      <c r="I351" s="97">
        <v>-51.384655511999995</v>
      </c>
      <c r="J351" s="98">
        <f t="shared" si="5"/>
        <v>1.5786665518295571E-2</v>
      </c>
      <c r="K351" s="98">
        <f>I351/'סכום נכסי הקרן'!$C$42</f>
        <v>-1.5462569595480183E-5</v>
      </c>
    </row>
    <row r="352" spans="2:11">
      <c r="B352" s="96" t="s">
        <v>2214</v>
      </c>
      <c r="C352" s="92" t="s">
        <v>2217</v>
      </c>
      <c r="D352" s="103" t="s">
        <v>475</v>
      </c>
      <c r="E352" s="103" t="s">
        <v>128</v>
      </c>
      <c r="F352" s="81">
        <v>44788</v>
      </c>
      <c r="G352" s="97">
        <v>1165183.6596639999</v>
      </c>
      <c r="H352" s="99">
        <v>-10.348387000000001</v>
      </c>
      <c r="I352" s="97">
        <v>-120.57771041699999</v>
      </c>
      <c r="J352" s="98">
        <f t="shared" si="5"/>
        <v>3.7044521644609425E-2</v>
      </c>
      <c r="K352" s="98">
        <f>I352/'סכום נכסי הקרן'!$C$42</f>
        <v>-3.6284007753075431E-5</v>
      </c>
    </row>
    <row r="353" spans="2:11">
      <c r="B353" s="96" t="s">
        <v>2214</v>
      </c>
      <c r="C353" s="92" t="s">
        <v>2218</v>
      </c>
      <c r="D353" s="103" t="s">
        <v>475</v>
      </c>
      <c r="E353" s="103" t="s">
        <v>128</v>
      </c>
      <c r="F353" s="81">
        <v>44712</v>
      </c>
      <c r="G353" s="97">
        <v>1613883.921142</v>
      </c>
      <c r="H353" s="99">
        <v>-6.4723560000000004</v>
      </c>
      <c r="I353" s="97">
        <v>-104.45631656499999</v>
      </c>
      <c r="J353" s="98">
        <f t="shared" si="5"/>
        <v>3.209162179747907E-2</v>
      </c>
      <c r="K353" s="98">
        <f>I353/'סכום נכסי הקרן'!$C$42</f>
        <v>-3.1432789584365874E-5</v>
      </c>
    </row>
    <row r="354" spans="2:11">
      <c r="B354" s="96" t="s">
        <v>2219</v>
      </c>
      <c r="C354" s="92" t="s">
        <v>2220</v>
      </c>
      <c r="D354" s="103" t="s">
        <v>475</v>
      </c>
      <c r="E354" s="103" t="s">
        <v>128</v>
      </c>
      <c r="F354" s="81">
        <v>44743</v>
      </c>
      <c r="G354" s="97">
        <v>206378.50865199999</v>
      </c>
      <c r="H354" s="99">
        <v>-8.6671630000000004</v>
      </c>
      <c r="I354" s="97">
        <v>-17.887161239000001</v>
      </c>
      <c r="J354" s="98">
        <f t="shared" si="5"/>
        <v>5.4953882387314985E-3</v>
      </c>
      <c r="K354" s="98">
        <f>I354/'סכום נכסי הקרן'!$C$42</f>
        <v>-5.3825694220918194E-6</v>
      </c>
    </row>
    <row r="355" spans="2:11">
      <c r="B355" s="96" t="s">
        <v>2221</v>
      </c>
      <c r="C355" s="92" t="s">
        <v>2222</v>
      </c>
      <c r="D355" s="103" t="s">
        <v>475</v>
      </c>
      <c r="E355" s="103" t="s">
        <v>137</v>
      </c>
      <c r="F355" s="81">
        <v>44715</v>
      </c>
      <c r="G355" s="97">
        <v>271612.94141999999</v>
      </c>
      <c r="H355" s="99">
        <v>-0.72754399999999997</v>
      </c>
      <c r="I355" s="97">
        <v>-1.976103298</v>
      </c>
      <c r="J355" s="98">
        <f t="shared" si="5"/>
        <v>6.0710890214767436E-4</v>
      </c>
      <c r="K355" s="98">
        <f>I355/'סכום נכסי הקרן'!$C$42</f>
        <v>-5.9464512253170935E-7</v>
      </c>
    </row>
    <row r="356" spans="2:11">
      <c r="B356" s="96" t="s">
        <v>2223</v>
      </c>
      <c r="C356" s="92" t="s">
        <v>2224</v>
      </c>
      <c r="D356" s="103" t="s">
        <v>475</v>
      </c>
      <c r="E356" s="103" t="s">
        <v>128</v>
      </c>
      <c r="F356" s="81">
        <v>44860</v>
      </c>
      <c r="G356" s="97">
        <v>192509.78545200001</v>
      </c>
      <c r="H356" s="99">
        <v>7.461379</v>
      </c>
      <c r="I356" s="97">
        <v>14.363885361000001</v>
      </c>
      <c r="J356" s="98">
        <f t="shared" si="5"/>
        <v>-4.4129487972200945E-3</v>
      </c>
      <c r="K356" s="98">
        <f>I356/'סכום נכסי הקרן'!$C$42</f>
        <v>4.3223521660876618E-6</v>
      </c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20" t="s">
        <v>215</v>
      </c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20" t="s">
        <v>109</v>
      </c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20" t="s">
        <v>198</v>
      </c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20" t="s">
        <v>206</v>
      </c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</sheetData>
  <sheetProtection sheet="1" objects="1" scenarios="1"/>
  <mergeCells count="2">
    <mergeCell ref="B6:K6"/>
    <mergeCell ref="B7:K7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142</v>
      </c>
      <c r="C1" s="67" t="s" vm="1">
        <v>223</v>
      </c>
    </row>
    <row r="2" spans="2:17">
      <c r="B2" s="46" t="s">
        <v>141</v>
      </c>
      <c r="C2" s="67" t="s">
        <v>224</v>
      </c>
    </row>
    <row r="3" spans="2:17">
      <c r="B3" s="46" t="s">
        <v>143</v>
      </c>
      <c r="C3" s="67" t="s">
        <v>225</v>
      </c>
    </row>
    <row r="4" spans="2:17">
      <c r="B4" s="46" t="s">
        <v>144</v>
      </c>
      <c r="C4" s="67">
        <v>2207</v>
      </c>
    </row>
    <row r="6" spans="2:17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17" ht="26.25" customHeight="1">
      <c r="B7" s="144" t="s">
        <v>99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17" s="3" customFormat="1" ht="47.25">
      <c r="B8" s="21" t="s">
        <v>113</v>
      </c>
      <c r="C8" s="29" t="s">
        <v>44</v>
      </c>
      <c r="D8" s="29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108</v>
      </c>
      <c r="O8" s="29" t="s">
        <v>57</v>
      </c>
      <c r="P8" s="29" t="s">
        <v>145</v>
      </c>
      <c r="Q8" s="30" t="s">
        <v>147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207</v>
      </c>
      <c r="M9" s="15"/>
      <c r="N9" s="15" t="s">
        <v>203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17" t="s">
        <v>2487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8">
        <v>0</v>
      </c>
      <c r="O11" s="68"/>
      <c r="P11" s="119">
        <v>0</v>
      </c>
      <c r="Q11" s="119">
        <v>0</v>
      </c>
    </row>
    <row r="12" spans="2:17" ht="18" customHeight="1">
      <c r="B12" s="120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0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0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0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</row>
    <row r="426" spans="2:17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</row>
    <row r="427" spans="2:17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</row>
    <row r="428" spans="2:17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</row>
    <row r="429" spans="2:17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</row>
    <row r="430" spans="2:17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</row>
    <row r="431" spans="2:17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</row>
    <row r="432" spans="2:17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</row>
    <row r="433" spans="2:17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</row>
    <row r="434" spans="2:17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</row>
    <row r="435" spans="2:17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</row>
    <row r="436" spans="2:17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</row>
    <row r="437" spans="2:17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</row>
    <row r="438" spans="2:17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</row>
    <row r="439" spans="2:17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</row>
    <row r="440" spans="2:17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</row>
    <row r="441" spans="2:17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</row>
    <row r="442" spans="2:17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</row>
    <row r="443" spans="2:17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</row>
    <row r="444" spans="2:17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</row>
    <row r="445" spans="2:17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</row>
    <row r="446" spans="2:17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</row>
    <row r="447" spans="2:17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</row>
    <row r="448" spans="2:17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</row>
    <row r="449" spans="2:17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</row>
    <row r="450" spans="2:17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</row>
    <row r="451" spans="2:17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</row>
    <row r="452" spans="2:17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</row>
    <row r="453" spans="2:17">
      <c r="B453" s="112"/>
      <c r="C453" s="112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</row>
    <row r="454" spans="2:17">
      <c r="B454" s="112"/>
      <c r="C454" s="112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</row>
    <row r="455" spans="2:17">
      <c r="B455" s="112"/>
      <c r="C455" s="112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</row>
    <row r="456" spans="2:17">
      <c r="B456" s="112"/>
      <c r="C456" s="112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</row>
    <row r="457" spans="2:17">
      <c r="B457" s="112"/>
      <c r="C457" s="112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</row>
    <row r="458" spans="2:17">
      <c r="B458" s="112"/>
      <c r="C458" s="112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</row>
    <row r="459" spans="2:17">
      <c r="B459" s="112"/>
      <c r="C459" s="112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</row>
    <row r="460" spans="2:17">
      <c r="B460" s="112"/>
      <c r="C460" s="112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</row>
    <row r="461" spans="2:17">
      <c r="B461" s="112"/>
      <c r="C461" s="112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</row>
    <row r="462" spans="2:17">
      <c r="B462" s="112"/>
      <c r="C462" s="112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</row>
    <row r="463" spans="2:17">
      <c r="B463" s="112"/>
      <c r="C463" s="112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</row>
    <row r="464" spans="2:17">
      <c r="B464" s="112"/>
      <c r="C464" s="112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</row>
    <row r="465" spans="2:17">
      <c r="B465" s="112"/>
      <c r="C465" s="112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</row>
    <row r="466" spans="2:17">
      <c r="B466" s="112"/>
      <c r="C466" s="112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</row>
    <row r="467" spans="2:17">
      <c r="B467" s="112"/>
      <c r="C467" s="112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</row>
    <row r="468" spans="2:17">
      <c r="B468" s="112"/>
      <c r="C468" s="112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</row>
    <row r="469" spans="2:17">
      <c r="B469" s="112"/>
      <c r="C469" s="112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</row>
    <row r="470" spans="2:17">
      <c r="B470" s="112"/>
      <c r="C470" s="112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</row>
    <row r="471" spans="2:17">
      <c r="B471" s="112"/>
      <c r="C471" s="112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</row>
    <row r="472" spans="2:17">
      <c r="B472" s="112"/>
      <c r="C472" s="112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</row>
    <row r="473" spans="2:17">
      <c r="B473" s="112"/>
      <c r="C473" s="112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</row>
    <row r="474" spans="2:17">
      <c r="B474" s="112"/>
      <c r="C474" s="112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</row>
    <row r="475" spans="2:17">
      <c r="B475" s="112"/>
      <c r="C475" s="112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</row>
    <row r="476" spans="2:17">
      <c r="B476" s="112"/>
      <c r="C476" s="112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</row>
    <row r="477" spans="2:17">
      <c r="B477" s="112"/>
      <c r="C477" s="112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</row>
    <row r="478" spans="2:17">
      <c r="B478" s="112"/>
      <c r="C478" s="112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</row>
    <row r="479" spans="2:17">
      <c r="B479" s="112"/>
      <c r="C479" s="112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</row>
    <row r="480" spans="2:17">
      <c r="B480" s="112"/>
      <c r="C480" s="112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</row>
    <row r="481" spans="2:17">
      <c r="B481" s="112"/>
      <c r="C481" s="112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</row>
    <row r="482" spans="2:17">
      <c r="B482" s="112"/>
      <c r="C482" s="112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</row>
    <row r="483" spans="2:17">
      <c r="B483" s="112"/>
      <c r="C483" s="112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</row>
    <row r="484" spans="2:17">
      <c r="B484" s="112"/>
      <c r="C484" s="112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</row>
    <row r="485" spans="2:17">
      <c r="B485" s="112"/>
      <c r="C485" s="112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</row>
    <row r="486" spans="2:17">
      <c r="B486" s="112"/>
      <c r="C486" s="112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</row>
    <row r="487" spans="2:17">
      <c r="B487" s="112"/>
      <c r="C487" s="112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</row>
    <row r="488" spans="2:17">
      <c r="B488" s="112"/>
      <c r="C488" s="112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</row>
    <row r="489" spans="2:17">
      <c r="B489" s="112"/>
      <c r="C489" s="112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</row>
    <row r="490" spans="2:17">
      <c r="B490" s="112"/>
      <c r="C490" s="112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</row>
    <row r="491" spans="2:17">
      <c r="B491" s="112"/>
      <c r="C491" s="112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</row>
    <row r="492" spans="2:17">
      <c r="B492" s="112"/>
      <c r="C492" s="112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</row>
    <row r="493" spans="2:17">
      <c r="B493" s="112"/>
      <c r="C493" s="112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</row>
    <row r="494" spans="2:17">
      <c r="B494" s="112"/>
      <c r="C494" s="112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</row>
    <row r="495" spans="2:17">
      <c r="B495" s="112"/>
      <c r="C495" s="112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</row>
    <row r="496" spans="2:17">
      <c r="B496" s="112"/>
      <c r="C496" s="112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</row>
    <row r="497" spans="2:17">
      <c r="B497" s="112"/>
      <c r="C497" s="112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</row>
    <row r="498" spans="2:17">
      <c r="B498" s="112"/>
      <c r="C498" s="112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</row>
    <row r="499" spans="2:17">
      <c r="B499" s="112"/>
      <c r="C499" s="112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</row>
    <row r="500" spans="2:17">
      <c r="B500" s="112"/>
      <c r="C500" s="112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</row>
    <row r="501" spans="2:17">
      <c r="B501" s="112"/>
      <c r="C501" s="112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</row>
    <row r="502" spans="2:17">
      <c r="B502" s="112"/>
      <c r="C502" s="112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</row>
    <row r="503" spans="2:17">
      <c r="B503" s="112"/>
      <c r="C503" s="112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</row>
    <row r="504" spans="2:17">
      <c r="B504" s="112"/>
      <c r="C504" s="112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</row>
    <row r="505" spans="2:17">
      <c r="B505" s="112"/>
      <c r="C505" s="112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</row>
    <row r="506" spans="2:17">
      <c r="B506" s="112"/>
      <c r="C506" s="112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</row>
    <row r="507" spans="2:17">
      <c r="B507" s="112"/>
      <c r="C507" s="112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</row>
    <row r="508" spans="2:17">
      <c r="B508" s="112"/>
      <c r="C508" s="112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</row>
    <row r="509" spans="2:17">
      <c r="B509" s="112"/>
      <c r="C509" s="112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</row>
    <row r="510" spans="2:17">
      <c r="B510" s="112"/>
      <c r="C510" s="112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</row>
    <row r="511" spans="2:17">
      <c r="B511" s="112"/>
      <c r="C511" s="112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</row>
    <row r="512" spans="2:17">
      <c r="B512" s="112"/>
      <c r="C512" s="112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</row>
    <row r="513" spans="2:17">
      <c r="B513" s="112"/>
      <c r="C513" s="112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</row>
    <row r="514" spans="2:17">
      <c r="B514" s="112"/>
      <c r="C514" s="112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</row>
    <row r="515" spans="2:17">
      <c r="B515" s="112"/>
      <c r="C515" s="112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</row>
    <row r="516" spans="2:17">
      <c r="B516" s="112"/>
      <c r="C516" s="112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</row>
    <row r="517" spans="2:17">
      <c r="B517" s="112"/>
      <c r="C517" s="112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</row>
    <row r="518" spans="2:17">
      <c r="B518" s="112"/>
      <c r="C518" s="112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</row>
    <row r="519" spans="2:17">
      <c r="B519" s="112"/>
      <c r="C519" s="112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</row>
    <row r="520" spans="2:17">
      <c r="B520" s="112"/>
      <c r="C520" s="112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</row>
    <row r="521" spans="2:17">
      <c r="B521" s="112"/>
      <c r="C521" s="112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</row>
    <row r="522" spans="2:17">
      <c r="B522" s="112"/>
      <c r="C522" s="112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</row>
    <row r="523" spans="2:17">
      <c r="B523" s="112"/>
      <c r="C523" s="112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</row>
    <row r="524" spans="2:17">
      <c r="B524" s="112"/>
      <c r="C524" s="112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</row>
    <row r="525" spans="2:17">
      <c r="B525" s="112"/>
      <c r="C525" s="112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</row>
    <row r="526" spans="2:17">
      <c r="B526" s="112"/>
      <c r="C526" s="112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</row>
    <row r="527" spans="2:17">
      <c r="B527" s="112"/>
      <c r="C527" s="112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</row>
    <row r="528" spans="2:17">
      <c r="B528" s="112"/>
      <c r="C528" s="112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</row>
    <row r="529" spans="2:17">
      <c r="B529" s="112"/>
      <c r="C529" s="112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</row>
    <row r="530" spans="2:17">
      <c r="B530" s="112"/>
      <c r="C530" s="112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</row>
    <row r="531" spans="2:17">
      <c r="B531" s="112"/>
      <c r="C531" s="112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</row>
    <row r="532" spans="2:17">
      <c r="B532" s="112"/>
      <c r="C532" s="112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</row>
    <row r="533" spans="2:17">
      <c r="B533" s="112"/>
      <c r="C533" s="112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</row>
    <row r="534" spans="2:17">
      <c r="B534" s="112"/>
      <c r="C534" s="112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</row>
    <row r="535" spans="2:17">
      <c r="B535" s="112"/>
      <c r="C535" s="112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</row>
    <row r="536" spans="2:17">
      <c r="B536" s="112"/>
      <c r="C536" s="112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</row>
    <row r="537" spans="2:17">
      <c r="B537" s="112"/>
      <c r="C537" s="112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</row>
    <row r="538" spans="2:17">
      <c r="B538" s="112"/>
      <c r="C538" s="112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</row>
    <row r="539" spans="2:17">
      <c r="B539" s="112"/>
      <c r="C539" s="112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</row>
    <row r="540" spans="2:17">
      <c r="B540" s="112"/>
      <c r="C540" s="112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 spans="2:17">
      <c r="B541" s="112"/>
      <c r="C541" s="112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</row>
    <row r="542" spans="2:17">
      <c r="B542" s="112"/>
      <c r="C542" s="112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</row>
    <row r="543" spans="2:17">
      <c r="B543" s="112"/>
      <c r="C543" s="112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</row>
    <row r="544" spans="2:17">
      <c r="B544" s="112"/>
      <c r="C544" s="112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</row>
    <row r="545" spans="2:17">
      <c r="B545" s="112"/>
      <c r="C545" s="112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</row>
    <row r="546" spans="2:17">
      <c r="B546" s="112"/>
      <c r="C546" s="112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</row>
    <row r="547" spans="2:17">
      <c r="B547" s="112"/>
      <c r="C547" s="112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</row>
    <row r="548" spans="2:17">
      <c r="B548" s="112"/>
      <c r="C548" s="112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</row>
    <row r="549" spans="2:17">
      <c r="B549" s="112"/>
      <c r="C549" s="112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</row>
    <row r="550" spans="2:17">
      <c r="B550" s="112"/>
      <c r="C550" s="112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</row>
    <row r="551" spans="2:17">
      <c r="B551" s="112"/>
      <c r="C551" s="112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</row>
    <row r="552" spans="2:17">
      <c r="B552" s="112"/>
      <c r="C552" s="112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</row>
    <row r="553" spans="2:17">
      <c r="B553" s="112"/>
      <c r="C553" s="112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</row>
    <row r="554" spans="2:17">
      <c r="B554" s="112"/>
      <c r="C554" s="112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</row>
    <row r="555" spans="2:17">
      <c r="B555" s="112"/>
      <c r="C555" s="112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</row>
    <row r="556" spans="2:17">
      <c r="B556" s="112"/>
      <c r="C556" s="112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</row>
    <row r="557" spans="2:17">
      <c r="B557" s="112"/>
      <c r="C557" s="112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</row>
    <row r="558" spans="2:17">
      <c r="B558" s="112"/>
      <c r="C558" s="112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7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>
      <selection activeCell="H322" sqref="H321:H322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23.42578125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0.7109375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1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142</v>
      </c>
      <c r="C1" s="67" t="s" vm="1">
        <v>223</v>
      </c>
    </row>
    <row r="2" spans="2:18">
      <c r="B2" s="46" t="s">
        <v>141</v>
      </c>
      <c r="C2" s="67" t="s">
        <v>224</v>
      </c>
    </row>
    <row r="3" spans="2:18">
      <c r="B3" s="46" t="s">
        <v>143</v>
      </c>
      <c r="C3" s="67" t="s">
        <v>225</v>
      </c>
    </row>
    <row r="4" spans="2:18">
      <c r="B4" s="46" t="s">
        <v>144</v>
      </c>
      <c r="C4" s="67">
        <v>2207</v>
      </c>
    </row>
    <row r="6" spans="2:18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18" s="3" customFormat="1" ht="78.75">
      <c r="B7" s="47" t="s">
        <v>113</v>
      </c>
      <c r="C7" s="48" t="s">
        <v>183</v>
      </c>
      <c r="D7" s="48" t="s">
        <v>44</v>
      </c>
      <c r="E7" s="48" t="s">
        <v>114</v>
      </c>
      <c r="F7" s="48" t="s">
        <v>14</v>
      </c>
      <c r="G7" s="48" t="s">
        <v>101</v>
      </c>
      <c r="H7" s="48" t="s">
        <v>64</v>
      </c>
      <c r="I7" s="48" t="s">
        <v>17</v>
      </c>
      <c r="J7" s="48" t="s">
        <v>222</v>
      </c>
      <c r="K7" s="48" t="s">
        <v>100</v>
      </c>
      <c r="L7" s="48" t="s">
        <v>33</v>
      </c>
      <c r="M7" s="48" t="s">
        <v>18</v>
      </c>
      <c r="N7" s="48" t="s">
        <v>200</v>
      </c>
      <c r="O7" s="48" t="s">
        <v>199</v>
      </c>
      <c r="P7" s="48" t="s">
        <v>108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207</v>
      </c>
      <c r="O8" s="15"/>
      <c r="P8" s="15" t="s">
        <v>203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72" t="s">
        <v>38</v>
      </c>
      <c r="C10" s="73"/>
      <c r="D10" s="73"/>
      <c r="E10" s="73"/>
      <c r="F10" s="73"/>
      <c r="G10" s="73"/>
      <c r="H10" s="73"/>
      <c r="I10" s="74">
        <v>5.9716594109075265</v>
      </c>
      <c r="J10" s="73"/>
      <c r="K10" s="73"/>
      <c r="L10" s="73"/>
      <c r="M10" s="75">
        <v>3.538345758673301E-2</v>
      </c>
      <c r="N10" s="74"/>
      <c r="O10" s="76"/>
      <c r="P10" s="74">
        <f>P11+P255</f>
        <v>84530.924489607016</v>
      </c>
      <c r="Q10" s="77">
        <f>IFERROR(P10/$P$10,0)</f>
        <v>1</v>
      </c>
      <c r="R10" s="77">
        <f>P10/'סכום נכסי הקרן'!$C$42</f>
        <v>2.5436879742933884E-2</v>
      </c>
    </row>
    <row r="11" spans="2:18" ht="21.75" customHeight="1">
      <c r="B11" s="93" t="s">
        <v>36</v>
      </c>
      <c r="C11" s="94"/>
      <c r="D11" s="94"/>
      <c r="E11" s="94"/>
      <c r="F11" s="94"/>
      <c r="G11" s="94"/>
      <c r="H11" s="94"/>
      <c r="I11" s="100">
        <v>6.1556187001157392</v>
      </c>
      <c r="J11" s="94"/>
      <c r="K11" s="94"/>
      <c r="L11" s="94"/>
      <c r="M11" s="78">
        <v>3.3501547987592868E-2</v>
      </c>
      <c r="N11" s="100"/>
      <c r="O11" s="102"/>
      <c r="P11" s="100">
        <f>P12+P33</f>
        <v>80107.809332049015</v>
      </c>
      <c r="Q11" s="101">
        <f t="shared" ref="Q11:Q74" si="0">IFERROR(P11/$P$10,0)</f>
        <v>0.94767459146738875</v>
      </c>
      <c r="R11" s="101">
        <f>P11/'סכום נכסי הקרן'!$C$42</f>
        <v>2.4105884618589962E-2</v>
      </c>
    </row>
    <row r="12" spans="2:18">
      <c r="B12" s="104" t="s">
        <v>34</v>
      </c>
      <c r="C12" s="94"/>
      <c r="D12" s="94"/>
      <c r="E12" s="94"/>
      <c r="F12" s="94"/>
      <c r="G12" s="94"/>
      <c r="H12" s="94"/>
      <c r="I12" s="100">
        <v>6.7644791451586412</v>
      </c>
      <c r="J12" s="94"/>
      <c r="K12" s="94"/>
      <c r="L12" s="94"/>
      <c r="M12" s="78">
        <v>3.6765569851759439E-2</v>
      </c>
      <c r="N12" s="100"/>
      <c r="O12" s="102"/>
      <c r="P12" s="100">
        <f>SUM(P13:P31)</f>
        <v>10073.832863649001</v>
      </c>
      <c r="Q12" s="101">
        <f t="shared" si="0"/>
        <v>0.11917334306319538</v>
      </c>
      <c r="R12" s="101">
        <f>P12/'סכום נכסי הקרן'!$C$42</f>
        <v>3.0313979960619047E-3</v>
      </c>
    </row>
    <row r="13" spans="2:18">
      <c r="B13" s="96" t="s">
        <v>2534</v>
      </c>
      <c r="C13" s="103" t="s">
        <v>2278</v>
      </c>
      <c r="D13" s="92">
        <v>6028</v>
      </c>
      <c r="E13" s="92"/>
      <c r="F13" s="92" t="s">
        <v>476</v>
      </c>
      <c r="G13" s="81">
        <v>43100</v>
      </c>
      <c r="H13" s="92"/>
      <c r="I13" s="97">
        <v>7.5500000000176195</v>
      </c>
      <c r="J13" s="103" t="s">
        <v>26</v>
      </c>
      <c r="K13" s="103" t="s">
        <v>129</v>
      </c>
      <c r="L13" s="71">
        <v>6.680000000016445E-2</v>
      </c>
      <c r="M13" s="71">
        <v>6.680000000016445E-2</v>
      </c>
      <c r="N13" s="97">
        <v>152707.46523999999</v>
      </c>
      <c r="O13" s="99">
        <v>100.35</v>
      </c>
      <c r="P13" s="97">
        <v>153.24194138599998</v>
      </c>
      <c r="Q13" s="98">
        <f t="shared" si="0"/>
        <v>1.8128506497623945E-3</v>
      </c>
      <c r="R13" s="98">
        <f>P13/'סכום נכסי הקרן'!$C$42</f>
        <v>4.6113263969905576E-5</v>
      </c>
    </row>
    <row r="14" spans="2:18">
      <c r="B14" s="96" t="s">
        <v>2534</v>
      </c>
      <c r="C14" s="103" t="s">
        <v>2278</v>
      </c>
      <c r="D14" s="92">
        <v>6869</v>
      </c>
      <c r="E14" s="92"/>
      <c r="F14" s="92" t="s">
        <v>476</v>
      </c>
      <c r="G14" s="81">
        <v>43555</v>
      </c>
      <c r="H14" s="92"/>
      <c r="I14" s="97">
        <v>3.6500000000320414</v>
      </c>
      <c r="J14" s="103" t="s">
        <v>26</v>
      </c>
      <c r="K14" s="103" t="s">
        <v>129</v>
      </c>
      <c r="L14" s="71">
        <v>5.6300000000704911E-2</v>
      </c>
      <c r="M14" s="71">
        <v>5.6300000000704911E-2</v>
      </c>
      <c r="N14" s="97">
        <v>34038.143141</v>
      </c>
      <c r="O14" s="99">
        <v>100.86</v>
      </c>
      <c r="P14" s="97">
        <v>34.330871165999994</v>
      </c>
      <c r="Q14" s="98">
        <f t="shared" si="0"/>
        <v>4.0613386607667986E-4</v>
      </c>
      <c r="R14" s="98">
        <f>P14/'סכום נכסי הקרן'!$C$42</f>
        <v>1.033077831092532E-5</v>
      </c>
    </row>
    <row r="15" spans="2:18">
      <c r="B15" s="96" t="s">
        <v>2534</v>
      </c>
      <c r="C15" s="103" t="s">
        <v>2278</v>
      </c>
      <c r="D15" s="92">
        <v>6870</v>
      </c>
      <c r="E15" s="92"/>
      <c r="F15" s="92" t="s">
        <v>476</v>
      </c>
      <c r="G15" s="81">
        <v>43555</v>
      </c>
      <c r="H15" s="92"/>
      <c r="I15" s="97">
        <v>5.3300000000042793</v>
      </c>
      <c r="J15" s="103" t="s">
        <v>26</v>
      </c>
      <c r="K15" s="103" t="s">
        <v>129</v>
      </c>
      <c r="L15" s="71">
        <v>4.3900000000014601E-2</v>
      </c>
      <c r="M15" s="71">
        <v>4.3900000000014601E-2</v>
      </c>
      <c r="N15" s="97">
        <v>404679.81488999998</v>
      </c>
      <c r="O15" s="99">
        <v>99.88</v>
      </c>
      <c r="P15" s="97">
        <v>404.19419911900002</v>
      </c>
      <c r="Q15" s="98">
        <f t="shared" si="0"/>
        <v>4.7816133747442362E-3</v>
      </c>
      <c r="R15" s="98">
        <f>P15/'סכום נכסי הקרן'!$C$42</f>
        <v>1.2162932439057339E-4</v>
      </c>
    </row>
    <row r="16" spans="2:18">
      <c r="B16" s="96" t="s">
        <v>2534</v>
      </c>
      <c r="C16" s="103" t="s">
        <v>2278</v>
      </c>
      <c r="D16" s="92">
        <v>6868</v>
      </c>
      <c r="E16" s="92"/>
      <c r="F16" s="92" t="s">
        <v>476</v>
      </c>
      <c r="G16" s="81">
        <v>43555</v>
      </c>
      <c r="H16" s="92"/>
      <c r="I16" s="97">
        <v>5.2599999999938909</v>
      </c>
      <c r="J16" s="103" t="s">
        <v>26</v>
      </c>
      <c r="K16" s="103" t="s">
        <v>129</v>
      </c>
      <c r="L16" s="71">
        <v>5.129999999996946E-2</v>
      </c>
      <c r="M16" s="71">
        <v>5.129999999996946E-2</v>
      </c>
      <c r="N16" s="97">
        <v>205177.15169100001</v>
      </c>
      <c r="O16" s="99">
        <v>121.25</v>
      </c>
      <c r="P16" s="97">
        <v>248.77726725199997</v>
      </c>
      <c r="Q16" s="98">
        <f t="shared" si="0"/>
        <v>2.9430326091203093E-3</v>
      </c>
      <c r="R16" s="98">
        <f>P16/'סכום נכסי הקרן'!$C$42</f>
        <v>7.4861566557726244E-5</v>
      </c>
    </row>
    <row r="17" spans="2:18">
      <c r="B17" s="96" t="s">
        <v>2534</v>
      </c>
      <c r="C17" s="103" t="s">
        <v>2278</v>
      </c>
      <c r="D17" s="92">
        <v>6867</v>
      </c>
      <c r="E17" s="92"/>
      <c r="F17" s="92" t="s">
        <v>476</v>
      </c>
      <c r="G17" s="81">
        <v>43555</v>
      </c>
      <c r="H17" s="92"/>
      <c r="I17" s="97">
        <v>5.2499999999986704</v>
      </c>
      <c r="J17" s="103" t="s">
        <v>26</v>
      </c>
      <c r="K17" s="103" t="s">
        <v>129</v>
      </c>
      <c r="L17" s="71">
        <v>5.0399999999980148E-2</v>
      </c>
      <c r="M17" s="71">
        <v>5.0399999999980148E-2</v>
      </c>
      <c r="N17" s="97">
        <v>501358.14140000002</v>
      </c>
      <c r="O17" s="99">
        <v>112.56</v>
      </c>
      <c r="P17" s="97">
        <v>564.32865850300004</v>
      </c>
      <c r="Q17" s="98">
        <f t="shared" si="0"/>
        <v>6.6760024441987927E-3</v>
      </c>
      <c r="R17" s="98">
        <f>P17/'סכום נכסי הקרן'!$C$42</f>
        <v>1.6981667133661736E-4</v>
      </c>
    </row>
    <row r="18" spans="2:18">
      <c r="B18" s="96" t="s">
        <v>2534</v>
      </c>
      <c r="C18" s="103" t="s">
        <v>2278</v>
      </c>
      <c r="D18" s="92">
        <v>6866</v>
      </c>
      <c r="E18" s="92"/>
      <c r="F18" s="92" t="s">
        <v>476</v>
      </c>
      <c r="G18" s="81">
        <v>43555</v>
      </c>
      <c r="H18" s="92"/>
      <c r="I18" s="97">
        <v>5.9700000000017663</v>
      </c>
      <c r="J18" s="103" t="s">
        <v>26</v>
      </c>
      <c r="K18" s="103" t="s">
        <v>129</v>
      </c>
      <c r="L18" s="71">
        <v>3.1200000000016416E-2</v>
      </c>
      <c r="M18" s="71">
        <v>3.1200000000016416E-2</v>
      </c>
      <c r="N18" s="97">
        <v>739536.20791600004</v>
      </c>
      <c r="O18" s="99">
        <v>108.77</v>
      </c>
      <c r="P18" s="97">
        <v>804.39343761399994</v>
      </c>
      <c r="Q18" s="98">
        <f t="shared" si="0"/>
        <v>9.5159664048498523E-3</v>
      </c>
      <c r="R18" s="98">
        <f>P18/'סכום נכסי הקרן'!$C$42</f>
        <v>2.4205649307796454E-4</v>
      </c>
    </row>
    <row r="19" spans="2:18">
      <c r="B19" s="96" t="s">
        <v>2534</v>
      </c>
      <c r="C19" s="103" t="s">
        <v>2278</v>
      </c>
      <c r="D19" s="92">
        <v>6865</v>
      </c>
      <c r="E19" s="92"/>
      <c r="F19" s="92" t="s">
        <v>476</v>
      </c>
      <c r="G19" s="81">
        <v>43555</v>
      </c>
      <c r="H19" s="92"/>
      <c r="I19" s="97">
        <v>4.2000000000025564</v>
      </c>
      <c r="J19" s="103" t="s">
        <v>26</v>
      </c>
      <c r="K19" s="103" t="s">
        <v>129</v>
      </c>
      <c r="L19" s="71">
        <v>2.4000000000008521E-2</v>
      </c>
      <c r="M19" s="71">
        <v>2.4000000000008521E-2</v>
      </c>
      <c r="N19" s="97">
        <v>389455.954761</v>
      </c>
      <c r="O19" s="99">
        <v>120.59</v>
      </c>
      <c r="P19" s="97">
        <v>469.64498112399991</v>
      </c>
      <c r="Q19" s="98">
        <f t="shared" si="0"/>
        <v>5.5558954780122183E-3</v>
      </c>
      <c r="R19" s="98">
        <f>P19/'סכום נכסי הקרן'!$C$42</f>
        <v>1.4132464513850695E-4</v>
      </c>
    </row>
    <row r="20" spans="2:18">
      <c r="B20" s="96" t="s">
        <v>2534</v>
      </c>
      <c r="C20" s="103" t="s">
        <v>2278</v>
      </c>
      <c r="D20" s="92">
        <v>5212</v>
      </c>
      <c r="E20" s="92"/>
      <c r="F20" s="92" t="s">
        <v>476</v>
      </c>
      <c r="G20" s="81">
        <v>42643</v>
      </c>
      <c r="H20" s="92"/>
      <c r="I20" s="97">
        <v>6.9399999999998361</v>
      </c>
      <c r="J20" s="103" t="s">
        <v>26</v>
      </c>
      <c r="K20" s="103" t="s">
        <v>129</v>
      </c>
      <c r="L20" s="71">
        <v>4.6599999999990711E-2</v>
      </c>
      <c r="M20" s="71">
        <v>4.6599999999990711E-2</v>
      </c>
      <c r="N20" s="97">
        <v>373172.303793</v>
      </c>
      <c r="O20" s="99">
        <v>98.11</v>
      </c>
      <c r="P20" s="97">
        <v>366.11934724899999</v>
      </c>
      <c r="Q20" s="98">
        <f t="shared" si="0"/>
        <v>4.3311882539982622E-3</v>
      </c>
      <c r="R20" s="98">
        <f>P20/'סכום נכסי הקרן'!$C$42</f>
        <v>1.1017191476096157E-4</v>
      </c>
    </row>
    <row r="21" spans="2:18">
      <c r="B21" s="96" t="s">
        <v>2534</v>
      </c>
      <c r="C21" s="103" t="s">
        <v>2278</v>
      </c>
      <c r="D21" s="92">
        <v>5211</v>
      </c>
      <c r="E21" s="92"/>
      <c r="F21" s="92" t="s">
        <v>476</v>
      </c>
      <c r="G21" s="81">
        <v>42643</v>
      </c>
      <c r="H21" s="92"/>
      <c r="I21" s="97">
        <v>4.6899999999998938</v>
      </c>
      <c r="J21" s="103" t="s">
        <v>26</v>
      </c>
      <c r="K21" s="103" t="s">
        <v>129</v>
      </c>
      <c r="L21" s="71">
        <v>4.7399999999986508E-2</v>
      </c>
      <c r="M21" s="71">
        <v>4.7399999999986508E-2</v>
      </c>
      <c r="N21" s="97">
        <v>291916.47260799998</v>
      </c>
      <c r="O21" s="99">
        <v>96.48</v>
      </c>
      <c r="P21" s="97">
        <v>281.64101278699997</v>
      </c>
      <c r="Q21" s="98">
        <f t="shared" si="0"/>
        <v>3.3318103935043018E-3</v>
      </c>
      <c r="R21" s="98">
        <f>P21/'סכום נכסי הקרן'!$C$42</f>
        <v>8.4750860305826144E-5</v>
      </c>
    </row>
    <row r="22" spans="2:18">
      <c r="B22" s="96" t="s">
        <v>2534</v>
      </c>
      <c r="C22" s="103" t="s">
        <v>2278</v>
      </c>
      <c r="D22" s="92">
        <v>6027</v>
      </c>
      <c r="E22" s="92"/>
      <c r="F22" s="92" t="s">
        <v>476</v>
      </c>
      <c r="G22" s="81">
        <v>43100</v>
      </c>
      <c r="H22" s="92"/>
      <c r="I22" s="97">
        <v>8.1700000000050856</v>
      </c>
      <c r="J22" s="103" t="s">
        <v>26</v>
      </c>
      <c r="K22" s="103" t="s">
        <v>129</v>
      </c>
      <c r="L22" s="71">
        <v>4.4900000000030846E-2</v>
      </c>
      <c r="M22" s="71">
        <v>4.4900000000030846E-2</v>
      </c>
      <c r="N22" s="97">
        <v>604089.32000499999</v>
      </c>
      <c r="O22" s="99">
        <v>99.26</v>
      </c>
      <c r="P22" s="97">
        <v>599.61905903500008</v>
      </c>
      <c r="Q22" s="98">
        <f t="shared" si="0"/>
        <v>7.093487533177548E-3</v>
      </c>
      <c r="R22" s="98">
        <f>P22/'סכום נכסי הקרן'!$C$42</f>
        <v>1.80436189339438E-4</v>
      </c>
    </row>
    <row r="23" spans="2:18">
      <c r="B23" s="96" t="s">
        <v>2534</v>
      </c>
      <c r="C23" s="103" t="s">
        <v>2278</v>
      </c>
      <c r="D23" s="92">
        <v>5025</v>
      </c>
      <c r="E23" s="92"/>
      <c r="F23" s="92" t="s">
        <v>476</v>
      </c>
      <c r="G23" s="81">
        <v>42551</v>
      </c>
      <c r="H23" s="92"/>
      <c r="I23" s="97">
        <v>7.6200000000059056</v>
      </c>
      <c r="J23" s="103" t="s">
        <v>26</v>
      </c>
      <c r="K23" s="103" t="s">
        <v>129</v>
      </c>
      <c r="L23" s="71">
        <v>4.8400000000054268E-2</v>
      </c>
      <c r="M23" s="71">
        <v>4.8400000000054268E-2</v>
      </c>
      <c r="N23" s="97">
        <v>386404.19673900004</v>
      </c>
      <c r="O23" s="99">
        <v>97.28</v>
      </c>
      <c r="P23" s="97">
        <v>375.89400256900001</v>
      </c>
      <c r="Q23" s="98">
        <f t="shared" si="0"/>
        <v>4.446822329681438E-3</v>
      </c>
      <c r="R23" s="98">
        <f>P23/'סכום נכסי הקרן'!$C$42</f>
        <v>1.1311328483829982E-4</v>
      </c>
    </row>
    <row r="24" spans="2:18">
      <c r="B24" s="96" t="s">
        <v>2534</v>
      </c>
      <c r="C24" s="103" t="s">
        <v>2278</v>
      </c>
      <c r="D24" s="92">
        <v>5024</v>
      </c>
      <c r="E24" s="92"/>
      <c r="F24" s="92" t="s">
        <v>476</v>
      </c>
      <c r="G24" s="81">
        <v>42551</v>
      </c>
      <c r="H24" s="92"/>
      <c r="I24" s="97">
        <v>5.5999999999991878</v>
      </c>
      <c r="J24" s="103" t="s">
        <v>26</v>
      </c>
      <c r="K24" s="103" t="s">
        <v>129</v>
      </c>
      <c r="L24" s="71">
        <v>4.7299999999969124E-2</v>
      </c>
      <c r="M24" s="71">
        <v>4.7299999999969124E-2</v>
      </c>
      <c r="N24" s="97">
        <v>249552.25151199999</v>
      </c>
      <c r="O24" s="99">
        <v>98.61</v>
      </c>
      <c r="P24" s="97">
        <v>246.08347521199997</v>
      </c>
      <c r="Q24" s="98">
        <f t="shared" si="0"/>
        <v>2.9111650759510582E-3</v>
      </c>
      <c r="R24" s="98">
        <f>P24/'סכום נכסי הקרן'!$C$42</f>
        <v>7.4050955948796044E-5</v>
      </c>
    </row>
    <row r="25" spans="2:18">
      <c r="B25" s="96" t="s">
        <v>2534</v>
      </c>
      <c r="C25" s="103" t="s">
        <v>2278</v>
      </c>
      <c r="D25" s="92">
        <v>6026</v>
      </c>
      <c r="E25" s="92"/>
      <c r="F25" s="92" t="s">
        <v>476</v>
      </c>
      <c r="G25" s="81">
        <v>43100</v>
      </c>
      <c r="H25" s="92"/>
      <c r="I25" s="97">
        <v>6.3400000000036343</v>
      </c>
      <c r="J25" s="103" t="s">
        <v>26</v>
      </c>
      <c r="K25" s="103" t="s">
        <v>129</v>
      </c>
      <c r="L25" s="71">
        <v>4.6300000000029033E-2</v>
      </c>
      <c r="M25" s="71">
        <v>4.6300000000029033E-2</v>
      </c>
      <c r="N25" s="97">
        <v>733287.54315399984</v>
      </c>
      <c r="O25" s="99">
        <v>95.32</v>
      </c>
      <c r="P25" s="97">
        <v>698.96968611900002</v>
      </c>
      <c r="Q25" s="98">
        <f t="shared" si="0"/>
        <v>8.2688044681794252E-3</v>
      </c>
      <c r="R25" s="98">
        <f>P25/'סכום נכסי הקרן'!$C$42</f>
        <v>2.1033258487491437E-4</v>
      </c>
    </row>
    <row r="26" spans="2:18">
      <c r="B26" s="96" t="s">
        <v>2534</v>
      </c>
      <c r="C26" s="103" t="s">
        <v>2278</v>
      </c>
      <c r="D26" s="92">
        <v>5023</v>
      </c>
      <c r="E26" s="92"/>
      <c r="F26" s="92" t="s">
        <v>476</v>
      </c>
      <c r="G26" s="81">
        <v>42551</v>
      </c>
      <c r="H26" s="92"/>
      <c r="I26" s="97">
        <v>7.7599999999983371</v>
      </c>
      <c r="J26" s="103" t="s">
        <v>26</v>
      </c>
      <c r="K26" s="103" t="s">
        <v>129</v>
      </c>
      <c r="L26" s="71">
        <v>4.1899999999993304E-2</v>
      </c>
      <c r="M26" s="71">
        <v>4.1899999999993304E-2</v>
      </c>
      <c r="N26" s="97">
        <v>959726.34819299995</v>
      </c>
      <c r="O26" s="99">
        <v>102.76</v>
      </c>
      <c r="P26" s="97">
        <v>986.21434711400002</v>
      </c>
      <c r="Q26" s="98">
        <f t="shared" si="0"/>
        <v>1.1666905964517802E-2</v>
      </c>
      <c r="R26" s="98">
        <f>P26/'סכום נכסי הקרן'!$C$42</f>
        <v>2.9676968399155735E-4</v>
      </c>
    </row>
    <row r="27" spans="2:18">
      <c r="B27" s="96" t="s">
        <v>2534</v>
      </c>
      <c r="C27" s="103" t="s">
        <v>2278</v>
      </c>
      <c r="D27" s="92">
        <v>5210</v>
      </c>
      <c r="E27" s="92"/>
      <c r="F27" s="92" t="s">
        <v>476</v>
      </c>
      <c r="G27" s="81">
        <v>42643</v>
      </c>
      <c r="H27" s="92"/>
      <c r="I27" s="97">
        <v>7.1599999999973836</v>
      </c>
      <c r="J27" s="103" t="s">
        <v>26</v>
      </c>
      <c r="K27" s="103" t="s">
        <v>129</v>
      </c>
      <c r="L27" s="71">
        <v>3.3099999999983899E-2</v>
      </c>
      <c r="M27" s="71">
        <v>3.3099999999983899E-2</v>
      </c>
      <c r="N27" s="97">
        <v>736787.87504900014</v>
      </c>
      <c r="O27" s="99">
        <v>107.91</v>
      </c>
      <c r="P27" s="97">
        <v>795.0674576880001</v>
      </c>
      <c r="Q27" s="98">
        <f t="shared" si="0"/>
        <v>9.4056401546365759E-3</v>
      </c>
      <c r="R27" s="98">
        <f>P27/'סכום נכסי הקרן'!$C$42</f>
        <v>2.3925013751880064E-4</v>
      </c>
    </row>
    <row r="28" spans="2:18">
      <c r="B28" s="96" t="s">
        <v>2534</v>
      </c>
      <c r="C28" s="103" t="s">
        <v>2278</v>
      </c>
      <c r="D28" s="92">
        <v>6025</v>
      </c>
      <c r="E28" s="92"/>
      <c r="F28" s="92" t="s">
        <v>476</v>
      </c>
      <c r="G28" s="81">
        <v>43100</v>
      </c>
      <c r="H28" s="92"/>
      <c r="I28" s="97">
        <v>8.5099999999966176</v>
      </c>
      <c r="J28" s="103" t="s">
        <v>26</v>
      </c>
      <c r="K28" s="103" t="s">
        <v>129</v>
      </c>
      <c r="L28" s="71">
        <v>3.429999999998435E-2</v>
      </c>
      <c r="M28" s="71">
        <v>3.429999999998435E-2</v>
      </c>
      <c r="N28" s="97">
        <v>915028.30465199996</v>
      </c>
      <c r="O28" s="99">
        <v>96.480000005070494</v>
      </c>
      <c r="P28" s="97">
        <v>965.20496267700003</v>
      </c>
      <c r="Q28" s="98">
        <f t="shared" si="0"/>
        <v>1.1418365154585183E-2</v>
      </c>
      <c r="R28" s="98">
        <f>P28/'סכום נכסי הקרן'!$C$42</f>
        <v>2.9044758129808995E-4</v>
      </c>
    </row>
    <row r="29" spans="2:18">
      <c r="B29" s="96" t="s">
        <v>2534</v>
      </c>
      <c r="C29" s="103" t="s">
        <v>2278</v>
      </c>
      <c r="D29" s="92">
        <v>5022</v>
      </c>
      <c r="E29" s="92"/>
      <c r="F29" s="92" t="s">
        <v>476</v>
      </c>
      <c r="G29" s="81">
        <v>42551</v>
      </c>
      <c r="H29" s="92"/>
      <c r="I29" s="97">
        <v>7.1199999999963426</v>
      </c>
      <c r="J29" s="103" t="s">
        <v>26</v>
      </c>
      <c r="K29" s="103" t="s">
        <v>129</v>
      </c>
      <c r="L29" s="71">
        <v>2.3499999999994543E-2</v>
      </c>
      <c r="M29" s="71">
        <v>2.3499999999994543E-2</v>
      </c>
      <c r="N29" s="97">
        <v>655550.65154200001</v>
      </c>
      <c r="O29" s="99">
        <v>111.73</v>
      </c>
      <c r="P29" s="97">
        <v>732.44655116399986</v>
      </c>
      <c r="Q29" s="98">
        <f t="shared" si="0"/>
        <v>8.6648354502978763E-3</v>
      </c>
      <c r="R29" s="98">
        <f>P29/'סכום נכסי הקרן'!$C$42</f>
        <v>2.2040637734153744E-4</v>
      </c>
    </row>
    <row r="30" spans="2:18">
      <c r="B30" s="96" t="s">
        <v>2534</v>
      </c>
      <c r="C30" s="103" t="s">
        <v>2278</v>
      </c>
      <c r="D30" s="92">
        <v>6024</v>
      </c>
      <c r="E30" s="92"/>
      <c r="F30" s="92" t="s">
        <v>476</v>
      </c>
      <c r="G30" s="81">
        <v>43100</v>
      </c>
      <c r="H30" s="92"/>
      <c r="I30" s="97">
        <v>7.5800000000023857</v>
      </c>
      <c r="J30" s="103" t="s">
        <v>26</v>
      </c>
      <c r="K30" s="103" t="s">
        <v>129</v>
      </c>
      <c r="L30" s="71">
        <v>1.7500000000003207E-2</v>
      </c>
      <c r="M30" s="71">
        <v>1.7500000000003207E-2</v>
      </c>
      <c r="N30" s="97">
        <v>667666.57846400002</v>
      </c>
      <c r="O30" s="99">
        <v>116.81</v>
      </c>
      <c r="P30" s="97">
        <v>779.90140493299987</v>
      </c>
      <c r="Q30" s="98">
        <f t="shared" si="0"/>
        <v>9.2262259006629915E-3</v>
      </c>
      <c r="R30" s="98">
        <f>P30/'סכום נכסי הקרן'!$C$42</f>
        <v>2.3468639871630637E-4</v>
      </c>
    </row>
    <row r="31" spans="2:18">
      <c r="B31" s="96" t="s">
        <v>2534</v>
      </c>
      <c r="C31" s="103" t="s">
        <v>2278</v>
      </c>
      <c r="D31" s="92">
        <v>5209</v>
      </c>
      <c r="E31" s="92"/>
      <c r="F31" s="92" t="s">
        <v>476</v>
      </c>
      <c r="G31" s="81">
        <v>42643</v>
      </c>
      <c r="H31" s="92"/>
      <c r="I31" s="97">
        <v>6.1599999999945751</v>
      </c>
      <c r="J31" s="103" t="s">
        <v>26</v>
      </c>
      <c r="K31" s="103" t="s">
        <v>129</v>
      </c>
      <c r="L31" s="71">
        <v>2.079999999998168E-2</v>
      </c>
      <c r="M31" s="71">
        <v>2.079999999998168E-2</v>
      </c>
      <c r="N31" s="97">
        <v>504720.45269100001</v>
      </c>
      <c r="O31" s="99">
        <v>112.49</v>
      </c>
      <c r="P31" s="97">
        <v>567.76020093800003</v>
      </c>
      <c r="Q31" s="98">
        <f t="shared" si="0"/>
        <v>6.7165975572384224E-3</v>
      </c>
      <c r="R31" s="98">
        <f>P31/'סכום נכסי הקרן'!$C$42</f>
        <v>1.7084928434515722E-4</v>
      </c>
    </row>
    <row r="32" spans="2:18">
      <c r="B32" s="95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7"/>
      <c r="O32" s="99"/>
      <c r="P32" s="92"/>
      <c r="Q32" s="98"/>
      <c r="R32" s="92"/>
    </row>
    <row r="33" spans="2:18">
      <c r="B33" s="104" t="s">
        <v>35</v>
      </c>
      <c r="C33" s="94"/>
      <c r="D33" s="94"/>
      <c r="E33" s="94"/>
      <c r="F33" s="94"/>
      <c r="G33" s="94"/>
      <c r="H33" s="94"/>
      <c r="I33" s="100">
        <v>6.0677916878749185</v>
      </c>
      <c r="J33" s="94"/>
      <c r="K33" s="94"/>
      <c r="L33" s="94"/>
      <c r="M33" s="78">
        <v>3.3030718767937686E-2</v>
      </c>
      <c r="N33" s="100"/>
      <c r="O33" s="102"/>
      <c r="P33" s="100">
        <f>SUM(P34:P253)</f>
        <v>70033.976468400011</v>
      </c>
      <c r="Q33" s="101">
        <f t="shared" si="0"/>
        <v>0.82850124840419337</v>
      </c>
      <c r="R33" s="101">
        <f>P33/'סכום נכסי הקרן'!$C$42</f>
        <v>2.1074486622528057E-2</v>
      </c>
    </row>
    <row r="34" spans="2:18">
      <c r="B34" s="96" t="s">
        <v>2535</v>
      </c>
      <c r="C34" s="103" t="s">
        <v>2279</v>
      </c>
      <c r="D34" s="92" t="s">
        <v>2280</v>
      </c>
      <c r="E34" s="92"/>
      <c r="F34" s="92" t="s">
        <v>295</v>
      </c>
      <c r="G34" s="81">
        <v>42368</v>
      </c>
      <c r="H34" s="92" t="s">
        <v>254</v>
      </c>
      <c r="I34" s="97">
        <v>7.4500000000019329</v>
      </c>
      <c r="J34" s="103" t="s">
        <v>125</v>
      </c>
      <c r="K34" s="103" t="s">
        <v>129</v>
      </c>
      <c r="L34" s="71">
        <v>3.1699999999999999E-2</v>
      </c>
      <c r="M34" s="71">
        <v>1.8700000000022653E-2</v>
      </c>
      <c r="N34" s="97">
        <v>151085.77644399999</v>
      </c>
      <c r="O34" s="99">
        <v>119.82</v>
      </c>
      <c r="P34" s="97">
        <v>181.03098985700001</v>
      </c>
      <c r="Q34" s="98">
        <f t="shared" si="0"/>
        <v>2.1415948181101175E-3</v>
      </c>
      <c r="R34" s="98">
        <f>P34/'סכום נכסי הקרן'!$C$42</f>
        <v>5.4475489846357415E-5</v>
      </c>
    </row>
    <row r="35" spans="2:18">
      <c r="B35" s="96" t="s">
        <v>2535</v>
      </c>
      <c r="C35" s="103" t="s">
        <v>2279</v>
      </c>
      <c r="D35" s="92" t="s">
        <v>2281</v>
      </c>
      <c r="E35" s="92"/>
      <c r="F35" s="92" t="s">
        <v>295</v>
      </c>
      <c r="G35" s="81">
        <v>42388</v>
      </c>
      <c r="H35" s="92" t="s">
        <v>254</v>
      </c>
      <c r="I35" s="97">
        <v>7.4399999999973199</v>
      </c>
      <c r="J35" s="103" t="s">
        <v>125</v>
      </c>
      <c r="K35" s="103" t="s">
        <v>129</v>
      </c>
      <c r="L35" s="71">
        <v>3.1899999999999998E-2</v>
      </c>
      <c r="M35" s="71">
        <v>1.8799999999985814E-2</v>
      </c>
      <c r="N35" s="97">
        <v>211520.088613</v>
      </c>
      <c r="O35" s="99">
        <v>119.96</v>
      </c>
      <c r="P35" s="97">
        <v>253.73950507199999</v>
      </c>
      <c r="Q35" s="98">
        <f t="shared" si="0"/>
        <v>3.001735833413214E-3</v>
      </c>
      <c r="R35" s="98">
        <f>P35/'סכום נכסי הקרן'!$C$42</f>
        <v>7.6354793414587334E-5</v>
      </c>
    </row>
    <row r="36" spans="2:18">
      <c r="B36" s="96" t="s">
        <v>2535</v>
      </c>
      <c r="C36" s="103" t="s">
        <v>2279</v>
      </c>
      <c r="D36" s="92" t="s">
        <v>2282</v>
      </c>
      <c r="E36" s="92"/>
      <c r="F36" s="92" t="s">
        <v>295</v>
      </c>
      <c r="G36" s="81">
        <v>42509</v>
      </c>
      <c r="H36" s="92" t="s">
        <v>254</v>
      </c>
      <c r="I36" s="97">
        <v>7.5000000000020481</v>
      </c>
      <c r="J36" s="103" t="s">
        <v>125</v>
      </c>
      <c r="K36" s="103" t="s">
        <v>129</v>
      </c>
      <c r="L36" s="71">
        <v>2.7400000000000001E-2</v>
      </c>
      <c r="M36" s="71">
        <v>2.0600000000007376E-2</v>
      </c>
      <c r="N36" s="97">
        <v>211520.088613</v>
      </c>
      <c r="O36" s="99">
        <v>115.39</v>
      </c>
      <c r="P36" s="97">
        <v>244.07301834700002</v>
      </c>
      <c r="Q36" s="98">
        <f t="shared" si="0"/>
        <v>2.8873813911382044E-3</v>
      </c>
      <c r="R36" s="98">
        <f>P36/'סכום נכסי הקרן'!$C$42</f>
        <v>7.3445973218367642E-5</v>
      </c>
    </row>
    <row r="37" spans="2:18">
      <c r="B37" s="96" t="s">
        <v>2535</v>
      </c>
      <c r="C37" s="103" t="s">
        <v>2279</v>
      </c>
      <c r="D37" s="92" t="s">
        <v>2283</v>
      </c>
      <c r="E37" s="92"/>
      <c r="F37" s="92" t="s">
        <v>295</v>
      </c>
      <c r="G37" s="81">
        <v>42723</v>
      </c>
      <c r="H37" s="92" t="s">
        <v>254</v>
      </c>
      <c r="I37" s="97">
        <v>7.3899999999059256</v>
      </c>
      <c r="J37" s="103" t="s">
        <v>125</v>
      </c>
      <c r="K37" s="103" t="s">
        <v>129</v>
      </c>
      <c r="L37" s="71">
        <v>3.15E-2</v>
      </c>
      <c r="M37" s="71">
        <v>2.2799999999681679E-2</v>
      </c>
      <c r="N37" s="97">
        <v>30217.154863999996</v>
      </c>
      <c r="O37" s="99">
        <v>116.44</v>
      </c>
      <c r="P37" s="97">
        <v>35.184855229</v>
      </c>
      <c r="Q37" s="98">
        <f t="shared" si="0"/>
        <v>4.1623648908898351E-4</v>
      </c>
      <c r="R37" s="98">
        <f>P37/'סכום נכסי הקרן'!$C$42</f>
        <v>1.0587757517577485E-5</v>
      </c>
    </row>
    <row r="38" spans="2:18">
      <c r="B38" s="96" t="s">
        <v>2535</v>
      </c>
      <c r="C38" s="103" t="s">
        <v>2279</v>
      </c>
      <c r="D38" s="92" t="s">
        <v>2284</v>
      </c>
      <c r="E38" s="92"/>
      <c r="F38" s="92" t="s">
        <v>295</v>
      </c>
      <c r="G38" s="81">
        <v>42918</v>
      </c>
      <c r="H38" s="92" t="s">
        <v>254</v>
      </c>
      <c r="I38" s="97">
        <v>7.3499999999816765</v>
      </c>
      <c r="J38" s="103" t="s">
        <v>125</v>
      </c>
      <c r="K38" s="103" t="s">
        <v>129</v>
      </c>
      <c r="L38" s="71">
        <v>3.1899999999999998E-2</v>
      </c>
      <c r="M38" s="71">
        <v>2.5399999999938343E-2</v>
      </c>
      <c r="N38" s="97">
        <v>151085.77644399999</v>
      </c>
      <c r="O38" s="99">
        <v>113.78</v>
      </c>
      <c r="P38" s="97">
        <v>171.90538628899998</v>
      </c>
      <c r="Q38" s="98">
        <f t="shared" si="0"/>
        <v>2.033639018228596E-3</v>
      </c>
      <c r="R38" s="98">
        <f>P38/'סכום נכסי הקרן'!$C$42</f>
        <v>5.1729431147218918E-5</v>
      </c>
    </row>
    <row r="39" spans="2:18">
      <c r="B39" s="96" t="s">
        <v>2535</v>
      </c>
      <c r="C39" s="103" t="s">
        <v>2279</v>
      </c>
      <c r="D39" s="92" t="s">
        <v>2285</v>
      </c>
      <c r="E39" s="92"/>
      <c r="F39" s="92" t="s">
        <v>295</v>
      </c>
      <c r="G39" s="81">
        <v>43915</v>
      </c>
      <c r="H39" s="92" t="s">
        <v>254</v>
      </c>
      <c r="I39" s="97">
        <v>7.369999999997245</v>
      </c>
      <c r="J39" s="103" t="s">
        <v>125</v>
      </c>
      <c r="K39" s="103" t="s">
        <v>129</v>
      </c>
      <c r="L39" s="71">
        <v>2.6600000000000002E-2</v>
      </c>
      <c r="M39" s="71">
        <v>3.1999999999981835E-2</v>
      </c>
      <c r="N39" s="97">
        <v>318075.32039800001</v>
      </c>
      <c r="O39" s="99">
        <v>103.84</v>
      </c>
      <c r="P39" s="97">
        <v>330.28941964299997</v>
      </c>
      <c r="Q39" s="98">
        <f t="shared" si="0"/>
        <v>3.9073205650744861E-3</v>
      </c>
      <c r="R39" s="98">
        <f>P39/'סכום נכסי הקרן'!$C$42</f>
        <v>9.939004333089216E-5</v>
      </c>
    </row>
    <row r="40" spans="2:18">
      <c r="B40" s="96" t="s">
        <v>2535</v>
      </c>
      <c r="C40" s="103" t="s">
        <v>2279</v>
      </c>
      <c r="D40" s="92" t="s">
        <v>2286</v>
      </c>
      <c r="E40" s="92"/>
      <c r="F40" s="92" t="s">
        <v>295</v>
      </c>
      <c r="G40" s="81">
        <v>44168</v>
      </c>
      <c r="H40" s="92" t="s">
        <v>254</v>
      </c>
      <c r="I40" s="97">
        <v>7.4999999999951337</v>
      </c>
      <c r="J40" s="103" t="s">
        <v>125</v>
      </c>
      <c r="K40" s="103" t="s">
        <v>129</v>
      </c>
      <c r="L40" s="71">
        <v>1.89E-2</v>
      </c>
      <c r="M40" s="71">
        <v>3.4899999999992534E-2</v>
      </c>
      <c r="N40" s="97">
        <v>322144.51380299998</v>
      </c>
      <c r="O40" s="99">
        <v>95.68</v>
      </c>
      <c r="P40" s="97">
        <v>308.227866027</v>
      </c>
      <c r="Q40" s="98">
        <f t="shared" si="0"/>
        <v>3.6463326041689783E-3</v>
      </c>
      <c r="R40" s="98">
        <f>P40/'סכום נכסי הקרן'!$C$42</f>
        <v>9.2751323954985227E-5</v>
      </c>
    </row>
    <row r="41" spans="2:18">
      <c r="B41" s="96" t="s">
        <v>2535</v>
      </c>
      <c r="C41" s="103" t="s">
        <v>2279</v>
      </c>
      <c r="D41" s="92" t="s">
        <v>2287</v>
      </c>
      <c r="E41" s="92"/>
      <c r="F41" s="92" t="s">
        <v>295</v>
      </c>
      <c r="G41" s="81">
        <v>44277</v>
      </c>
      <c r="H41" s="92" t="s">
        <v>254</v>
      </c>
      <c r="I41" s="97">
        <v>7.4200000000022293</v>
      </c>
      <c r="J41" s="103" t="s">
        <v>125</v>
      </c>
      <c r="K41" s="103" t="s">
        <v>129</v>
      </c>
      <c r="L41" s="71">
        <v>1.9E-2</v>
      </c>
      <c r="M41" s="71">
        <v>4.1300000000011147E-2</v>
      </c>
      <c r="N41" s="97">
        <v>489875.52774200001</v>
      </c>
      <c r="O41" s="99">
        <v>91.53</v>
      </c>
      <c r="P41" s="97">
        <v>448.38304275000007</v>
      </c>
      <c r="Q41" s="98">
        <f t="shared" si="0"/>
        <v>5.3043669575047444E-3</v>
      </c>
      <c r="R41" s="98">
        <f>P41/'סכום נכסי הקרן'!$C$42</f>
        <v>1.3492654441044026E-4</v>
      </c>
    </row>
    <row r="42" spans="2:18">
      <c r="B42" s="96" t="s">
        <v>2536</v>
      </c>
      <c r="C42" s="103" t="s">
        <v>2279</v>
      </c>
      <c r="D42" s="92" t="s">
        <v>2288</v>
      </c>
      <c r="E42" s="92"/>
      <c r="F42" s="92" t="s">
        <v>286</v>
      </c>
      <c r="G42" s="81">
        <v>42186</v>
      </c>
      <c r="H42" s="92" t="s">
        <v>127</v>
      </c>
      <c r="I42" s="97">
        <v>2.41</v>
      </c>
      <c r="J42" s="103" t="s">
        <v>125</v>
      </c>
      <c r="K42" s="103" t="s">
        <v>128</v>
      </c>
      <c r="L42" s="71">
        <v>9.8519999999999996E-2</v>
      </c>
      <c r="M42" s="71">
        <v>5.6099999999999997E-2</v>
      </c>
      <c r="N42" s="97">
        <v>255315.05</v>
      </c>
      <c r="O42" s="99">
        <v>110.38</v>
      </c>
      <c r="P42" s="97">
        <v>991.71315000000004</v>
      </c>
      <c r="Q42" s="98">
        <f t="shared" si="0"/>
        <v>1.1731956748230408E-2</v>
      </c>
      <c r="R42" s="98">
        <f>P42/'סכום נכסי הקרן'!$C$42</f>
        <v>2.9842437295403852E-4</v>
      </c>
    </row>
    <row r="43" spans="2:18">
      <c r="B43" s="96" t="s">
        <v>2536</v>
      </c>
      <c r="C43" s="103" t="s">
        <v>2279</v>
      </c>
      <c r="D43" s="92" t="s">
        <v>2289</v>
      </c>
      <c r="E43" s="92"/>
      <c r="F43" s="92" t="s">
        <v>286</v>
      </c>
      <c r="G43" s="81">
        <v>38533</v>
      </c>
      <c r="H43" s="92" t="s">
        <v>127</v>
      </c>
      <c r="I43" s="97">
        <v>2.42</v>
      </c>
      <c r="J43" s="103" t="s">
        <v>125</v>
      </c>
      <c r="K43" s="103" t="s">
        <v>129</v>
      </c>
      <c r="L43" s="71">
        <v>3.8450999999999999E-2</v>
      </c>
      <c r="M43" s="71">
        <v>1.5300000000000001E-2</v>
      </c>
      <c r="N43" s="97">
        <v>71205.42</v>
      </c>
      <c r="O43" s="99">
        <v>145.91999999999999</v>
      </c>
      <c r="P43" s="97">
        <v>103.90300000000001</v>
      </c>
      <c r="Q43" s="98">
        <f t="shared" si="0"/>
        <v>1.2291714615374255E-3</v>
      </c>
      <c r="R43" s="98">
        <f>P43/'סכום נכסי הקרן'!$C$42</f>
        <v>3.126628665057377E-5</v>
      </c>
    </row>
    <row r="44" spans="2:18">
      <c r="B44" s="96" t="s">
        <v>2537</v>
      </c>
      <c r="C44" s="103" t="s">
        <v>2279</v>
      </c>
      <c r="D44" s="92" t="s">
        <v>2290</v>
      </c>
      <c r="E44" s="92"/>
      <c r="F44" s="92" t="s">
        <v>304</v>
      </c>
      <c r="G44" s="81">
        <v>42122</v>
      </c>
      <c r="H44" s="92" t="s">
        <v>127</v>
      </c>
      <c r="I44" s="97">
        <v>4.5200000000005804</v>
      </c>
      <c r="J44" s="103" t="s">
        <v>285</v>
      </c>
      <c r="K44" s="103" t="s">
        <v>129</v>
      </c>
      <c r="L44" s="71">
        <v>2.98E-2</v>
      </c>
      <c r="M44" s="71">
        <v>2.1500000000001674E-2</v>
      </c>
      <c r="N44" s="97">
        <v>3163128.7501119999</v>
      </c>
      <c r="O44" s="99">
        <v>113.47</v>
      </c>
      <c r="P44" s="97">
        <v>3589.2020888959996</v>
      </c>
      <c r="Q44" s="98">
        <f t="shared" si="0"/>
        <v>4.2460225184657578E-2</v>
      </c>
      <c r="R44" s="98">
        <f>P44/'סכום נכסי הקרן'!$C$42</f>
        <v>1.0800556418800273E-3</v>
      </c>
    </row>
    <row r="45" spans="2:18">
      <c r="B45" s="96" t="s">
        <v>2538</v>
      </c>
      <c r="C45" s="103" t="s">
        <v>2279</v>
      </c>
      <c r="D45" s="92" t="s">
        <v>2291</v>
      </c>
      <c r="E45" s="92"/>
      <c r="F45" s="92" t="s">
        <v>2292</v>
      </c>
      <c r="G45" s="81">
        <v>40742</v>
      </c>
      <c r="H45" s="92" t="s">
        <v>2277</v>
      </c>
      <c r="I45" s="97">
        <v>3.4300000000008013</v>
      </c>
      <c r="J45" s="103" t="s">
        <v>274</v>
      </c>
      <c r="K45" s="103" t="s">
        <v>129</v>
      </c>
      <c r="L45" s="71">
        <v>4.4999999999999998E-2</v>
      </c>
      <c r="M45" s="71">
        <v>1.3100000000007201E-2</v>
      </c>
      <c r="N45" s="97">
        <v>1177280.3329980001</v>
      </c>
      <c r="O45" s="99">
        <v>124.97</v>
      </c>
      <c r="P45" s="97">
        <v>1471.2472001740005</v>
      </c>
      <c r="Q45" s="98">
        <f t="shared" si="0"/>
        <v>1.7404839815219206E-2</v>
      </c>
      <c r="R45" s="98">
        <f>P45/'סכום נכסי הקרן'!$C$42</f>
        <v>4.4272481732475852E-4</v>
      </c>
    </row>
    <row r="46" spans="2:18">
      <c r="B46" s="96" t="s">
        <v>2539</v>
      </c>
      <c r="C46" s="103" t="s">
        <v>2279</v>
      </c>
      <c r="D46" s="92" t="s">
        <v>2293</v>
      </c>
      <c r="E46" s="92"/>
      <c r="F46" s="92" t="s">
        <v>368</v>
      </c>
      <c r="G46" s="81">
        <v>43431</v>
      </c>
      <c r="H46" s="92" t="s">
        <v>254</v>
      </c>
      <c r="I46" s="97">
        <v>8.2400000000247484</v>
      </c>
      <c r="J46" s="103" t="s">
        <v>285</v>
      </c>
      <c r="K46" s="103" t="s">
        <v>129</v>
      </c>
      <c r="L46" s="71">
        <v>3.6600000000000001E-2</v>
      </c>
      <c r="M46" s="71">
        <v>2.9700000000133116E-2</v>
      </c>
      <c r="N46" s="97">
        <v>93859.747675000006</v>
      </c>
      <c r="O46" s="99">
        <v>113.65</v>
      </c>
      <c r="P46" s="97">
        <v>106.67160381400001</v>
      </c>
      <c r="Q46" s="98">
        <f t="shared" si="0"/>
        <v>1.2619240172525874E-3</v>
      </c>
      <c r="R46" s="98">
        <f>P46/'סכום נכסי הקרן'!$C$42</f>
        <v>3.2099409471574085E-5</v>
      </c>
    </row>
    <row r="47" spans="2:18">
      <c r="B47" s="96" t="s">
        <v>2539</v>
      </c>
      <c r="C47" s="103" t="s">
        <v>2279</v>
      </c>
      <c r="D47" s="92" t="s">
        <v>2294</v>
      </c>
      <c r="E47" s="92"/>
      <c r="F47" s="92" t="s">
        <v>368</v>
      </c>
      <c r="G47" s="81">
        <v>43276</v>
      </c>
      <c r="H47" s="92" t="s">
        <v>254</v>
      </c>
      <c r="I47" s="97">
        <v>8.310000000035469</v>
      </c>
      <c r="J47" s="103" t="s">
        <v>285</v>
      </c>
      <c r="K47" s="103" t="s">
        <v>129</v>
      </c>
      <c r="L47" s="71">
        <v>3.2599999999999997E-2</v>
      </c>
      <c r="M47" s="71">
        <v>3.0400000000155473E-2</v>
      </c>
      <c r="N47" s="97">
        <v>93515.188465999992</v>
      </c>
      <c r="O47" s="99">
        <v>110.05</v>
      </c>
      <c r="P47" s="97">
        <v>102.913471985</v>
      </c>
      <c r="Q47" s="98">
        <f t="shared" si="0"/>
        <v>1.217465354914616E-3</v>
      </c>
      <c r="R47" s="98">
        <f>P47/'סכום נכסי הקרן'!$C$42</f>
        <v>3.0968519824151401E-5</v>
      </c>
    </row>
    <row r="48" spans="2:18">
      <c r="B48" s="96" t="s">
        <v>2539</v>
      </c>
      <c r="C48" s="103" t="s">
        <v>2279</v>
      </c>
      <c r="D48" s="92" t="s">
        <v>2295</v>
      </c>
      <c r="E48" s="92"/>
      <c r="F48" s="92" t="s">
        <v>368</v>
      </c>
      <c r="G48" s="81">
        <v>43222</v>
      </c>
      <c r="H48" s="92" t="s">
        <v>254</v>
      </c>
      <c r="I48" s="97">
        <v>8.3300000000034178</v>
      </c>
      <c r="J48" s="103" t="s">
        <v>285</v>
      </c>
      <c r="K48" s="103" t="s">
        <v>129</v>
      </c>
      <c r="L48" s="71">
        <v>3.2199999999999999E-2</v>
      </c>
      <c r="M48" s="71">
        <v>3.0500000000013152E-2</v>
      </c>
      <c r="N48" s="97">
        <v>446878.10581799998</v>
      </c>
      <c r="O48" s="99">
        <v>110.63</v>
      </c>
      <c r="P48" s="97">
        <v>494.38124080700004</v>
      </c>
      <c r="Q48" s="98">
        <f t="shared" si="0"/>
        <v>5.8485251852153078E-3</v>
      </c>
      <c r="R48" s="98">
        <f>P48/'סכום נכסי הקרן'!$C$42</f>
        <v>1.4876823180984188E-4</v>
      </c>
    </row>
    <row r="49" spans="2:18">
      <c r="B49" s="96" t="s">
        <v>2539</v>
      </c>
      <c r="C49" s="103" t="s">
        <v>2279</v>
      </c>
      <c r="D49" s="92" t="s">
        <v>2296</v>
      </c>
      <c r="E49" s="92"/>
      <c r="F49" s="92" t="s">
        <v>368</v>
      </c>
      <c r="G49" s="81">
        <v>43922</v>
      </c>
      <c r="H49" s="92" t="s">
        <v>254</v>
      </c>
      <c r="I49" s="97">
        <v>8.4899999999665514</v>
      </c>
      <c r="J49" s="103" t="s">
        <v>285</v>
      </c>
      <c r="K49" s="103" t="s">
        <v>129</v>
      </c>
      <c r="L49" s="71">
        <v>2.7699999999999999E-2</v>
      </c>
      <c r="M49" s="71">
        <v>2.749999999984953E-2</v>
      </c>
      <c r="N49" s="97">
        <v>107518.73694</v>
      </c>
      <c r="O49" s="99">
        <v>108.17</v>
      </c>
      <c r="P49" s="97">
        <v>116.30301826100001</v>
      </c>
      <c r="Q49" s="98">
        <f t="shared" si="0"/>
        <v>1.3758635548260132E-3</v>
      </c>
      <c r="R49" s="98">
        <f>P49/'סכום נכסי הקרן'!$C$42</f>
        <v>3.4997675786794814E-5</v>
      </c>
    </row>
    <row r="50" spans="2:18">
      <c r="B50" s="96" t="s">
        <v>2539</v>
      </c>
      <c r="C50" s="103" t="s">
        <v>2279</v>
      </c>
      <c r="D50" s="92" t="s">
        <v>2297</v>
      </c>
      <c r="E50" s="92"/>
      <c r="F50" s="92" t="s">
        <v>368</v>
      </c>
      <c r="G50" s="81">
        <v>43978</v>
      </c>
      <c r="H50" s="92" t="s">
        <v>254</v>
      </c>
      <c r="I50" s="97">
        <v>8.4999999999556337</v>
      </c>
      <c r="J50" s="103" t="s">
        <v>285</v>
      </c>
      <c r="K50" s="103" t="s">
        <v>129</v>
      </c>
      <c r="L50" s="71">
        <v>2.3E-2</v>
      </c>
      <c r="M50" s="71">
        <v>3.1999999999866906E-2</v>
      </c>
      <c r="N50" s="97">
        <v>45103.504593999998</v>
      </c>
      <c r="O50" s="99">
        <v>99.95</v>
      </c>
      <c r="P50" s="97">
        <v>45.080952428000003</v>
      </c>
      <c r="Q50" s="98">
        <f t="shared" si="0"/>
        <v>5.3330722099866133E-4</v>
      </c>
      <c r="R50" s="98">
        <f>P50/'סכום נכסי הקרן'!$C$42</f>
        <v>1.3565671646581211E-5</v>
      </c>
    </row>
    <row r="51" spans="2:18">
      <c r="B51" s="96" t="s">
        <v>2539</v>
      </c>
      <c r="C51" s="103" t="s">
        <v>2279</v>
      </c>
      <c r="D51" s="92" t="s">
        <v>2298</v>
      </c>
      <c r="E51" s="92"/>
      <c r="F51" s="92" t="s">
        <v>368</v>
      </c>
      <c r="G51" s="81">
        <v>44010</v>
      </c>
      <c r="H51" s="92" t="s">
        <v>254</v>
      </c>
      <c r="I51" s="97">
        <v>8.5900000000476666</v>
      </c>
      <c r="J51" s="103" t="s">
        <v>285</v>
      </c>
      <c r="K51" s="103" t="s">
        <v>129</v>
      </c>
      <c r="L51" s="71">
        <v>2.2000000000000002E-2</v>
      </c>
      <c r="M51" s="71">
        <v>2.9100000000148701E-2</v>
      </c>
      <c r="N51" s="97">
        <v>70722.045993000007</v>
      </c>
      <c r="O51" s="99">
        <v>101.75</v>
      </c>
      <c r="P51" s="97">
        <v>71.959684322999991</v>
      </c>
      <c r="Q51" s="98">
        <f t="shared" si="0"/>
        <v>8.5128235326288615E-4</v>
      </c>
      <c r="R51" s="98">
        <f>P51/'סכום נכסי הקרן'!$C$42</f>
        <v>2.1653966847229794E-5</v>
      </c>
    </row>
    <row r="52" spans="2:18">
      <c r="B52" s="96" t="s">
        <v>2539</v>
      </c>
      <c r="C52" s="103" t="s">
        <v>2279</v>
      </c>
      <c r="D52" s="92" t="s">
        <v>2299</v>
      </c>
      <c r="E52" s="92"/>
      <c r="F52" s="92" t="s">
        <v>368</v>
      </c>
      <c r="G52" s="81">
        <v>44133</v>
      </c>
      <c r="H52" s="92" t="s">
        <v>254</v>
      </c>
      <c r="I52" s="97">
        <v>8.4799999999534368</v>
      </c>
      <c r="J52" s="103" t="s">
        <v>285</v>
      </c>
      <c r="K52" s="103" t="s">
        <v>129</v>
      </c>
      <c r="L52" s="71">
        <v>2.3799999999999998E-2</v>
      </c>
      <c r="M52" s="71">
        <v>3.2099999999850179E-2</v>
      </c>
      <c r="N52" s="97">
        <v>91966.004576000007</v>
      </c>
      <c r="O52" s="99">
        <v>100.88</v>
      </c>
      <c r="P52" s="97">
        <v>92.775305758999991</v>
      </c>
      <c r="Q52" s="98">
        <f t="shared" si="0"/>
        <v>1.0975309488115987E-3</v>
      </c>
      <c r="R52" s="98">
        <f>P52/'סכום נכסי הקרן'!$C$42</f>
        <v>2.7917762759068757E-5</v>
      </c>
    </row>
    <row r="53" spans="2:18">
      <c r="B53" s="96" t="s">
        <v>2539</v>
      </c>
      <c r="C53" s="103" t="s">
        <v>2279</v>
      </c>
      <c r="D53" s="92" t="s">
        <v>2300</v>
      </c>
      <c r="E53" s="92"/>
      <c r="F53" s="92" t="s">
        <v>368</v>
      </c>
      <c r="G53" s="81">
        <v>44251</v>
      </c>
      <c r="H53" s="92" t="s">
        <v>254</v>
      </c>
      <c r="I53" s="97">
        <v>8.35000000000705</v>
      </c>
      <c r="J53" s="103" t="s">
        <v>285</v>
      </c>
      <c r="K53" s="103" t="s">
        <v>129</v>
      </c>
      <c r="L53" s="71">
        <v>2.3599999999999999E-2</v>
      </c>
      <c r="M53" s="71">
        <v>3.8000000000030489E-2</v>
      </c>
      <c r="N53" s="97">
        <v>273058.143469</v>
      </c>
      <c r="O53" s="99">
        <v>96.1</v>
      </c>
      <c r="P53" s="97">
        <v>262.40885824899999</v>
      </c>
      <c r="Q53" s="98">
        <f t="shared" si="0"/>
        <v>3.1042941956853066E-3</v>
      </c>
      <c r="R53" s="98">
        <f>P53/'סכום נכסי הקרן'!$C$42</f>
        <v>7.8963558142334796E-5</v>
      </c>
    </row>
    <row r="54" spans="2:18">
      <c r="B54" s="96" t="s">
        <v>2539</v>
      </c>
      <c r="C54" s="103" t="s">
        <v>2279</v>
      </c>
      <c r="D54" s="92" t="s">
        <v>2301</v>
      </c>
      <c r="E54" s="92"/>
      <c r="F54" s="92" t="s">
        <v>368</v>
      </c>
      <c r="G54" s="81">
        <v>44294</v>
      </c>
      <c r="H54" s="92" t="s">
        <v>254</v>
      </c>
      <c r="I54" s="97">
        <v>8.3200000000140939</v>
      </c>
      <c r="J54" s="103" t="s">
        <v>285</v>
      </c>
      <c r="K54" s="103" t="s">
        <v>129</v>
      </c>
      <c r="L54" s="71">
        <v>2.3199999999999998E-2</v>
      </c>
      <c r="M54" s="71">
        <v>4.0000000000054207E-2</v>
      </c>
      <c r="N54" s="97">
        <v>196462.02838500001</v>
      </c>
      <c r="O54" s="99">
        <v>93.9</v>
      </c>
      <c r="P54" s="97">
        <v>184.47783934499998</v>
      </c>
      <c r="Q54" s="98">
        <f t="shared" si="0"/>
        <v>2.1823710134352232E-3</v>
      </c>
      <c r="R54" s="98">
        <f>P54/'סכום נכסי הקרן'!$C$42</f>
        <v>5.5512709023216515E-5</v>
      </c>
    </row>
    <row r="55" spans="2:18">
      <c r="B55" s="96" t="s">
        <v>2539</v>
      </c>
      <c r="C55" s="103" t="s">
        <v>2279</v>
      </c>
      <c r="D55" s="92" t="s">
        <v>2302</v>
      </c>
      <c r="E55" s="92"/>
      <c r="F55" s="92" t="s">
        <v>368</v>
      </c>
      <c r="G55" s="81">
        <v>44602</v>
      </c>
      <c r="H55" s="92" t="s">
        <v>254</v>
      </c>
      <c r="I55" s="97">
        <v>8.2599999999994207</v>
      </c>
      <c r="J55" s="103" t="s">
        <v>285</v>
      </c>
      <c r="K55" s="103" t="s">
        <v>129</v>
      </c>
      <c r="L55" s="71">
        <v>2.0899999999999998E-2</v>
      </c>
      <c r="M55" s="71">
        <v>4.5600000000006628E-2</v>
      </c>
      <c r="N55" s="97">
        <v>281467.57805700001</v>
      </c>
      <c r="O55" s="99">
        <v>85.69</v>
      </c>
      <c r="P55" s="97">
        <v>241.18957318900001</v>
      </c>
      <c r="Q55" s="98">
        <f t="shared" si="0"/>
        <v>2.853270263460256E-3</v>
      </c>
      <c r="R55" s="98">
        <f>P55/'סכום נכסי הקרן'!$C$42</f>
        <v>7.2578292565727811E-5</v>
      </c>
    </row>
    <row r="56" spans="2:18">
      <c r="B56" s="96" t="s">
        <v>2539</v>
      </c>
      <c r="C56" s="103" t="s">
        <v>2279</v>
      </c>
      <c r="D56" s="92" t="s">
        <v>2303</v>
      </c>
      <c r="E56" s="92"/>
      <c r="F56" s="92" t="s">
        <v>368</v>
      </c>
      <c r="G56" s="81">
        <v>43500</v>
      </c>
      <c r="H56" s="92" t="s">
        <v>254</v>
      </c>
      <c r="I56" s="97">
        <v>8.3300000000008456</v>
      </c>
      <c r="J56" s="103" t="s">
        <v>285</v>
      </c>
      <c r="K56" s="103" t="s">
        <v>129</v>
      </c>
      <c r="L56" s="71">
        <v>3.4500000000000003E-2</v>
      </c>
      <c r="M56" s="71">
        <v>2.7899999999985568E-2</v>
      </c>
      <c r="N56" s="97">
        <v>176175.26098299999</v>
      </c>
      <c r="O56" s="99">
        <v>114.07</v>
      </c>
      <c r="P56" s="97">
        <v>200.96312195100001</v>
      </c>
      <c r="Q56" s="98">
        <f t="shared" si="0"/>
        <v>2.3773917434880085E-3</v>
      </c>
      <c r="R56" s="98">
        <f>P56/'סכום נכסי הקרן'!$C$42</f>
        <v>6.047342788094838E-5</v>
      </c>
    </row>
    <row r="57" spans="2:18">
      <c r="B57" s="96" t="s">
        <v>2539</v>
      </c>
      <c r="C57" s="103" t="s">
        <v>2279</v>
      </c>
      <c r="D57" s="92" t="s">
        <v>2304</v>
      </c>
      <c r="E57" s="92"/>
      <c r="F57" s="92" t="s">
        <v>368</v>
      </c>
      <c r="G57" s="81">
        <v>43556</v>
      </c>
      <c r="H57" s="92" t="s">
        <v>254</v>
      </c>
      <c r="I57" s="97">
        <v>8.4200000000130331</v>
      </c>
      <c r="J57" s="103" t="s">
        <v>285</v>
      </c>
      <c r="K57" s="103" t="s">
        <v>129</v>
      </c>
      <c r="L57" s="71">
        <v>3.0499999999999999E-2</v>
      </c>
      <c r="M57" s="71">
        <v>2.7800000000052946E-2</v>
      </c>
      <c r="N57" s="97">
        <v>177659.68803399999</v>
      </c>
      <c r="O57" s="99">
        <v>110.56</v>
      </c>
      <c r="P57" s="97">
        <v>196.42054268199999</v>
      </c>
      <c r="Q57" s="98">
        <f t="shared" si="0"/>
        <v>2.3236530756995293E-3</v>
      </c>
      <c r="R57" s="98">
        <f>P57/'סכום נכסי הקרן'!$C$42</f>
        <v>5.9106483850867365E-5</v>
      </c>
    </row>
    <row r="58" spans="2:18">
      <c r="B58" s="96" t="s">
        <v>2539</v>
      </c>
      <c r="C58" s="103" t="s">
        <v>2279</v>
      </c>
      <c r="D58" s="92" t="s">
        <v>2305</v>
      </c>
      <c r="E58" s="92"/>
      <c r="F58" s="92" t="s">
        <v>368</v>
      </c>
      <c r="G58" s="81">
        <v>43647</v>
      </c>
      <c r="H58" s="92" t="s">
        <v>254</v>
      </c>
      <c r="I58" s="97">
        <v>8.3999999999792916</v>
      </c>
      <c r="J58" s="103" t="s">
        <v>285</v>
      </c>
      <c r="K58" s="103" t="s">
        <v>129</v>
      </c>
      <c r="L58" s="71">
        <v>2.8999999999999998E-2</v>
      </c>
      <c r="M58" s="71">
        <v>3.0299999999932693E-2</v>
      </c>
      <c r="N58" s="97">
        <v>164922.10676600001</v>
      </c>
      <c r="O58" s="99">
        <v>105.4</v>
      </c>
      <c r="P58" s="97">
        <v>173.82789713900002</v>
      </c>
      <c r="Q58" s="98">
        <f t="shared" si="0"/>
        <v>2.056382302554516E-3</v>
      </c>
      <c r="R58" s="98">
        <f>P58/'סכום נכסי הקרן'!$C$42</f>
        <v>5.2307949335576708E-5</v>
      </c>
    </row>
    <row r="59" spans="2:18">
      <c r="B59" s="96" t="s">
        <v>2539</v>
      </c>
      <c r="C59" s="103" t="s">
        <v>2279</v>
      </c>
      <c r="D59" s="92" t="s">
        <v>2306</v>
      </c>
      <c r="E59" s="92"/>
      <c r="F59" s="92" t="s">
        <v>368</v>
      </c>
      <c r="G59" s="81">
        <v>43703</v>
      </c>
      <c r="H59" s="92" t="s">
        <v>254</v>
      </c>
      <c r="I59" s="97">
        <v>8.5399999997864473</v>
      </c>
      <c r="J59" s="103" t="s">
        <v>285</v>
      </c>
      <c r="K59" s="103" t="s">
        <v>129</v>
      </c>
      <c r="L59" s="71">
        <v>2.3799999999999998E-2</v>
      </c>
      <c r="M59" s="71">
        <v>2.9499999999332647E-2</v>
      </c>
      <c r="N59" s="97">
        <v>11711.307747000003</v>
      </c>
      <c r="O59" s="99">
        <v>102.36</v>
      </c>
      <c r="P59" s="97">
        <v>11.987695164</v>
      </c>
      <c r="Q59" s="98">
        <f t="shared" si="0"/>
        <v>1.4181431513237352E-4</v>
      </c>
      <c r="R59" s="98">
        <f>P59/'סכום נכסי הקרן'!$C$42</f>
        <v>3.6073136798487138E-6</v>
      </c>
    </row>
    <row r="60" spans="2:18">
      <c r="B60" s="96" t="s">
        <v>2539</v>
      </c>
      <c r="C60" s="103" t="s">
        <v>2279</v>
      </c>
      <c r="D60" s="92" t="s">
        <v>2307</v>
      </c>
      <c r="E60" s="92"/>
      <c r="F60" s="92" t="s">
        <v>368</v>
      </c>
      <c r="G60" s="81">
        <v>43740</v>
      </c>
      <c r="H60" s="92" t="s">
        <v>254</v>
      </c>
      <c r="I60" s="97">
        <v>8.4399999999969761</v>
      </c>
      <c r="J60" s="103" t="s">
        <v>285</v>
      </c>
      <c r="K60" s="103" t="s">
        <v>129</v>
      </c>
      <c r="L60" s="71">
        <v>2.4300000000000002E-2</v>
      </c>
      <c r="M60" s="71">
        <v>3.3300000000006394E-2</v>
      </c>
      <c r="N60" s="97">
        <v>173070.30656200004</v>
      </c>
      <c r="O60" s="99">
        <v>99.41</v>
      </c>
      <c r="P60" s="97">
        <v>172.04919373300001</v>
      </c>
      <c r="Q60" s="98">
        <f t="shared" si="0"/>
        <v>2.0353402588676678E-3</v>
      </c>
      <c r="R60" s="98">
        <f>P60/'סכום נכסי הקרן'!$C$42</f>
        <v>5.1772705400768781E-5</v>
      </c>
    </row>
    <row r="61" spans="2:18">
      <c r="B61" s="96" t="s">
        <v>2539</v>
      </c>
      <c r="C61" s="103" t="s">
        <v>2279</v>
      </c>
      <c r="D61" s="92" t="s">
        <v>2308</v>
      </c>
      <c r="E61" s="92"/>
      <c r="F61" s="92" t="s">
        <v>368</v>
      </c>
      <c r="G61" s="81">
        <v>43831</v>
      </c>
      <c r="H61" s="92" t="s">
        <v>254</v>
      </c>
      <c r="I61" s="97">
        <v>8.4299999999886932</v>
      </c>
      <c r="J61" s="103" t="s">
        <v>285</v>
      </c>
      <c r="K61" s="103" t="s">
        <v>129</v>
      </c>
      <c r="L61" s="71">
        <v>2.3799999999999998E-2</v>
      </c>
      <c r="M61" s="71">
        <v>3.4799999999963645E-2</v>
      </c>
      <c r="N61" s="97">
        <v>179629.32501599996</v>
      </c>
      <c r="O61" s="99">
        <v>97.99</v>
      </c>
      <c r="P61" s="97">
        <v>176.01878239300001</v>
      </c>
      <c r="Q61" s="98">
        <f t="shared" si="0"/>
        <v>2.0823004534233067E-3</v>
      </c>
      <c r="R61" s="98">
        <f>P61/'סכום נכסי הקרן'!$C$42</f>
        <v>5.2967226222385357E-5</v>
      </c>
    </row>
    <row r="62" spans="2:18">
      <c r="B62" s="96" t="s">
        <v>2540</v>
      </c>
      <c r="C62" s="103" t="s">
        <v>2279</v>
      </c>
      <c r="D62" s="92">
        <v>7936</v>
      </c>
      <c r="E62" s="92"/>
      <c r="F62" s="92" t="s">
        <v>2309</v>
      </c>
      <c r="G62" s="81">
        <v>44087</v>
      </c>
      <c r="H62" s="92" t="s">
        <v>2277</v>
      </c>
      <c r="I62" s="97">
        <v>5.6399999999974488</v>
      </c>
      <c r="J62" s="103" t="s">
        <v>274</v>
      </c>
      <c r="K62" s="103" t="s">
        <v>129</v>
      </c>
      <c r="L62" s="71">
        <v>1.7947999999999999E-2</v>
      </c>
      <c r="M62" s="71">
        <v>2.4899999999984938E-2</v>
      </c>
      <c r="N62" s="97">
        <v>875548.76949099998</v>
      </c>
      <c r="O62" s="99">
        <v>103.89</v>
      </c>
      <c r="P62" s="97">
        <v>909.60756241299998</v>
      </c>
      <c r="Q62" s="98">
        <f t="shared" si="0"/>
        <v>1.0760648459781547E-2</v>
      </c>
      <c r="R62" s="98">
        <f>P62/'סכום נכסי הקרן'!$C$42</f>
        <v>2.7371732082744993E-4</v>
      </c>
    </row>
    <row r="63" spans="2:18">
      <c r="B63" s="96" t="s">
        <v>2540</v>
      </c>
      <c r="C63" s="103" t="s">
        <v>2279</v>
      </c>
      <c r="D63" s="92">
        <v>7937</v>
      </c>
      <c r="E63" s="92"/>
      <c r="F63" s="92" t="s">
        <v>2309</v>
      </c>
      <c r="G63" s="81">
        <v>44087</v>
      </c>
      <c r="H63" s="92" t="s">
        <v>2277</v>
      </c>
      <c r="I63" s="97">
        <v>7.4699999999598452</v>
      </c>
      <c r="J63" s="103" t="s">
        <v>274</v>
      </c>
      <c r="K63" s="103" t="s">
        <v>129</v>
      </c>
      <c r="L63" s="71">
        <v>6.0499999999999998E-2</v>
      </c>
      <c r="M63" s="71">
        <v>6.2599999999725778E-2</v>
      </c>
      <c r="N63" s="97">
        <v>40837.591286000003</v>
      </c>
      <c r="O63" s="99">
        <v>100.01</v>
      </c>
      <c r="P63" s="97">
        <v>40.841636711999996</v>
      </c>
      <c r="Q63" s="98">
        <f t="shared" si="0"/>
        <v>4.8315615804037998E-4</v>
      </c>
      <c r="R63" s="98">
        <f>P63/'סכום נכסי הקרן'!$C$42</f>
        <v>1.2289985089131103E-5</v>
      </c>
    </row>
    <row r="64" spans="2:18">
      <c r="B64" s="96" t="s">
        <v>2541</v>
      </c>
      <c r="C64" s="103" t="s">
        <v>2278</v>
      </c>
      <c r="D64" s="92">
        <v>8063</v>
      </c>
      <c r="E64" s="92"/>
      <c r="F64" s="92" t="s">
        <v>371</v>
      </c>
      <c r="G64" s="81">
        <v>44147</v>
      </c>
      <c r="H64" s="92" t="s">
        <v>127</v>
      </c>
      <c r="I64" s="97">
        <v>7.9600000000051363</v>
      </c>
      <c r="J64" s="103" t="s">
        <v>451</v>
      </c>
      <c r="K64" s="103" t="s">
        <v>129</v>
      </c>
      <c r="L64" s="71">
        <v>1.6250000000000001E-2</v>
      </c>
      <c r="M64" s="71">
        <v>2.6400000000015009E-2</v>
      </c>
      <c r="N64" s="97">
        <v>692672.57630299998</v>
      </c>
      <c r="O64" s="99">
        <v>100.07</v>
      </c>
      <c r="P64" s="97">
        <v>693.15747111399992</v>
      </c>
      <c r="Q64" s="98">
        <f t="shared" si="0"/>
        <v>8.2000460222012937E-3</v>
      </c>
      <c r="R64" s="98">
        <f>P64/'סכום נכסי הקרן'!$C$42</f>
        <v>2.0858358455325764E-4</v>
      </c>
    </row>
    <row r="65" spans="2:18">
      <c r="B65" s="96" t="s">
        <v>2541</v>
      </c>
      <c r="C65" s="103" t="s">
        <v>2278</v>
      </c>
      <c r="D65" s="92">
        <v>8145</v>
      </c>
      <c r="E65" s="92"/>
      <c r="F65" s="92" t="s">
        <v>371</v>
      </c>
      <c r="G65" s="81">
        <v>44185</v>
      </c>
      <c r="H65" s="92" t="s">
        <v>127</v>
      </c>
      <c r="I65" s="97">
        <v>7.9500000000073658</v>
      </c>
      <c r="J65" s="103" t="s">
        <v>451</v>
      </c>
      <c r="K65" s="103" t="s">
        <v>129</v>
      </c>
      <c r="L65" s="71">
        <v>1.4990000000000002E-2</v>
      </c>
      <c r="M65" s="71">
        <v>2.7600000000033847E-2</v>
      </c>
      <c r="N65" s="97">
        <v>325611.61738299998</v>
      </c>
      <c r="O65" s="99">
        <v>97.99</v>
      </c>
      <c r="P65" s="97">
        <v>319.06681266699997</v>
      </c>
      <c r="Q65" s="98">
        <f t="shared" si="0"/>
        <v>3.7745572356330834E-3</v>
      </c>
      <c r="R65" s="98">
        <f>P65/'סכום נכסי הקרן'!$C$42</f>
        <v>9.6012958485619692E-5</v>
      </c>
    </row>
    <row r="66" spans="2:18">
      <c r="B66" s="96" t="s">
        <v>2542</v>
      </c>
      <c r="C66" s="103" t="s">
        <v>2278</v>
      </c>
      <c r="D66" s="92" t="s">
        <v>2310</v>
      </c>
      <c r="E66" s="92"/>
      <c r="F66" s="92" t="s">
        <v>368</v>
      </c>
      <c r="G66" s="81">
        <v>42901</v>
      </c>
      <c r="H66" s="92" t="s">
        <v>254</v>
      </c>
      <c r="I66" s="97">
        <v>0.91000000000051373</v>
      </c>
      <c r="J66" s="103" t="s">
        <v>152</v>
      </c>
      <c r="K66" s="103" t="s">
        <v>129</v>
      </c>
      <c r="L66" s="71">
        <v>0.04</v>
      </c>
      <c r="M66" s="71">
        <v>4.8700000000095243E-2</v>
      </c>
      <c r="N66" s="97">
        <v>254429.38100699999</v>
      </c>
      <c r="O66" s="99">
        <v>99.45</v>
      </c>
      <c r="P66" s="97">
        <v>253.03001375700001</v>
      </c>
      <c r="Q66" s="98">
        <f t="shared" si="0"/>
        <v>2.9933425581795191E-3</v>
      </c>
      <c r="R66" s="98">
        <f>P66/'סכום נכסי הקרן'!$C$42</f>
        <v>7.6141294681818486E-5</v>
      </c>
    </row>
    <row r="67" spans="2:18">
      <c r="B67" s="96" t="s">
        <v>2543</v>
      </c>
      <c r="C67" s="103" t="s">
        <v>2278</v>
      </c>
      <c r="D67" s="92">
        <v>4069</v>
      </c>
      <c r="E67" s="92"/>
      <c r="F67" s="92" t="s">
        <v>371</v>
      </c>
      <c r="G67" s="81">
        <v>42052</v>
      </c>
      <c r="H67" s="92" t="s">
        <v>127</v>
      </c>
      <c r="I67" s="97">
        <v>4.3600000000028505</v>
      </c>
      <c r="J67" s="103" t="s">
        <v>487</v>
      </c>
      <c r="K67" s="103" t="s">
        <v>129</v>
      </c>
      <c r="L67" s="71">
        <v>2.9779E-2</v>
      </c>
      <c r="M67" s="71">
        <v>1.6300000000010778E-2</v>
      </c>
      <c r="N67" s="97">
        <v>495563.52761299995</v>
      </c>
      <c r="O67" s="99">
        <v>116.08</v>
      </c>
      <c r="P67" s="97">
        <v>575.25014032600006</v>
      </c>
      <c r="Q67" s="98">
        <f t="shared" si="0"/>
        <v>6.8052034660608315E-3</v>
      </c>
      <c r="R67" s="98">
        <f>P67/'סכום נכסי הקרן'!$C$42</f>
        <v>1.731031421923862E-4</v>
      </c>
    </row>
    <row r="68" spans="2:18">
      <c r="B68" s="96" t="s">
        <v>2544</v>
      </c>
      <c r="C68" s="103" t="s">
        <v>2278</v>
      </c>
      <c r="D68" s="92">
        <v>8224</v>
      </c>
      <c r="E68" s="92"/>
      <c r="F68" s="92" t="s">
        <v>371</v>
      </c>
      <c r="G68" s="81">
        <v>44223</v>
      </c>
      <c r="H68" s="92" t="s">
        <v>127</v>
      </c>
      <c r="I68" s="97">
        <v>13.060000000003647</v>
      </c>
      <c r="J68" s="103" t="s">
        <v>274</v>
      </c>
      <c r="K68" s="103" t="s">
        <v>129</v>
      </c>
      <c r="L68" s="71">
        <v>2.1537000000000001E-2</v>
      </c>
      <c r="M68" s="71">
        <v>3.540000000001009E-2</v>
      </c>
      <c r="N68" s="97">
        <v>1425028.8185040001</v>
      </c>
      <c r="O68" s="99">
        <v>90.44</v>
      </c>
      <c r="P68" s="97">
        <v>1288.7960307549999</v>
      </c>
      <c r="Q68" s="98">
        <f t="shared" si="0"/>
        <v>1.5246444286947979E-2</v>
      </c>
      <c r="R68" s="98">
        <f>P68/'סכום נכסי הקרן'!$C$42</f>
        <v>3.878219698344371E-4</v>
      </c>
    </row>
    <row r="69" spans="2:18">
      <c r="B69" s="96" t="s">
        <v>2544</v>
      </c>
      <c r="C69" s="103" t="s">
        <v>2278</v>
      </c>
      <c r="D69" s="92">
        <v>2963</v>
      </c>
      <c r="E69" s="92"/>
      <c r="F69" s="92" t="s">
        <v>371</v>
      </c>
      <c r="G69" s="81">
        <v>41423</v>
      </c>
      <c r="H69" s="92" t="s">
        <v>127</v>
      </c>
      <c r="I69" s="97">
        <v>3.2900000000038276</v>
      </c>
      <c r="J69" s="103" t="s">
        <v>274</v>
      </c>
      <c r="K69" s="103" t="s">
        <v>129</v>
      </c>
      <c r="L69" s="71">
        <v>0.05</v>
      </c>
      <c r="M69" s="71">
        <v>1.7200000000032408E-2</v>
      </c>
      <c r="N69" s="97">
        <v>295531.19222800003</v>
      </c>
      <c r="O69" s="99">
        <v>121.11</v>
      </c>
      <c r="P69" s="97">
        <v>357.91783364700001</v>
      </c>
      <c r="Q69" s="98">
        <f t="shared" si="0"/>
        <v>4.2341644292676062E-3</v>
      </c>
      <c r="R69" s="98">
        <f>P69/'סכום נכסי הקרן'!$C$42</f>
        <v>1.0770393139908837E-4</v>
      </c>
    </row>
    <row r="70" spans="2:18">
      <c r="B70" s="96" t="s">
        <v>2544</v>
      </c>
      <c r="C70" s="103" t="s">
        <v>2278</v>
      </c>
      <c r="D70" s="92">
        <v>2968</v>
      </c>
      <c r="E70" s="92"/>
      <c r="F70" s="92" t="s">
        <v>371</v>
      </c>
      <c r="G70" s="81">
        <v>41423</v>
      </c>
      <c r="H70" s="92" t="s">
        <v>127</v>
      </c>
      <c r="I70" s="97">
        <v>3.290000000003996</v>
      </c>
      <c r="J70" s="103" t="s">
        <v>274</v>
      </c>
      <c r="K70" s="103" t="s">
        <v>129</v>
      </c>
      <c r="L70" s="71">
        <v>0.05</v>
      </c>
      <c r="M70" s="71">
        <v>1.7200000000024321E-2</v>
      </c>
      <c r="N70" s="97">
        <v>95048.705604999996</v>
      </c>
      <c r="O70" s="99">
        <v>121.11</v>
      </c>
      <c r="P70" s="97">
        <v>115.11348952600001</v>
      </c>
      <c r="Q70" s="98">
        <f t="shared" si="0"/>
        <v>1.3617914416652699E-3</v>
      </c>
      <c r="R70" s="98">
        <f>P70/'סכום נכסי הקרן'!$C$42</f>
        <v>3.4639725136596031E-5</v>
      </c>
    </row>
    <row r="71" spans="2:18">
      <c r="B71" s="96" t="s">
        <v>2544</v>
      </c>
      <c r="C71" s="103" t="s">
        <v>2278</v>
      </c>
      <c r="D71" s="92">
        <v>4605</v>
      </c>
      <c r="E71" s="92"/>
      <c r="F71" s="92" t="s">
        <v>371</v>
      </c>
      <c r="G71" s="81">
        <v>42352</v>
      </c>
      <c r="H71" s="92" t="s">
        <v>127</v>
      </c>
      <c r="I71" s="97">
        <v>5.5499999999964889</v>
      </c>
      <c r="J71" s="103" t="s">
        <v>274</v>
      </c>
      <c r="K71" s="103" t="s">
        <v>129</v>
      </c>
      <c r="L71" s="71">
        <v>0.05</v>
      </c>
      <c r="M71" s="71">
        <v>2.1299999999983464E-2</v>
      </c>
      <c r="N71" s="97">
        <v>349876.504617</v>
      </c>
      <c r="O71" s="99">
        <v>126.16</v>
      </c>
      <c r="P71" s="97">
        <v>441.40420102100001</v>
      </c>
      <c r="Q71" s="98">
        <f t="shared" si="0"/>
        <v>5.2218073289293102E-3</v>
      </c>
      <c r="R71" s="98">
        <f>P71/'סכום נכסי הקרן'!$C$42</f>
        <v>1.3282648506674565E-4</v>
      </c>
    </row>
    <row r="72" spans="2:18">
      <c r="B72" s="96" t="s">
        <v>2544</v>
      </c>
      <c r="C72" s="103" t="s">
        <v>2278</v>
      </c>
      <c r="D72" s="92">
        <v>4606</v>
      </c>
      <c r="E72" s="92"/>
      <c r="F72" s="92" t="s">
        <v>371</v>
      </c>
      <c r="G72" s="81">
        <v>42352</v>
      </c>
      <c r="H72" s="92" t="s">
        <v>127</v>
      </c>
      <c r="I72" s="97">
        <v>7.3499999999996177</v>
      </c>
      <c r="J72" s="103" t="s">
        <v>274</v>
      </c>
      <c r="K72" s="103" t="s">
        <v>129</v>
      </c>
      <c r="L72" s="71">
        <v>4.0999999999999995E-2</v>
      </c>
      <c r="M72" s="71">
        <v>2.1900000000000766E-2</v>
      </c>
      <c r="N72" s="97">
        <v>1050977.9901310001</v>
      </c>
      <c r="O72" s="99">
        <v>124.11</v>
      </c>
      <c r="P72" s="97">
        <v>1304.3687716099998</v>
      </c>
      <c r="Q72" s="98">
        <f t="shared" si="0"/>
        <v>1.5430669657119041E-2</v>
      </c>
      <c r="R72" s="98">
        <f>P72/'סכום נכסי הקרן'!$C$42</f>
        <v>3.9250808842107587E-4</v>
      </c>
    </row>
    <row r="73" spans="2:18">
      <c r="B73" s="96" t="s">
        <v>2544</v>
      </c>
      <c r="C73" s="103" t="s">
        <v>2278</v>
      </c>
      <c r="D73" s="92">
        <v>5150</v>
      </c>
      <c r="E73" s="92"/>
      <c r="F73" s="92" t="s">
        <v>371</v>
      </c>
      <c r="G73" s="81">
        <v>42631</v>
      </c>
      <c r="H73" s="92" t="s">
        <v>127</v>
      </c>
      <c r="I73" s="97">
        <v>7.2899999999958451</v>
      </c>
      <c r="J73" s="103" t="s">
        <v>274</v>
      </c>
      <c r="K73" s="103" t="s">
        <v>129</v>
      </c>
      <c r="L73" s="71">
        <v>4.0999999999999995E-2</v>
      </c>
      <c r="M73" s="71">
        <v>2.4899999999974231E-2</v>
      </c>
      <c r="N73" s="97">
        <v>311878.50353599997</v>
      </c>
      <c r="O73" s="99">
        <v>121.94</v>
      </c>
      <c r="P73" s="97">
        <v>380.30464570200002</v>
      </c>
      <c r="Q73" s="98">
        <f t="shared" si="0"/>
        <v>4.4990001942869801E-3</v>
      </c>
      <c r="R73" s="98">
        <f>P73/'סכום נכסי הקרן'!$C$42</f>
        <v>1.1444052690551409E-4</v>
      </c>
    </row>
    <row r="74" spans="2:18">
      <c r="B74" s="96" t="s">
        <v>2545</v>
      </c>
      <c r="C74" s="103" t="s">
        <v>2279</v>
      </c>
      <c r="D74" s="92" t="s">
        <v>2311</v>
      </c>
      <c r="E74" s="92"/>
      <c r="F74" s="92" t="s">
        <v>368</v>
      </c>
      <c r="G74" s="81">
        <v>42033</v>
      </c>
      <c r="H74" s="92" t="s">
        <v>254</v>
      </c>
      <c r="I74" s="97">
        <v>4.1600000000111494</v>
      </c>
      <c r="J74" s="103" t="s">
        <v>285</v>
      </c>
      <c r="K74" s="103" t="s">
        <v>129</v>
      </c>
      <c r="L74" s="71">
        <v>5.0999999999999997E-2</v>
      </c>
      <c r="M74" s="71">
        <v>2.1200000000083624E-2</v>
      </c>
      <c r="N74" s="97">
        <v>70533.501556000003</v>
      </c>
      <c r="O74" s="99">
        <v>122.07</v>
      </c>
      <c r="P74" s="97">
        <v>86.100249818999998</v>
      </c>
      <c r="Q74" s="98">
        <f t="shared" si="0"/>
        <v>1.0185651031130736E-3</v>
      </c>
      <c r="R74" s="98">
        <f>P74/'סכום נכסי הקרן'!$C$42</f>
        <v>2.5909118038236299E-5</v>
      </c>
    </row>
    <row r="75" spans="2:18">
      <c r="B75" s="96" t="s">
        <v>2545</v>
      </c>
      <c r="C75" s="103" t="s">
        <v>2279</v>
      </c>
      <c r="D75" s="92" t="s">
        <v>2312</v>
      </c>
      <c r="E75" s="92"/>
      <c r="F75" s="92" t="s">
        <v>368</v>
      </c>
      <c r="G75" s="81">
        <v>42054</v>
      </c>
      <c r="H75" s="92" t="s">
        <v>254</v>
      </c>
      <c r="I75" s="97">
        <v>4.1600000000063648</v>
      </c>
      <c r="J75" s="103" t="s">
        <v>285</v>
      </c>
      <c r="K75" s="103" t="s">
        <v>129</v>
      </c>
      <c r="L75" s="71">
        <v>5.0999999999999997E-2</v>
      </c>
      <c r="M75" s="71">
        <v>2.1300000000040661E-2</v>
      </c>
      <c r="N75" s="97">
        <v>137780.89339499999</v>
      </c>
      <c r="O75" s="99">
        <v>123.15</v>
      </c>
      <c r="P75" s="97">
        <v>169.67717748699999</v>
      </c>
      <c r="Q75" s="98">
        <f t="shared" ref="Q75:Q133" si="1">IFERROR(P75/$P$10,0)</f>
        <v>2.0072793301564047E-3</v>
      </c>
      <c r="R75" s="98">
        <f>P75/'סכום נכסי הקרן'!$C$42</f>
        <v>5.1058922931665342E-5</v>
      </c>
    </row>
    <row r="76" spans="2:18">
      <c r="B76" s="96" t="s">
        <v>2545</v>
      </c>
      <c r="C76" s="103" t="s">
        <v>2279</v>
      </c>
      <c r="D76" s="92" t="s">
        <v>2313</v>
      </c>
      <c r="E76" s="92"/>
      <c r="F76" s="92" t="s">
        <v>368</v>
      </c>
      <c r="G76" s="81">
        <v>42565</v>
      </c>
      <c r="H76" s="92" t="s">
        <v>254</v>
      </c>
      <c r="I76" s="97">
        <v>4.1599999999957671</v>
      </c>
      <c r="J76" s="103" t="s">
        <v>285</v>
      </c>
      <c r="K76" s="103" t="s">
        <v>129</v>
      </c>
      <c r="L76" s="71">
        <v>5.0999999999999997E-2</v>
      </c>
      <c r="M76" s="71">
        <v>2.1299999999959605E-2</v>
      </c>
      <c r="N76" s="97">
        <v>168173.83377500001</v>
      </c>
      <c r="O76" s="99">
        <v>123.65</v>
      </c>
      <c r="P76" s="97">
        <v>207.94694616799998</v>
      </c>
      <c r="Q76" s="98">
        <f t="shared" si="1"/>
        <v>2.4600103148471639E-3</v>
      </c>
      <c r="R76" s="98">
        <f>P76/'סכום נכסי הקרן'!$C$42</f>
        <v>6.2574986545144216E-5</v>
      </c>
    </row>
    <row r="77" spans="2:18">
      <c r="B77" s="96" t="s">
        <v>2545</v>
      </c>
      <c r="C77" s="103" t="s">
        <v>2279</v>
      </c>
      <c r="D77" s="92" t="s">
        <v>2314</v>
      </c>
      <c r="E77" s="92"/>
      <c r="F77" s="92" t="s">
        <v>368</v>
      </c>
      <c r="G77" s="81">
        <v>40570</v>
      </c>
      <c r="H77" s="92" t="s">
        <v>254</v>
      </c>
      <c r="I77" s="97">
        <v>4.180000000000522</v>
      </c>
      <c r="J77" s="103" t="s">
        <v>285</v>
      </c>
      <c r="K77" s="103" t="s">
        <v>129</v>
      </c>
      <c r="L77" s="71">
        <v>5.0999999999999997E-2</v>
      </c>
      <c r="M77" s="71">
        <v>1.8200000000003779E-2</v>
      </c>
      <c r="N77" s="97">
        <v>852715.93672500004</v>
      </c>
      <c r="O77" s="99">
        <v>130.38999999999999</v>
      </c>
      <c r="P77" s="97">
        <v>1111.8563584189999</v>
      </c>
      <c r="Q77" s="98">
        <f t="shared" si="1"/>
        <v>1.3153249714614223E-2</v>
      </c>
      <c r="R77" s="98">
        <f>P77/'סכום נכסי הקרן'!$C$42</f>
        <v>3.3457763121942137E-4</v>
      </c>
    </row>
    <row r="78" spans="2:18">
      <c r="B78" s="96" t="s">
        <v>2545</v>
      </c>
      <c r="C78" s="103" t="s">
        <v>2279</v>
      </c>
      <c r="D78" s="92" t="s">
        <v>2315</v>
      </c>
      <c r="E78" s="92"/>
      <c r="F78" s="92" t="s">
        <v>368</v>
      </c>
      <c r="G78" s="81">
        <v>41207</v>
      </c>
      <c r="H78" s="92" t="s">
        <v>254</v>
      </c>
      <c r="I78" s="97">
        <v>4.1800000000844904</v>
      </c>
      <c r="J78" s="103" t="s">
        <v>285</v>
      </c>
      <c r="K78" s="103" t="s">
        <v>129</v>
      </c>
      <c r="L78" s="71">
        <v>5.0999999999999997E-2</v>
      </c>
      <c r="M78" s="71">
        <v>1.8200000000475253E-2</v>
      </c>
      <c r="N78" s="97">
        <v>12120.780452999999</v>
      </c>
      <c r="O78" s="99">
        <v>124.99</v>
      </c>
      <c r="P78" s="97">
        <v>15.149763404</v>
      </c>
      <c r="Q78" s="98">
        <f t="shared" si="1"/>
        <v>1.7922155111248838E-4</v>
      </c>
      <c r="R78" s="98">
        <f>P78/'סכום נכסי הקרן'!$C$42</f>
        <v>4.5588370429904447E-6</v>
      </c>
    </row>
    <row r="79" spans="2:18">
      <c r="B79" s="96" t="s">
        <v>2545</v>
      </c>
      <c r="C79" s="103" t="s">
        <v>2279</v>
      </c>
      <c r="D79" s="92" t="s">
        <v>2316</v>
      </c>
      <c r="E79" s="92"/>
      <c r="F79" s="92" t="s">
        <v>368</v>
      </c>
      <c r="G79" s="81">
        <v>41239</v>
      </c>
      <c r="H79" s="92" t="s">
        <v>254</v>
      </c>
      <c r="I79" s="97">
        <v>4.1599999999945538</v>
      </c>
      <c r="J79" s="103" t="s">
        <v>285</v>
      </c>
      <c r="K79" s="103" t="s">
        <v>129</v>
      </c>
      <c r="L79" s="71">
        <v>5.0999999999999997E-2</v>
      </c>
      <c r="M79" s="71">
        <v>2.1199999999921334E-2</v>
      </c>
      <c r="N79" s="97">
        <v>106890.392047</v>
      </c>
      <c r="O79" s="99">
        <v>123.68</v>
      </c>
      <c r="P79" s="97">
        <v>132.202042517</v>
      </c>
      <c r="Q79" s="98">
        <f t="shared" si="1"/>
        <v>1.5639488544012562E-3</v>
      </c>
      <c r="R79" s="98">
        <f>P79/'סכום נכסי הקרן'!$C$42</f>
        <v>3.9781978933503965E-5</v>
      </c>
    </row>
    <row r="80" spans="2:18">
      <c r="B80" s="96" t="s">
        <v>2545</v>
      </c>
      <c r="C80" s="103" t="s">
        <v>2279</v>
      </c>
      <c r="D80" s="92" t="s">
        <v>2317</v>
      </c>
      <c r="E80" s="92"/>
      <c r="F80" s="92" t="s">
        <v>368</v>
      </c>
      <c r="G80" s="81">
        <v>41269</v>
      </c>
      <c r="H80" s="92" t="s">
        <v>254</v>
      </c>
      <c r="I80" s="97">
        <v>4.1799999999978148</v>
      </c>
      <c r="J80" s="103" t="s">
        <v>285</v>
      </c>
      <c r="K80" s="103" t="s">
        <v>129</v>
      </c>
      <c r="L80" s="71">
        <v>5.0999999999999997E-2</v>
      </c>
      <c r="M80" s="71">
        <v>1.8200000000021851E-2</v>
      </c>
      <c r="N80" s="97">
        <v>29101.464672999995</v>
      </c>
      <c r="O80" s="99">
        <v>125.8</v>
      </c>
      <c r="P80" s="97">
        <v>36.609645055999998</v>
      </c>
      <c r="Q80" s="98">
        <f t="shared" si="1"/>
        <v>4.3309173863940309E-4</v>
      </c>
      <c r="R80" s="98">
        <f>P80/'סכום נכסי הקרן'!$C$42</f>
        <v>1.1016502473428646E-5</v>
      </c>
    </row>
    <row r="81" spans="2:18">
      <c r="B81" s="96" t="s">
        <v>2545</v>
      </c>
      <c r="C81" s="103" t="s">
        <v>2279</v>
      </c>
      <c r="D81" s="92" t="s">
        <v>2318</v>
      </c>
      <c r="E81" s="92"/>
      <c r="F81" s="92" t="s">
        <v>368</v>
      </c>
      <c r="G81" s="81">
        <v>41298</v>
      </c>
      <c r="H81" s="92" t="s">
        <v>254</v>
      </c>
      <c r="I81" s="97">
        <v>4.1600000000005473</v>
      </c>
      <c r="J81" s="103" t="s">
        <v>285</v>
      </c>
      <c r="K81" s="103" t="s">
        <v>129</v>
      </c>
      <c r="L81" s="71">
        <v>5.0999999999999997E-2</v>
      </c>
      <c r="M81" s="71">
        <v>2.1299999999995888E-2</v>
      </c>
      <c r="N81" s="97">
        <v>58886.483434000009</v>
      </c>
      <c r="O81" s="99">
        <v>124.01</v>
      </c>
      <c r="P81" s="97">
        <v>73.025130931000007</v>
      </c>
      <c r="Q81" s="98">
        <f t="shared" si="1"/>
        <v>8.6388657608942119E-4</v>
      </c>
      <c r="R81" s="98">
        <f>P81/'סכום נכסי הקרן'!$C$42</f>
        <v>2.1974578947521508E-5</v>
      </c>
    </row>
    <row r="82" spans="2:18">
      <c r="B82" s="96" t="s">
        <v>2545</v>
      </c>
      <c r="C82" s="103" t="s">
        <v>2279</v>
      </c>
      <c r="D82" s="92" t="s">
        <v>2319</v>
      </c>
      <c r="E82" s="92"/>
      <c r="F82" s="92" t="s">
        <v>368</v>
      </c>
      <c r="G82" s="81">
        <v>41330</v>
      </c>
      <c r="H82" s="92" t="s">
        <v>254</v>
      </c>
      <c r="I82" s="97">
        <v>4.1600000000197515</v>
      </c>
      <c r="J82" s="103" t="s">
        <v>285</v>
      </c>
      <c r="K82" s="103" t="s">
        <v>129</v>
      </c>
      <c r="L82" s="71">
        <v>5.0999999999999997E-2</v>
      </c>
      <c r="M82" s="71">
        <v>2.1200000000059963E-2</v>
      </c>
      <c r="N82" s="97">
        <v>91284.088392000005</v>
      </c>
      <c r="O82" s="99">
        <v>124.24</v>
      </c>
      <c r="P82" s="97">
        <v>113.41135853599998</v>
      </c>
      <c r="Q82" s="98">
        <f t="shared" si="1"/>
        <v>1.3416552489017646E-3</v>
      </c>
      <c r="R82" s="98">
        <f>P82/'סכום נכסי הקרן'!$C$42</f>
        <v>3.4127523222790215E-5</v>
      </c>
    </row>
    <row r="83" spans="2:18">
      <c r="B83" s="96" t="s">
        <v>2545</v>
      </c>
      <c r="C83" s="103" t="s">
        <v>2279</v>
      </c>
      <c r="D83" s="92" t="s">
        <v>2320</v>
      </c>
      <c r="E83" s="92"/>
      <c r="F83" s="92" t="s">
        <v>368</v>
      </c>
      <c r="G83" s="81">
        <v>41389</v>
      </c>
      <c r="H83" s="92" t="s">
        <v>254</v>
      </c>
      <c r="I83" s="97">
        <v>4.179999999995216</v>
      </c>
      <c r="J83" s="103" t="s">
        <v>285</v>
      </c>
      <c r="K83" s="103" t="s">
        <v>129</v>
      </c>
      <c r="L83" s="71">
        <v>5.0999999999999997E-2</v>
      </c>
      <c r="M83" s="71">
        <v>1.8200000000047848E-2</v>
      </c>
      <c r="N83" s="97">
        <v>39956.415899</v>
      </c>
      <c r="O83" s="99">
        <v>125.54</v>
      </c>
      <c r="P83" s="97">
        <v>50.161288167999999</v>
      </c>
      <c r="Q83" s="98">
        <f t="shared" si="1"/>
        <v>5.9340754251619799E-4</v>
      </c>
      <c r="R83" s="98">
        <f>P83/'סכום נכסי הקרן'!$C$42</f>
        <v>1.5094436297534454E-5</v>
      </c>
    </row>
    <row r="84" spans="2:18">
      <c r="B84" s="96" t="s">
        <v>2545</v>
      </c>
      <c r="C84" s="103" t="s">
        <v>2279</v>
      </c>
      <c r="D84" s="92" t="s">
        <v>2321</v>
      </c>
      <c r="E84" s="92"/>
      <c r="F84" s="92" t="s">
        <v>368</v>
      </c>
      <c r="G84" s="81">
        <v>41422</v>
      </c>
      <c r="H84" s="92" t="s">
        <v>254</v>
      </c>
      <c r="I84" s="97">
        <v>4.1800000000032798</v>
      </c>
      <c r="J84" s="103" t="s">
        <v>285</v>
      </c>
      <c r="K84" s="103" t="s">
        <v>129</v>
      </c>
      <c r="L84" s="71">
        <v>5.0999999999999997E-2</v>
      </c>
      <c r="M84" s="71">
        <v>1.8299999999786817E-2</v>
      </c>
      <c r="N84" s="97">
        <v>14634.221265</v>
      </c>
      <c r="O84" s="99">
        <v>125.01</v>
      </c>
      <c r="P84" s="97">
        <v>18.294240633000001</v>
      </c>
      <c r="Q84" s="98">
        <f t="shared" si="1"/>
        <v>2.1642068560659428E-4</v>
      </c>
      <c r="R84" s="98">
        <f>P84/'סכום נכסי הקרן'!$C$42</f>
        <v>5.5050669536582402E-6</v>
      </c>
    </row>
    <row r="85" spans="2:18">
      <c r="B85" s="96" t="s">
        <v>2545</v>
      </c>
      <c r="C85" s="103" t="s">
        <v>2279</v>
      </c>
      <c r="D85" s="92" t="s">
        <v>2322</v>
      </c>
      <c r="E85" s="92"/>
      <c r="F85" s="92" t="s">
        <v>368</v>
      </c>
      <c r="G85" s="81">
        <v>41450</v>
      </c>
      <c r="H85" s="92" t="s">
        <v>254</v>
      </c>
      <c r="I85" s="97">
        <v>4.1799999999887065</v>
      </c>
      <c r="J85" s="103" t="s">
        <v>285</v>
      </c>
      <c r="K85" s="103" t="s">
        <v>129</v>
      </c>
      <c r="L85" s="71">
        <v>5.0999999999999997E-2</v>
      </c>
      <c r="M85" s="71">
        <v>1.8299999999903671E-2</v>
      </c>
      <c r="N85" s="97">
        <v>24108.754438999997</v>
      </c>
      <c r="O85" s="99">
        <v>124.87</v>
      </c>
      <c r="P85" s="97">
        <v>30.104602062999998</v>
      </c>
      <c r="Q85" s="98">
        <f t="shared" si="1"/>
        <v>3.5613714442104942E-4</v>
      </c>
      <c r="R85" s="98">
        <f>P85/'סכום נכסי הקרן'!$C$42</f>
        <v>9.0590177146301109E-6</v>
      </c>
    </row>
    <row r="86" spans="2:18">
      <c r="B86" s="96" t="s">
        <v>2545</v>
      </c>
      <c r="C86" s="103" t="s">
        <v>2279</v>
      </c>
      <c r="D86" s="92" t="s">
        <v>2323</v>
      </c>
      <c r="E86" s="92"/>
      <c r="F86" s="92" t="s">
        <v>368</v>
      </c>
      <c r="G86" s="81">
        <v>41480</v>
      </c>
      <c r="H86" s="92" t="s">
        <v>254</v>
      </c>
      <c r="I86" s="97">
        <v>4.179999999998472</v>
      </c>
      <c r="J86" s="103" t="s">
        <v>285</v>
      </c>
      <c r="K86" s="103" t="s">
        <v>129</v>
      </c>
      <c r="L86" s="71">
        <v>5.0999999999999997E-2</v>
      </c>
      <c r="M86" s="71">
        <v>1.8700000000053459E-2</v>
      </c>
      <c r="N86" s="97">
        <v>21172.234391000002</v>
      </c>
      <c r="O86" s="99">
        <v>123.69</v>
      </c>
      <c r="P86" s="97">
        <v>26.187937578</v>
      </c>
      <c r="Q86" s="98">
        <f t="shared" si="1"/>
        <v>3.0980304233180103E-4</v>
      </c>
      <c r="R86" s="98">
        <f>P86/'סכום נכסי הקרן'!$C$42</f>
        <v>7.8804227317890785E-6</v>
      </c>
    </row>
    <row r="87" spans="2:18">
      <c r="B87" s="96" t="s">
        <v>2545</v>
      </c>
      <c r="C87" s="103" t="s">
        <v>2279</v>
      </c>
      <c r="D87" s="92" t="s">
        <v>2324</v>
      </c>
      <c r="E87" s="92"/>
      <c r="F87" s="92" t="s">
        <v>368</v>
      </c>
      <c r="G87" s="81">
        <v>41512</v>
      </c>
      <c r="H87" s="92" t="s">
        <v>254</v>
      </c>
      <c r="I87" s="97">
        <v>4.1099999999844758</v>
      </c>
      <c r="J87" s="103" t="s">
        <v>285</v>
      </c>
      <c r="K87" s="103" t="s">
        <v>129</v>
      </c>
      <c r="L87" s="71">
        <v>5.0999999999999997E-2</v>
      </c>
      <c r="M87" s="71">
        <v>2.9399999999956371E-2</v>
      </c>
      <c r="N87" s="97">
        <v>66008.276614000002</v>
      </c>
      <c r="O87" s="99">
        <v>118.08</v>
      </c>
      <c r="P87" s="97">
        <v>77.942577311000008</v>
      </c>
      <c r="Q87" s="98">
        <f t="shared" si="1"/>
        <v>9.2205991809048485E-4</v>
      </c>
      <c r="R87" s="98">
        <f>P87/'סכום נכסי הקרן'!$C$42</f>
        <v>2.3454327252247131E-5</v>
      </c>
    </row>
    <row r="88" spans="2:18">
      <c r="B88" s="96" t="s">
        <v>2545</v>
      </c>
      <c r="C88" s="103" t="s">
        <v>2279</v>
      </c>
      <c r="D88" s="92" t="s">
        <v>2325</v>
      </c>
      <c r="E88" s="92"/>
      <c r="F88" s="92" t="s">
        <v>368</v>
      </c>
      <c r="G88" s="81">
        <v>40871</v>
      </c>
      <c r="H88" s="92" t="s">
        <v>254</v>
      </c>
      <c r="I88" s="97">
        <v>4.1600000000219133</v>
      </c>
      <c r="J88" s="103" t="s">
        <v>285</v>
      </c>
      <c r="K88" s="103" t="s">
        <v>129</v>
      </c>
      <c r="L88" s="71">
        <v>5.1879999999999996E-2</v>
      </c>
      <c r="M88" s="71">
        <v>2.1200000000104805E-2</v>
      </c>
      <c r="N88" s="97">
        <v>33219.404920000001</v>
      </c>
      <c r="O88" s="99">
        <v>126.38</v>
      </c>
      <c r="P88" s="97">
        <v>41.982686538000003</v>
      </c>
      <c r="Q88" s="98">
        <f t="shared" si="1"/>
        <v>4.96654766187512E-4</v>
      </c>
      <c r="R88" s="98">
        <f>P88/'סכום נכסי הקרן'!$C$42</f>
        <v>1.2633347561266687E-5</v>
      </c>
    </row>
    <row r="89" spans="2:18">
      <c r="B89" s="96" t="s">
        <v>2545</v>
      </c>
      <c r="C89" s="103" t="s">
        <v>2279</v>
      </c>
      <c r="D89" s="92" t="s">
        <v>2326</v>
      </c>
      <c r="E89" s="92"/>
      <c r="F89" s="92" t="s">
        <v>368</v>
      </c>
      <c r="G89" s="81">
        <v>41547</v>
      </c>
      <c r="H89" s="92" t="s">
        <v>254</v>
      </c>
      <c r="I89" s="97">
        <v>4.1100000000093111</v>
      </c>
      <c r="J89" s="103" t="s">
        <v>285</v>
      </c>
      <c r="K89" s="103" t="s">
        <v>129</v>
      </c>
      <c r="L89" s="71">
        <v>5.0999999999999997E-2</v>
      </c>
      <c r="M89" s="71">
        <v>2.9400000000108922E-2</v>
      </c>
      <c r="N89" s="97">
        <v>48298.836222999998</v>
      </c>
      <c r="O89" s="99">
        <v>117.85</v>
      </c>
      <c r="P89" s="97">
        <v>56.920181376999999</v>
      </c>
      <c r="Q89" s="98">
        <f t="shared" si="1"/>
        <v>6.7336518227714725E-4</v>
      </c>
      <c r="R89" s="98">
        <f>P89/'סכום נכסי הקרן'!$C$42</f>
        <v>1.7128309164662549E-5</v>
      </c>
    </row>
    <row r="90" spans="2:18">
      <c r="B90" s="96" t="s">
        <v>2545</v>
      </c>
      <c r="C90" s="103" t="s">
        <v>2279</v>
      </c>
      <c r="D90" s="92" t="s">
        <v>2327</v>
      </c>
      <c r="E90" s="92"/>
      <c r="F90" s="92" t="s">
        <v>368</v>
      </c>
      <c r="G90" s="81">
        <v>41571</v>
      </c>
      <c r="H90" s="92" t="s">
        <v>254</v>
      </c>
      <c r="I90" s="97">
        <v>4.1700000000155519</v>
      </c>
      <c r="J90" s="103" t="s">
        <v>285</v>
      </c>
      <c r="K90" s="103" t="s">
        <v>129</v>
      </c>
      <c r="L90" s="71">
        <v>5.0999999999999997E-2</v>
      </c>
      <c r="M90" s="71">
        <v>1.9200000000069124E-2</v>
      </c>
      <c r="N90" s="97">
        <v>23550.282287000002</v>
      </c>
      <c r="O90" s="99">
        <v>122.86</v>
      </c>
      <c r="P90" s="97">
        <v>28.933878015000001</v>
      </c>
      <c r="Q90" s="98">
        <f t="shared" si="1"/>
        <v>3.422874905213818E-4</v>
      </c>
      <c r="R90" s="98">
        <f>P90/'סכום נכסי הקרן'!$C$42</f>
        <v>8.7067257339030092E-6</v>
      </c>
    </row>
    <row r="91" spans="2:18">
      <c r="B91" s="96" t="s">
        <v>2545</v>
      </c>
      <c r="C91" s="103" t="s">
        <v>2279</v>
      </c>
      <c r="D91" s="92" t="s">
        <v>2328</v>
      </c>
      <c r="E91" s="92"/>
      <c r="F91" s="92" t="s">
        <v>368</v>
      </c>
      <c r="G91" s="81">
        <v>41597</v>
      </c>
      <c r="H91" s="92" t="s">
        <v>254</v>
      </c>
      <c r="I91" s="97">
        <v>4.1699999997756727</v>
      </c>
      <c r="J91" s="103" t="s">
        <v>285</v>
      </c>
      <c r="K91" s="103" t="s">
        <v>129</v>
      </c>
      <c r="L91" s="71">
        <v>5.0999999999999997E-2</v>
      </c>
      <c r="M91" s="71">
        <v>1.9299999999422394E-2</v>
      </c>
      <c r="N91" s="97">
        <v>6082.0845419999996</v>
      </c>
      <c r="O91" s="99">
        <v>122.4</v>
      </c>
      <c r="P91" s="97">
        <v>7.444471751</v>
      </c>
      <c r="Q91" s="98">
        <f t="shared" si="1"/>
        <v>8.8068027126750402E-5</v>
      </c>
      <c r="R91" s="98">
        <f>P91/'סכום נכסי הקרן'!$C$42</f>
        <v>2.2401758152205888E-6</v>
      </c>
    </row>
    <row r="92" spans="2:18">
      <c r="B92" s="96" t="s">
        <v>2545</v>
      </c>
      <c r="C92" s="103" t="s">
        <v>2279</v>
      </c>
      <c r="D92" s="92" t="s">
        <v>2329</v>
      </c>
      <c r="E92" s="92"/>
      <c r="F92" s="92" t="s">
        <v>368</v>
      </c>
      <c r="G92" s="81">
        <v>41630</v>
      </c>
      <c r="H92" s="92" t="s">
        <v>254</v>
      </c>
      <c r="I92" s="97">
        <v>4.1599999999890942</v>
      </c>
      <c r="J92" s="103" t="s">
        <v>285</v>
      </c>
      <c r="K92" s="103" t="s">
        <v>129</v>
      </c>
      <c r="L92" s="71">
        <v>5.0999999999999997E-2</v>
      </c>
      <c r="M92" s="71">
        <v>2.1299999999992884E-2</v>
      </c>
      <c r="N92" s="97">
        <v>69194.487057000006</v>
      </c>
      <c r="O92" s="99">
        <v>121.92</v>
      </c>
      <c r="P92" s="97">
        <v>84.361922562000004</v>
      </c>
      <c r="Q92" s="98">
        <f t="shared" si="1"/>
        <v>9.9800070886923997E-4</v>
      </c>
      <c r="R92" s="98">
        <f>P92/'סכום נכסי הקרן'!$C$42</f>
        <v>2.5386024014869626E-5</v>
      </c>
    </row>
    <row r="93" spans="2:18">
      <c r="B93" s="96" t="s">
        <v>2545</v>
      </c>
      <c r="C93" s="103" t="s">
        <v>2279</v>
      </c>
      <c r="D93" s="92" t="s">
        <v>2330</v>
      </c>
      <c r="E93" s="92"/>
      <c r="F93" s="92" t="s">
        <v>368</v>
      </c>
      <c r="G93" s="81">
        <v>41666</v>
      </c>
      <c r="H93" s="92" t="s">
        <v>254</v>
      </c>
      <c r="I93" s="97">
        <v>4.16</v>
      </c>
      <c r="J93" s="103" t="s">
        <v>285</v>
      </c>
      <c r="K93" s="103" t="s">
        <v>129</v>
      </c>
      <c r="L93" s="71">
        <v>5.0999999999999997E-2</v>
      </c>
      <c r="M93" s="71">
        <v>2.12E-2</v>
      </c>
      <c r="N93" s="97">
        <v>13383.583189999999</v>
      </c>
      <c r="O93" s="99">
        <v>121.83</v>
      </c>
      <c r="P93" s="97">
        <v>16.305220200000001</v>
      </c>
      <c r="Q93" s="98">
        <f t="shared" si="1"/>
        <v>1.9289059357211583E-4</v>
      </c>
      <c r="R93" s="98">
        <f>P93/'סכום נכסי הקרן'!$C$42</f>
        <v>4.9065348322370461E-6</v>
      </c>
    </row>
    <row r="94" spans="2:18">
      <c r="B94" s="96" t="s">
        <v>2545</v>
      </c>
      <c r="C94" s="103" t="s">
        <v>2279</v>
      </c>
      <c r="D94" s="92" t="s">
        <v>2331</v>
      </c>
      <c r="E94" s="92"/>
      <c r="F94" s="92" t="s">
        <v>368</v>
      </c>
      <c r="G94" s="81">
        <v>41696</v>
      </c>
      <c r="H94" s="92" t="s">
        <v>254</v>
      </c>
      <c r="I94" s="97">
        <v>4.1600000001292248</v>
      </c>
      <c r="J94" s="103" t="s">
        <v>285</v>
      </c>
      <c r="K94" s="103" t="s">
        <v>129</v>
      </c>
      <c r="L94" s="71">
        <v>5.0999999999999997E-2</v>
      </c>
      <c r="M94" s="71">
        <v>2.120000000081082E-2</v>
      </c>
      <c r="N94" s="97">
        <v>12881.693854999998</v>
      </c>
      <c r="O94" s="99">
        <v>122.55</v>
      </c>
      <c r="P94" s="97">
        <v>15.786516880999999</v>
      </c>
      <c r="Q94" s="98">
        <f t="shared" si="1"/>
        <v>1.8675433844262442E-4</v>
      </c>
      <c r="R94" s="98">
        <f>P94/'סכום נכסי הקרן'!$C$42</f>
        <v>4.7504476484362121E-6</v>
      </c>
    </row>
    <row r="95" spans="2:18">
      <c r="B95" s="96" t="s">
        <v>2545</v>
      </c>
      <c r="C95" s="103" t="s">
        <v>2279</v>
      </c>
      <c r="D95" s="92" t="s">
        <v>2332</v>
      </c>
      <c r="E95" s="92"/>
      <c r="F95" s="92" t="s">
        <v>368</v>
      </c>
      <c r="G95" s="81">
        <v>41725</v>
      </c>
      <c r="H95" s="92" t="s">
        <v>254</v>
      </c>
      <c r="I95" s="97">
        <v>4.159999999987301</v>
      </c>
      <c r="J95" s="103" t="s">
        <v>285</v>
      </c>
      <c r="K95" s="103" t="s">
        <v>129</v>
      </c>
      <c r="L95" s="71">
        <v>5.0999999999999997E-2</v>
      </c>
      <c r="M95" s="71">
        <v>2.1200000000063488E-2</v>
      </c>
      <c r="N95" s="97">
        <v>25654.286691000001</v>
      </c>
      <c r="O95" s="99">
        <v>122.79</v>
      </c>
      <c r="P95" s="97">
        <v>31.500899140000005</v>
      </c>
      <c r="Q95" s="98">
        <f t="shared" si="1"/>
        <v>3.7265532502099872E-4</v>
      </c>
      <c r="R95" s="98">
        <f>P95/'סכום נכסי הקרן'!$C$42</f>
        <v>9.4791886881230843E-6</v>
      </c>
    </row>
    <row r="96" spans="2:18">
      <c r="B96" s="96" t="s">
        <v>2545</v>
      </c>
      <c r="C96" s="103" t="s">
        <v>2279</v>
      </c>
      <c r="D96" s="92" t="s">
        <v>2333</v>
      </c>
      <c r="E96" s="92"/>
      <c r="F96" s="92" t="s">
        <v>368</v>
      </c>
      <c r="G96" s="81">
        <v>41787</v>
      </c>
      <c r="H96" s="92" t="s">
        <v>254</v>
      </c>
      <c r="I96" s="97">
        <v>4.1599999999331789</v>
      </c>
      <c r="J96" s="103" t="s">
        <v>285</v>
      </c>
      <c r="K96" s="103" t="s">
        <v>129</v>
      </c>
      <c r="L96" s="71">
        <v>5.0999999999999997E-2</v>
      </c>
      <c r="M96" s="71">
        <v>2.1199999999878507E-2</v>
      </c>
      <c r="N96" s="97">
        <v>16151.092753000001</v>
      </c>
      <c r="O96" s="99">
        <v>122.31</v>
      </c>
      <c r="P96" s="97">
        <v>19.754401727000001</v>
      </c>
      <c r="Q96" s="98">
        <f t="shared" si="1"/>
        <v>2.3369437689550862E-4</v>
      </c>
      <c r="R96" s="98">
        <f>P96/'סכום נכסי הקרן'!$C$42</f>
        <v>5.9444557616909192E-6</v>
      </c>
    </row>
    <row r="97" spans="2:18">
      <c r="B97" s="96" t="s">
        <v>2545</v>
      </c>
      <c r="C97" s="103" t="s">
        <v>2279</v>
      </c>
      <c r="D97" s="92" t="s">
        <v>2334</v>
      </c>
      <c r="E97" s="92"/>
      <c r="F97" s="92" t="s">
        <v>368</v>
      </c>
      <c r="G97" s="81">
        <v>41815</v>
      </c>
      <c r="H97" s="92" t="s">
        <v>254</v>
      </c>
      <c r="I97" s="97">
        <v>4.1599999998269661</v>
      </c>
      <c r="J97" s="103" t="s">
        <v>285</v>
      </c>
      <c r="K97" s="103" t="s">
        <v>129</v>
      </c>
      <c r="L97" s="71">
        <v>5.0999999999999997E-2</v>
      </c>
      <c r="M97" s="71">
        <v>2.1199999998702243E-2</v>
      </c>
      <c r="N97" s="97">
        <v>9081.0143189999999</v>
      </c>
      <c r="O97" s="99">
        <v>122.19</v>
      </c>
      <c r="P97" s="97">
        <v>11.096092087000001</v>
      </c>
      <c r="Q97" s="98">
        <f t="shared" si="1"/>
        <v>1.3126665955681406E-4</v>
      </c>
      <c r="R97" s="98">
        <f>P97/'סכום נכסי הקרן'!$C$42</f>
        <v>3.3390142334033219E-6</v>
      </c>
    </row>
    <row r="98" spans="2:18">
      <c r="B98" s="96" t="s">
        <v>2545</v>
      </c>
      <c r="C98" s="103" t="s">
        <v>2279</v>
      </c>
      <c r="D98" s="92" t="s">
        <v>2335</v>
      </c>
      <c r="E98" s="92"/>
      <c r="F98" s="92" t="s">
        <v>368</v>
      </c>
      <c r="G98" s="81">
        <v>41836</v>
      </c>
      <c r="H98" s="92" t="s">
        <v>254</v>
      </c>
      <c r="I98" s="97">
        <v>4.1600000000583712</v>
      </c>
      <c r="J98" s="103" t="s">
        <v>285</v>
      </c>
      <c r="K98" s="103" t="s">
        <v>129</v>
      </c>
      <c r="L98" s="71">
        <v>5.0999999999999997E-2</v>
      </c>
      <c r="M98" s="71">
        <v>2.1200000000133768E-2</v>
      </c>
      <c r="N98" s="97">
        <v>26996.790862999995</v>
      </c>
      <c r="O98" s="99">
        <v>121.84</v>
      </c>
      <c r="P98" s="97">
        <v>32.892891413000001</v>
      </c>
      <c r="Q98" s="98">
        <f t="shared" si="1"/>
        <v>3.8912257983223815E-4</v>
      </c>
      <c r="R98" s="98">
        <f>P98/'סכום נכסי הקרן'!$C$42</f>
        <v>9.8980642684528311E-6</v>
      </c>
    </row>
    <row r="99" spans="2:18">
      <c r="B99" s="96" t="s">
        <v>2545</v>
      </c>
      <c r="C99" s="103" t="s">
        <v>2279</v>
      </c>
      <c r="D99" s="92" t="s">
        <v>2336</v>
      </c>
      <c r="E99" s="92"/>
      <c r="F99" s="92" t="s">
        <v>368</v>
      </c>
      <c r="G99" s="81">
        <v>40903</v>
      </c>
      <c r="H99" s="92" t="s">
        <v>254</v>
      </c>
      <c r="I99" s="97">
        <v>4.1100000000484851</v>
      </c>
      <c r="J99" s="103" t="s">
        <v>285</v>
      </c>
      <c r="K99" s="103" t="s">
        <v>129</v>
      </c>
      <c r="L99" s="71">
        <v>5.2619999999999993E-2</v>
      </c>
      <c r="M99" s="71">
        <v>2.9200000000277063E-2</v>
      </c>
      <c r="N99" s="97">
        <v>34083.582452000002</v>
      </c>
      <c r="O99" s="99">
        <v>122.84</v>
      </c>
      <c r="P99" s="97">
        <v>41.868272626999996</v>
      </c>
      <c r="Q99" s="98">
        <f t="shared" si="1"/>
        <v>4.9530125075288457E-4</v>
      </c>
      <c r="R99" s="98">
        <f>P99/'סכום נכסי הקרן'!$C$42</f>
        <v>1.2598918351925865E-5</v>
      </c>
    </row>
    <row r="100" spans="2:18">
      <c r="B100" s="96" t="s">
        <v>2545</v>
      </c>
      <c r="C100" s="103" t="s">
        <v>2279</v>
      </c>
      <c r="D100" s="92" t="s">
        <v>2337</v>
      </c>
      <c r="E100" s="92"/>
      <c r="F100" s="92" t="s">
        <v>368</v>
      </c>
      <c r="G100" s="81">
        <v>41911</v>
      </c>
      <c r="H100" s="92" t="s">
        <v>254</v>
      </c>
      <c r="I100" s="97">
        <v>4.16</v>
      </c>
      <c r="J100" s="103" t="s">
        <v>285</v>
      </c>
      <c r="K100" s="103" t="s">
        <v>129</v>
      </c>
      <c r="L100" s="71">
        <v>5.0999999999999997E-2</v>
      </c>
      <c r="M100" s="71">
        <v>2.12E-2</v>
      </c>
      <c r="N100" s="97">
        <v>10596.203432</v>
      </c>
      <c r="O100" s="99">
        <v>121.84</v>
      </c>
      <c r="P100" s="97">
        <v>12.9104148</v>
      </c>
      <c r="Q100" s="98">
        <f t="shared" si="1"/>
        <v>1.5273007929290212E-4</v>
      </c>
      <c r="R100" s="98">
        <f>P100/'סכום נכסי הקרן'!$C$42</f>
        <v>3.8849766601023069E-6</v>
      </c>
    </row>
    <row r="101" spans="2:18">
      <c r="B101" s="96" t="s">
        <v>2545</v>
      </c>
      <c r="C101" s="103" t="s">
        <v>2279</v>
      </c>
      <c r="D101" s="92" t="s">
        <v>2338</v>
      </c>
      <c r="E101" s="92"/>
      <c r="F101" s="92" t="s">
        <v>368</v>
      </c>
      <c r="G101" s="81">
        <v>40933</v>
      </c>
      <c r="H101" s="92" t="s">
        <v>254</v>
      </c>
      <c r="I101" s="97">
        <v>4.160000000004791</v>
      </c>
      <c r="J101" s="103" t="s">
        <v>285</v>
      </c>
      <c r="K101" s="103" t="s">
        <v>129</v>
      </c>
      <c r="L101" s="71">
        <v>5.1330999999999995E-2</v>
      </c>
      <c r="M101" s="71">
        <v>2.1200000000020171E-2</v>
      </c>
      <c r="N101" s="97">
        <v>125685.07282199999</v>
      </c>
      <c r="O101" s="99">
        <v>126.23</v>
      </c>
      <c r="P101" s="97">
        <v>158.65226171399999</v>
      </c>
      <c r="Q101" s="98">
        <f t="shared" si="1"/>
        <v>1.8768546856896863E-3</v>
      </c>
      <c r="R101" s="98">
        <f>P101/'סכום נכסי הקרן'!$C$42</f>
        <v>4.7741326934850526E-5</v>
      </c>
    </row>
    <row r="102" spans="2:18">
      <c r="B102" s="96" t="s">
        <v>2545</v>
      </c>
      <c r="C102" s="103" t="s">
        <v>2279</v>
      </c>
      <c r="D102" s="92" t="s">
        <v>2339</v>
      </c>
      <c r="E102" s="92"/>
      <c r="F102" s="92" t="s">
        <v>368</v>
      </c>
      <c r="G102" s="81">
        <v>40993</v>
      </c>
      <c r="H102" s="92" t="s">
        <v>254</v>
      </c>
      <c r="I102" s="97">
        <v>4.1599999999930724</v>
      </c>
      <c r="J102" s="103" t="s">
        <v>285</v>
      </c>
      <c r="K102" s="103" t="s">
        <v>129</v>
      </c>
      <c r="L102" s="71">
        <v>5.1451999999999998E-2</v>
      </c>
      <c r="M102" s="71">
        <v>2.1199999999948038E-2</v>
      </c>
      <c r="N102" s="97">
        <v>73145.445942999999</v>
      </c>
      <c r="O102" s="99">
        <v>126.3</v>
      </c>
      <c r="P102" s="97">
        <v>92.382701379000011</v>
      </c>
      <c r="Q102" s="98">
        <f t="shared" si="1"/>
        <v>1.092886442882313E-3</v>
      </c>
      <c r="R102" s="98">
        <f>P102/'סכום נכסי הקרן'!$C$42</f>
        <v>2.7799621020280176E-5</v>
      </c>
    </row>
    <row r="103" spans="2:18">
      <c r="B103" s="96" t="s">
        <v>2545</v>
      </c>
      <c r="C103" s="103" t="s">
        <v>2279</v>
      </c>
      <c r="D103" s="92" t="s">
        <v>2340</v>
      </c>
      <c r="E103" s="92"/>
      <c r="F103" s="92" t="s">
        <v>368</v>
      </c>
      <c r="G103" s="81">
        <v>41053</v>
      </c>
      <c r="H103" s="92" t="s">
        <v>254</v>
      </c>
      <c r="I103" s="97">
        <v>4.1599999999837856</v>
      </c>
      <c r="J103" s="103" t="s">
        <v>285</v>
      </c>
      <c r="K103" s="103" t="s">
        <v>129</v>
      </c>
      <c r="L103" s="71">
        <v>5.0999999999999997E-2</v>
      </c>
      <c r="M103" s="71">
        <v>2.1299999999848763E-2</v>
      </c>
      <c r="N103" s="97">
        <v>51521.933671999999</v>
      </c>
      <c r="O103" s="99">
        <v>124.49</v>
      </c>
      <c r="P103" s="97">
        <v>64.13965896900001</v>
      </c>
      <c r="Q103" s="98">
        <f t="shared" si="1"/>
        <v>7.5877153072998642E-4</v>
      </c>
      <c r="R103" s="98">
        <f>P103/'סכום נכסי הקרן'!$C$42</f>
        <v>1.9300780179540524E-5</v>
      </c>
    </row>
    <row r="104" spans="2:18">
      <c r="B104" s="96" t="s">
        <v>2545</v>
      </c>
      <c r="C104" s="103" t="s">
        <v>2279</v>
      </c>
      <c r="D104" s="92" t="s">
        <v>2341</v>
      </c>
      <c r="E104" s="92"/>
      <c r="F104" s="92" t="s">
        <v>368</v>
      </c>
      <c r="G104" s="81">
        <v>41085</v>
      </c>
      <c r="H104" s="92" t="s">
        <v>254</v>
      </c>
      <c r="I104" s="97">
        <v>4.1599999999966109</v>
      </c>
      <c r="J104" s="103" t="s">
        <v>285</v>
      </c>
      <c r="K104" s="103" t="s">
        <v>129</v>
      </c>
      <c r="L104" s="71">
        <v>5.0999999999999997E-2</v>
      </c>
      <c r="M104" s="71">
        <v>2.1300000000004239E-2</v>
      </c>
      <c r="N104" s="97">
        <v>94803.924782000002</v>
      </c>
      <c r="O104" s="99">
        <v>124.49</v>
      </c>
      <c r="P104" s="97">
        <v>118.02141291499998</v>
      </c>
      <c r="Q104" s="98">
        <f t="shared" si="1"/>
        <v>1.3961921465736552E-3</v>
      </c>
      <c r="R104" s="98">
        <f>P104/'סכום נכסי הקרן'!$C$42</f>
        <v>3.5514771730422784E-5</v>
      </c>
    </row>
    <row r="105" spans="2:18">
      <c r="B105" s="96" t="s">
        <v>2545</v>
      </c>
      <c r="C105" s="103" t="s">
        <v>2279</v>
      </c>
      <c r="D105" s="92" t="s">
        <v>2342</v>
      </c>
      <c r="E105" s="92"/>
      <c r="F105" s="92" t="s">
        <v>368</v>
      </c>
      <c r="G105" s="81">
        <v>41115</v>
      </c>
      <c r="H105" s="92" t="s">
        <v>254</v>
      </c>
      <c r="I105" s="97">
        <v>4.160000000001526</v>
      </c>
      <c r="J105" s="103" t="s">
        <v>285</v>
      </c>
      <c r="K105" s="103" t="s">
        <v>129</v>
      </c>
      <c r="L105" s="71">
        <v>5.0999999999999997E-2</v>
      </c>
      <c r="M105" s="71">
        <v>2.160000000001526E-2</v>
      </c>
      <c r="N105" s="97">
        <v>42040.831795999991</v>
      </c>
      <c r="O105" s="99">
        <v>124.69</v>
      </c>
      <c r="P105" s="97">
        <v>52.420716587000001</v>
      </c>
      <c r="Q105" s="98">
        <f t="shared" si="1"/>
        <v>6.2013655834847843E-4</v>
      </c>
      <c r="R105" s="98">
        <f>P105/'סכום נכסי הקרן'!$C$42</f>
        <v>1.5774339058907146E-5</v>
      </c>
    </row>
    <row r="106" spans="2:18">
      <c r="B106" s="96" t="s">
        <v>2545</v>
      </c>
      <c r="C106" s="103" t="s">
        <v>2279</v>
      </c>
      <c r="D106" s="92" t="s">
        <v>2343</v>
      </c>
      <c r="E106" s="92"/>
      <c r="F106" s="92" t="s">
        <v>368</v>
      </c>
      <c r="G106" s="81">
        <v>41179</v>
      </c>
      <c r="H106" s="92" t="s">
        <v>254</v>
      </c>
      <c r="I106" s="97">
        <v>4.1600000000103909</v>
      </c>
      <c r="J106" s="103" t="s">
        <v>285</v>
      </c>
      <c r="K106" s="103" t="s">
        <v>129</v>
      </c>
      <c r="L106" s="71">
        <v>5.0999999999999997E-2</v>
      </c>
      <c r="M106" s="71">
        <v>2.1200000000116136E-2</v>
      </c>
      <c r="N106" s="97">
        <v>53013.492375000002</v>
      </c>
      <c r="O106" s="99">
        <v>123.44</v>
      </c>
      <c r="P106" s="97">
        <v>65.439855301999998</v>
      </c>
      <c r="Q106" s="98">
        <f t="shared" si="1"/>
        <v>7.7415284047964905E-4</v>
      </c>
      <c r="R106" s="98">
        <f>P106/'סכום נכסי הקרן'!$C$42</f>
        <v>1.969203270593151E-5</v>
      </c>
    </row>
    <row r="107" spans="2:18">
      <c r="B107" s="96" t="s">
        <v>2546</v>
      </c>
      <c r="C107" s="103" t="s">
        <v>2278</v>
      </c>
      <c r="D107" s="92">
        <v>4099</v>
      </c>
      <c r="E107" s="92"/>
      <c r="F107" s="92" t="s">
        <v>371</v>
      </c>
      <c r="G107" s="81">
        <v>42052</v>
      </c>
      <c r="H107" s="92" t="s">
        <v>127</v>
      </c>
      <c r="I107" s="97">
        <v>4.3799999999963664</v>
      </c>
      <c r="J107" s="103" t="s">
        <v>487</v>
      </c>
      <c r="K107" s="103" t="s">
        <v>129</v>
      </c>
      <c r="L107" s="71">
        <v>2.9779E-2</v>
      </c>
      <c r="M107" s="71">
        <v>2.6899999999969216E-2</v>
      </c>
      <c r="N107" s="97">
        <v>356910.33902299998</v>
      </c>
      <c r="O107" s="99">
        <v>111.05</v>
      </c>
      <c r="P107" s="97">
        <v>396.34892733800001</v>
      </c>
      <c r="Q107" s="98">
        <f t="shared" si="1"/>
        <v>4.6888038872298227E-3</v>
      </c>
      <c r="R107" s="98">
        <f>P107/'סכום נכסי הקרן'!$C$42</f>
        <v>1.1926854061766592E-4</v>
      </c>
    </row>
    <row r="108" spans="2:18">
      <c r="B108" s="96" t="s">
        <v>2546</v>
      </c>
      <c r="C108" s="103" t="s">
        <v>2278</v>
      </c>
      <c r="D108" s="92" t="s">
        <v>2344</v>
      </c>
      <c r="E108" s="92"/>
      <c r="F108" s="92" t="s">
        <v>371</v>
      </c>
      <c r="G108" s="81">
        <v>42054</v>
      </c>
      <c r="H108" s="92" t="s">
        <v>127</v>
      </c>
      <c r="I108" s="97">
        <v>4.3800000000927826</v>
      </c>
      <c r="J108" s="103" t="s">
        <v>487</v>
      </c>
      <c r="K108" s="103" t="s">
        <v>129</v>
      </c>
      <c r="L108" s="71">
        <v>2.9779E-2</v>
      </c>
      <c r="M108" s="71">
        <v>2.6900000000463914E-2</v>
      </c>
      <c r="N108" s="97">
        <v>10093.618477</v>
      </c>
      <c r="O108" s="99">
        <v>111.05</v>
      </c>
      <c r="P108" s="97">
        <v>11.208963192000001</v>
      </c>
      <c r="Q108" s="98">
        <f t="shared" si="1"/>
        <v>1.3260192361173255E-4</v>
      </c>
      <c r="R108" s="98">
        <f>P108/'סכום נכסי הקרן'!$C$42</f>
        <v>3.3729791845933453E-6</v>
      </c>
    </row>
    <row r="109" spans="2:18">
      <c r="B109" s="96" t="s">
        <v>2547</v>
      </c>
      <c r="C109" s="103" t="s">
        <v>2278</v>
      </c>
      <c r="D109" s="92">
        <v>9079</v>
      </c>
      <c r="E109" s="92"/>
      <c r="F109" s="92" t="s">
        <v>2309</v>
      </c>
      <c r="G109" s="81">
        <v>44705</v>
      </c>
      <c r="H109" s="92" t="s">
        <v>2277</v>
      </c>
      <c r="I109" s="97">
        <v>8.1099999999999675</v>
      </c>
      <c r="J109" s="103" t="s">
        <v>274</v>
      </c>
      <c r="K109" s="103" t="s">
        <v>129</v>
      </c>
      <c r="L109" s="71">
        <v>2.3671999999999999E-2</v>
      </c>
      <c r="M109" s="71">
        <v>2.0300000000002327E-2</v>
      </c>
      <c r="N109" s="97">
        <v>1418467.189084</v>
      </c>
      <c r="O109" s="99">
        <v>106.25</v>
      </c>
      <c r="P109" s="97">
        <v>1507.121311055</v>
      </c>
      <c r="Q109" s="98">
        <f t="shared" si="1"/>
        <v>1.7829230191848889E-2</v>
      </c>
      <c r="R109" s="98">
        <f>P109/'סכום נכסי הקרן'!$C$42</f>
        <v>4.5351998429914614E-4</v>
      </c>
    </row>
    <row r="110" spans="2:18">
      <c r="B110" s="96" t="s">
        <v>2547</v>
      </c>
      <c r="C110" s="103" t="s">
        <v>2278</v>
      </c>
      <c r="D110" s="92">
        <v>9017</v>
      </c>
      <c r="E110" s="92"/>
      <c r="F110" s="92" t="s">
        <v>2309</v>
      </c>
      <c r="G110" s="81">
        <v>44651</v>
      </c>
      <c r="H110" s="92" t="s">
        <v>2277</v>
      </c>
      <c r="I110" s="97">
        <v>8.1999999999998767</v>
      </c>
      <c r="J110" s="103" t="s">
        <v>274</v>
      </c>
      <c r="K110" s="103" t="s">
        <v>129</v>
      </c>
      <c r="L110" s="71">
        <v>1.797E-2</v>
      </c>
      <c r="M110" s="71">
        <v>3.3899999999999125E-2</v>
      </c>
      <c r="N110" s="97">
        <v>3475403.0756709999</v>
      </c>
      <c r="O110" s="99">
        <v>92.03</v>
      </c>
      <c r="P110" s="97">
        <v>3198.413294252</v>
      </c>
      <c r="Q110" s="98">
        <f t="shared" si="1"/>
        <v>3.7837197612161942E-2</v>
      </c>
      <c r="R110" s="98">
        <f>P110/'סכום נכסי הקרן'!$C$42</f>
        <v>9.6246024547018839E-4</v>
      </c>
    </row>
    <row r="111" spans="2:18">
      <c r="B111" s="96" t="s">
        <v>2547</v>
      </c>
      <c r="C111" s="103" t="s">
        <v>2278</v>
      </c>
      <c r="D111" s="92">
        <v>9080</v>
      </c>
      <c r="E111" s="92"/>
      <c r="F111" s="92" t="s">
        <v>2309</v>
      </c>
      <c r="G111" s="81">
        <v>44705</v>
      </c>
      <c r="H111" s="92" t="s">
        <v>2277</v>
      </c>
      <c r="I111" s="97">
        <v>7.7399999999977913</v>
      </c>
      <c r="J111" s="103" t="s">
        <v>274</v>
      </c>
      <c r="K111" s="103" t="s">
        <v>129</v>
      </c>
      <c r="L111" s="71">
        <v>2.3184999999999997E-2</v>
      </c>
      <c r="M111" s="71">
        <v>2.2199999999990862E-2</v>
      </c>
      <c r="N111" s="97">
        <v>1008958.6402170002</v>
      </c>
      <c r="O111" s="99">
        <v>104.15</v>
      </c>
      <c r="P111" s="97">
        <v>1050.8303731180001</v>
      </c>
      <c r="Q111" s="98">
        <f t="shared" si="1"/>
        <v>1.2431312912556617E-2</v>
      </c>
      <c r="R111" s="98">
        <f>P111/'סכום נכסי הקרן'!$C$42</f>
        <v>3.1621381160348383E-4</v>
      </c>
    </row>
    <row r="112" spans="2:18">
      <c r="B112" s="96" t="s">
        <v>2547</v>
      </c>
      <c r="C112" s="103" t="s">
        <v>2278</v>
      </c>
      <c r="D112" s="92">
        <v>9019</v>
      </c>
      <c r="E112" s="92"/>
      <c r="F112" s="92" t="s">
        <v>2309</v>
      </c>
      <c r="G112" s="81">
        <v>44651</v>
      </c>
      <c r="H112" s="92" t="s">
        <v>2277</v>
      </c>
      <c r="I112" s="97">
        <v>7.7899999999990399</v>
      </c>
      <c r="J112" s="103" t="s">
        <v>274</v>
      </c>
      <c r="K112" s="103" t="s">
        <v>129</v>
      </c>
      <c r="L112" s="71">
        <v>1.8769999999999998E-2</v>
      </c>
      <c r="M112" s="71">
        <v>3.6099999999997412E-2</v>
      </c>
      <c r="N112" s="97">
        <v>2146937.2910099998</v>
      </c>
      <c r="O112" s="99">
        <v>91.69</v>
      </c>
      <c r="P112" s="97">
        <v>1968.5267382910001</v>
      </c>
      <c r="Q112" s="98">
        <f t="shared" si="1"/>
        <v>2.3287651828923606E-2</v>
      </c>
      <c r="R112" s="98">
        <f>P112/'סכום נכסי הקרן'!$C$42</f>
        <v>5.9236519906764407E-4</v>
      </c>
    </row>
    <row r="113" spans="2:18">
      <c r="B113" s="96" t="s">
        <v>2548</v>
      </c>
      <c r="C113" s="103" t="s">
        <v>2278</v>
      </c>
      <c r="D113" s="92">
        <v>4100</v>
      </c>
      <c r="E113" s="92"/>
      <c r="F113" s="92" t="s">
        <v>371</v>
      </c>
      <c r="G113" s="81">
        <v>42052</v>
      </c>
      <c r="H113" s="92" t="s">
        <v>127</v>
      </c>
      <c r="I113" s="97">
        <v>4.4199999999991961</v>
      </c>
      <c r="J113" s="103" t="s">
        <v>487</v>
      </c>
      <c r="K113" s="103" t="s">
        <v>129</v>
      </c>
      <c r="L113" s="71">
        <v>2.9779E-2</v>
      </c>
      <c r="M113" s="71">
        <v>1.6099999999993869E-2</v>
      </c>
      <c r="N113" s="97">
        <v>406782.75606599991</v>
      </c>
      <c r="O113" s="99">
        <v>116.3</v>
      </c>
      <c r="P113" s="97">
        <v>473.08834178900003</v>
      </c>
      <c r="Q113" s="98">
        <f t="shared" si="1"/>
        <v>5.5966304005957692E-3</v>
      </c>
      <c r="R113" s="98">
        <f>P113/'סכום נכסי הקרן'!$C$42</f>
        <v>1.4236081446560245E-4</v>
      </c>
    </row>
    <row r="114" spans="2:18">
      <c r="B114" s="96" t="s">
        <v>2549</v>
      </c>
      <c r="C114" s="103" t="s">
        <v>2279</v>
      </c>
      <c r="D114" s="92" t="s">
        <v>2349</v>
      </c>
      <c r="E114" s="92"/>
      <c r="F114" s="92" t="s">
        <v>371</v>
      </c>
      <c r="G114" s="81">
        <v>41767</v>
      </c>
      <c r="H114" s="92" t="s">
        <v>127</v>
      </c>
      <c r="I114" s="97">
        <v>4.7300000000113087</v>
      </c>
      <c r="J114" s="103" t="s">
        <v>487</v>
      </c>
      <c r="K114" s="103" t="s">
        <v>129</v>
      </c>
      <c r="L114" s="71">
        <v>5.3499999999999999E-2</v>
      </c>
      <c r="M114" s="71">
        <v>2.069999999988691E-2</v>
      </c>
      <c r="N114" s="97">
        <v>24321.769145999999</v>
      </c>
      <c r="O114" s="99">
        <v>127.25</v>
      </c>
      <c r="P114" s="97">
        <v>30.949450805000001</v>
      </c>
      <c r="Q114" s="98">
        <f t="shared" si="1"/>
        <v>3.6613169667634715E-4</v>
      </c>
      <c r="R114" s="98">
        <f>P114/'סכום נכסי הקרן'!$C$42</f>
        <v>9.3132479384325874E-6</v>
      </c>
    </row>
    <row r="115" spans="2:18">
      <c r="B115" s="96" t="s">
        <v>2549</v>
      </c>
      <c r="C115" s="103" t="s">
        <v>2279</v>
      </c>
      <c r="D115" s="92" t="s">
        <v>2350</v>
      </c>
      <c r="E115" s="92"/>
      <c r="F115" s="92" t="s">
        <v>371</v>
      </c>
      <c r="G115" s="81">
        <v>41269</v>
      </c>
      <c r="H115" s="92" t="s">
        <v>127</v>
      </c>
      <c r="I115" s="97">
        <v>4.7799999999935103</v>
      </c>
      <c r="J115" s="103" t="s">
        <v>487</v>
      </c>
      <c r="K115" s="103" t="s">
        <v>129</v>
      </c>
      <c r="L115" s="71">
        <v>5.3499999999999999E-2</v>
      </c>
      <c r="M115" s="71">
        <v>1.4999999999999999E-2</v>
      </c>
      <c r="N115" s="97">
        <v>120795.48799700002</v>
      </c>
      <c r="O115" s="99">
        <v>132.66</v>
      </c>
      <c r="P115" s="97">
        <v>160.24730021799999</v>
      </c>
      <c r="Q115" s="98">
        <f t="shared" si="1"/>
        <v>1.8957239754038443E-3</v>
      </c>
      <c r="R115" s="98">
        <f>P115/'סכום נכסי הקרן'!$C$42</f>
        <v>4.8221302788144138E-5</v>
      </c>
    </row>
    <row r="116" spans="2:18">
      <c r="B116" s="96" t="s">
        <v>2549</v>
      </c>
      <c r="C116" s="103" t="s">
        <v>2279</v>
      </c>
      <c r="D116" s="92" t="s">
        <v>2351</v>
      </c>
      <c r="E116" s="92"/>
      <c r="F116" s="92" t="s">
        <v>371</v>
      </c>
      <c r="G116" s="81">
        <v>41767</v>
      </c>
      <c r="H116" s="92" t="s">
        <v>127</v>
      </c>
      <c r="I116" s="97">
        <v>5.3699999999120616</v>
      </c>
      <c r="J116" s="103" t="s">
        <v>487</v>
      </c>
      <c r="K116" s="103" t="s">
        <v>129</v>
      </c>
      <c r="L116" s="71">
        <v>5.3499999999999999E-2</v>
      </c>
      <c r="M116" s="71">
        <v>2.4799999999372453E-2</v>
      </c>
      <c r="N116" s="97">
        <v>19034.429227000001</v>
      </c>
      <c r="O116" s="99">
        <v>127.25</v>
      </c>
      <c r="P116" s="97">
        <v>24.221310849000002</v>
      </c>
      <c r="Q116" s="98">
        <f t="shared" si="1"/>
        <v>2.8653786759398316E-4</v>
      </c>
      <c r="R116" s="98">
        <f>P116/'סכום נכסי הקרן'!$C$42</f>
        <v>7.2886292797848607E-6</v>
      </c>
    </row>
    <row r="117" spans="2:18">
      <c r="B117" s="96" t="s">
        <v>2549</v>
      </c>
      <c r="C117" s="103" t="s">
        <v>2279</v>
      </c>
      <c r="D117" s="92" t="s">
        <v>2352</v>
      </c>
      <c r="E117" s="92"/>
      <c r="F117" s="92" t="s">
        <v>371</v>
      </c>
      <c r="G117" s="81">
        <v>41767</v>
      </c>
      <c r="H117" s="92" t="s">
        <v>127</v>
      </c>
      <c r="I117" s="97">
        <v>4.7300000000365117</v>
      </c>
      <c r="J117" s="103" t="s">
        <v>487</v>
      </c>
      <c r="K117" s="103" t="s">
        <v>129</v>
      </c>
      <c r="L117" s="71">
        <v>5.3499999999999999E-2</v>
      </c>
      <c r="M117" s="71">
        <v>2.0700000000216486E-2</v>
      </c>
      <c r="N117" s="97">
        <v>24321.767978</v>
      </c>
      <c r="O117" s="99">
        <v>127.25</v>
      </c>
      <c r="P117" s="97">
        <v>30.949449318999996</v>
      </c>
      <c r="Q117" s="98">
        <f t="shared" si="1"/>
        <v>3.6613167909698178E-4</v>
      </c>
      <c r="R117" s="98">
        <f>P117/'סכום נכסי הקרן'!$C$42</f>
        <v>9.3132474912683854E-6</v>
      </c>
    </row>
    <row r="118" spans="2:18">
      <c r="B118" s="96" t="s">
        <v>2549</v>
      </c>
      <c r="C118" s="103" t="s">
        <v>2279</v>
      </c>
      <c r="D118" s="92" t="s">
        <v>2353</v>
      </c>
      <c r="E118" s="92"/>
      <c r="F118" s="92" t="s">
        <v>371</v>
      </c>
      <c r="G118" s="81">
        <v>41269</v>
      </c>
      <c r="H118" s="92" t="s">
        <v>127</v>
      </c>
      <c r="I118" s="97">
        <v>4.7799999999913068</v>
      </c>
      <c r="J118" s="103" t="s">
        <v>487</v>
      </c>
      <c r="K118" s="103" t="s">
        <v>129</v>
      </c>
      <c r="L118" s="71">
        <v>5.3499999999999999E-2</v>
      </c>
      <c r="M118" s="71">
        <v>1.4999999999941267E-2</v>
      </c>
      <c r="N118" s="97">
        <v>128345.202905</v>
      </c>
      <c r="O118" s="99">
        <v>132.66</v>
      </c>
      <c r="P118" s="97">
        <v>170.26275231600002</v>
      </c>
      <c r="Q118" s="98">
        <f t="shared" si="1"/>
        <v>2.0142066745872825E-3</v>
      </c>
      <c r="R118" s="98">
        <f>P118/'סכום נכסי הקרן'!$C$42</f>
        <v>5.1235132958891462E-5</v>
      </c>
    </row>
    <row r="119" spans="2:18">
      <c r="B119" s="96" t="s">
        <v>2549</v>
      </c>
      <c r="C119" s="103" t="s">
        <v>2279</v>
      </c>
      <c r="D119" s="92" t="s">
        <v>2354</v>
      </c>
      <c r="E119" s="92"/>
      <c r="F119" s="92" t="s">
        <v>371</v>
      </c>
      <c r="G119" s="81">
        <v>41281</v>
      </c>
      <c r="H119" s="92" t="s">
        <v>127</v>
      </c>
      <c r="I119" s="97">
        <v>4.7800000000078349</v>
      </c>
      <c r="J119" s="103" t="s">
        <v>487</v>
      </c>
      <c r="K119" s="103" t="s">
        <v>129</v>
      </c>
      <c r="L119" s="71">
        <v>5.3499999999999999E-2</v>
      </c>
      <c r="M119" s="71">
        <v>1.5100000000026117E-2</v>
      </c>
      <c r="N119" s="97">
        <v>161696.44048799999</v>
      </c>
      <c r="O119" s="99">
        <v>132.61000000000001</v>
      </c>
      <c r="P119" s="97">
        <v>214.42565714399998</v>
      </c>
      <c r="Q119" s="98">
        <f t="shared" si="1"/>
        <v>2.5366534015650497E-3</v>
      </c>
      <c r="R119" s="98">
        <f>P119/'סכום נכסי הקרן'!$C$42</f>
        <v>6.4524547525114339E-5</v>
      </c>
    </row>
    <row r="120" spans="2:18">
      <c r="B120" s="96" t="s">
        <v>2549</v>
      </c>
      <c r="C120" s="103" t="s">
        <v>2279</v>
      </c>
      <c r="D120" s="92" t="s">
        <v>2355</v>
      </c>
      <c r="E120" s="92"/>
      <c r="F120" s="92" t="s">
        <v>371</v>
      </c>
      <c r="G120" s="81">
        <v>41767</v>
      </c>
      <c r="H120" s="92" t="s">
        <v>127</v>
      </c>
      <c r="I120" s="97">
        <v>4.7299999999735771</v>
      </c>
      <c r="J120" s="103" t="s">
        <v>487</v>
      </c>
      <c r="K120" s="103" t="s">
        <v>129</v>
      </c>
      <c r="L120" s="71">
        <v>5.3499999999999999E-2</v>
      </c>
      <c r="M120" s="71">
        <v>2.0699999999823845E-2</v>
      </c>
      <c r="N120" s="97">
        <v>28551.640974999998</v>
      </c>
      <c r="O120" s="99">
        <v>127.25</v>
      </c>
      <c r="P120" s="97">
        <v>36.331962451999999</v>
      </c>
      <c r="Q120" s="98">
        <f t="shared" si="1"/>
        <v>4.2980675618266751E-4</v>
      </c>
      <c r="R120" s="98">
        <f>P120/'סכום נכסי הקרן'!$C$42</f>
        <v>1.0932942769719017E-5</v>
      </c>
    </row>
    <row r="121" spans="2:18">
      <c r="B121" s="96" t="s">
        <v>2549</v>
      </c>
      <c r="C121" s="103" t="s">
        <v>2279</v>
      </c>
      <c r="D121" s="92" t="s">
        <v>2356</v>
      </c>
      <c r="E121" s="92"/>
      <c r="F121" s="92" t="s">
        <v>371</v>
      </c>
      <c r="G121" s="81">
        <v>41281</v>
      </c>
      <c r="H121" s="92" t="s">
        <v>127</v>
      </c>
      <c r="I121" s="97">
        <v>4.7800000000001299</v>
      </c>
      <c r="J121" s="103" t="s">
        <v>487</v>
      </c>
      <c r="K121" s="103" t="s">
        <v>129</v>
      </c>
      <c r="L121" s="71">
        <v>5.3499999999999999E-2</v>
      </c>
      <c r="M121" s="71">
        <v>1.5100000000005826E-2</v>
      </c>
      <c r="N121" s="97">
        <v>116476.24980600001</v>
      </c>
      <c r="O121" s="99">
        <v>132.61000000000001</v>
      </c>
      <c r="P121" s="97">
        <v>154.45916014100001</v>
      </c>
      <c r="Q121" s="98">
        <f t="shared" si="1"/>
        <v>1.8272503355856542E-3</v>
      </c>
      <c r="R121" s="98">
        <f>P121/'סכום נכסי הקרן'!$C$42</f>
        <v>4.6479547046527862E-5</v>
      </c>
    </row>
    <row r="122" spans="2:18">
      <c r="B122" s="96" t="s">
        <v>2549</v>
      </c>
      <c r="C122" s="103" t="s">
        <v>2279</v>
      </c>
      <c r="D122" s="92" t="s">
        <v>2357</v>
      </c>
      <c r="E122" s="92"/>
      <c r="F122" s="92" t="s">
        <v>371</v>
      </c>
      <c r="G122" s="81">
        <v>41767</v>
      </c>
      <c r="H122" s="92" t="s">
        <v>127</v>
      </c>
      <c r="I122" s="97">
        <v>4.7299999999783759</v>
      </c>
      <c r="J122" s="103" t="s">
        <v>487</v>
      </c>
      <c r="K122" s="103" t="s">
        <v>129</v>
      </c>
      <c r="L122" s="71">
        <v>5.3499999999999999E-2</v>
      </c>
      <c r="M122" s="71">
        <v>2.0699999999743215E-2</v>
      </c>
      <c r="N122" s="97">
        <v>23258.968635000001</v>
      </c>
      <c r="O122" s="99">
        <v>127.25</v>
      </c>
      <c r="P122" s="97">
        <v>29.597037168</v>
      </c>
      <c r="Q122" s="98">
        <f t="shared" si="1"/>
        <v>3.5013265673722668E-4</v>
      </c>
      <c r="R122" s="98">
        <f>P122/'סכום נכסי הקרן'!$C$42</f>
        <v>8.9062822834987838E-6</v>
      </c>
    </row>
    <row r="123" spans="2:18">
      <c r="B123" s="96" t="s">
        <v>2549</v>
      </c>
      <c r="C123" s="103" t="s">
        <v>2279</v>
      </c>
      <c r="D123" s="92" t="s">
        <v>2358</v>
      </c>
      <c r="E123" s="92"/>
      <c r="F123" s="92" t="s">
        <v>371</v>
      </c>
      <c r="G123" s="81">
        <v>41281</v>
      </c>
      <c r="H123" s="92" t="s">
        <v>127</v>
      </c>
      <c r="I123" s="97">
        <v>4.7799999999892187</v>
      </c>
      <c r="J123" s="103" t="s">
        <v>487</v>
      </c>
      <c r="K123" s="103" t="s">
        <v>129</v>
      </c>
      <c r="L123" s="71">
        <v>5.3499999999999999E-2</v>
      </c>
      <c r="M123" s="71">
        <v>1.5099999999973046E-2</v>
      </c>
      <c r="N123" s="97">
        <v>139885.69605500001</v>
      </c>
      <c r="O123" s="99">
        <v>132.61000000000001</v>
      </c>
      <c r="P123" s="97">
        <v>185.50242804999999</v>
      </c>
      <c r="Q123" s="98">
        <f t="shared" si="1"/>
        <v>2.1944918876736917E-3</v>
      </c>
      <c r="R123" s="98">
        <f>P123/'סכום נכסי הקרן'!$C$42</f>
        <v>5.5821026243599666E-5</v>
      </c>
    </row>
    <row r="124" spans="2:18">
      <c r="B124" s="96" t="s">
        <v>2550</v>
      </c>
      <c r="C124" s="103" t="s">
        <v>2279</v>
      </c>
      <c r="D124" s="92" t="s">
        <v>2360</v>
      </c>
      <c r="E124" s="92"/>
      <c r="F124" s="92" t="s">
        <v>2309</v>
      </c>
      <c r="G124" s="81">
        <v>44748</v>
      </c>
      <c r="H124" s="92" t="s">
        <v>2277</v>
      </c>
      <c r="I124" s="97">
        <v>2.3200000000006975</v>
      </c>
      <c r="J124" s="103" t="s">
        <v>274</v>
      </c>
      <c r="K124" s="103" t="s">
        <v>129</v>
      </c>
      <c r="L124" s="71">
        <v>6.0659999999999999E-2</v>
      </c>
      <c r="M124" s="71">
        <v>6.7100000000013663E-2</v>
      </c>
      <c r="N124" s="97">
        <v>1371549.2462880001</v>
      </c>
      <c r="O124" s="99">
        <v>100.24</v>
      </c>
      <c r="P124" s="97">
        <v>1374.8402902720002</v>
      </c>
      <c r="Q124" s="98">
        <f t="shared" si="1"/>
        <v>1.6264347025342605E-2</v>
      </c>
      <c r="R124" s="98">
        <f>P124/'סכום נכסי הקרן'!$C$42</f>
        <v>4.1371423938098425E-4</v>
      </c>
    </row>
    <row r="125" spans="2:18">
      <c r="B125" s="96" t="s">
        <v>2551</v>
      </c>
      <c r="C125" s="103" t="s">
        <v>2279</v>
      </c>
      <c r="D125" s="92">
        <v>7127</v>
      </c>
      <c r="E125" s="92"/>
      <c r="F125" s="92" t="s">
        <v>2309</v>
      </c>
      <c r="G125" s="81">
        <v>43631</v>
      </c>
      <c r="H125" s="92" t="s">
        <v>2277</v>
      </c>
      <c r="I125" s="97">
        <v>5.2800000000015279</v>
      </c>
      <c r="J125" s="103" t="s">
        <v>274</v>
      </c>
      <c r="K125" s="103" t="s">
        <v>129</v>
      </c>
      <c r="L125" s="71">
        <v>3.1E-2</v>
      </c>
      <c r="M125" s="71">
        <v>2.3900000000004553E-2</v>
      </c>
      <c r="N125" s="97">
        <v>725434.03179399995</v>
      </c>
      <c r="O125" s="99">
        <v>111.92</v>
      </c>
      <c r="P125" s="97">
        <v>811.90577261700003</v>
      </c>
      <c r="Q125" s="98">
        <f t="shared" si="1"/>
        <v>9.6048372535760332E-3</v>
      </c>
      <c r="R125" s="98">
        <f>P125/'סכום נכסי הקרן'!$C$42</f>
        <v>2.4431709016966489E-4</v>
      </c>
    </row>
    <row r="126" spans="2:18">
      <c r="B126" s="96" t="s">
        <v>2551</v>
      </c>
      <c r="C126" s="103" t="s">
        <v>2279</v>
      </c>
      <c r="D126" s="92">
        <v>7128</v>
      </c>
      <c r="E126" s="92"/>
      <c r="F126" s="92" t="s">
        <v>2309</v>
      </c>
      <c r="G126" s="81">
        <v>43634</v>
      </c>
      <c r="H126" s="92" t="s">
        <v>2277</v>
      </c>
      <c r="I126" s="97">
        <v>5.2999999999997041</v>
      </c>
      <c r="J126" s="103" t="s">
        <v>274</v>
      </c>
      <c r="K126" s="103" t="s">
        <v>129</v>
      </c>
      <c r="L126" s="71">
        <v>2.4900000000000002E-2</v>
      </c>
      <c r="M126" s="71">
        <v>2.4000000000005937E-2</v>
      </c>
      <c r="N126" s="97">
        <v>305564.082926</v>
      </c>
      <c r="O126" s="99">
        <v>110.3</v>
      </c>
      <c r="P126" s="97">
        <v>337.03718408699996</v>
      </c>
      <c r="Q126" s="98">
        <f t="shared" si="1"/>
        <v>3.9871465516556409E-3</v>
      </c>
      <c r="R126" s="98">
        <f>P126/'סכום נכסי הקרן'!$C$42</f>
        <v>1.0142056735191805E-4</v>
      </c>
    </row>
    <row r="127" spans="2:18">
      <c r="B127" s="96" t="s">
        <v>2551</v>
      </c>
      <c r="C127" s="103" t="s">
        <v>2279</v>
      </c>
      <c r="D127" s="92">
        <v>7130</v>
      </c>
      <c r="E127" s="92"/>
      <c r="F127" s="92" t="s">
        <v>2309</v>
      </c>
      <c r="G127" s="81">
        <v>43634</v>
      </c>
      <c r="H127" s="92" t="s">
        <v>2277</v>
      </c>
      <c r="I127" s="97">
        <v>5.5899999999895744</v>
      </c>
      <c r="J127" s="103" t="s">
        <v>274</v>
      </c>
      <c r="K127" s="103" t="s">
        <v>129</v>
      </c>
      <c r="L127" s="71">
        <v>3.6000000000000004E-2</v>
      </c>
      <c r="M127" s="71">
        <v>2.4199999999947867E-2</v>
      </c>
      <c r="N127" s="97">
        <v>199805.13612700001</v>
      </c>
      <c r="O127" s="99">
        <v>115.21</v>
      </c>
      <c r="P127" s="97">
        <v>230.19549526</v>
      </c>
      <c r="Q127" s="98">
        <f t="shared" si="1"/>
        <v>2.7232104303828155E-3</v>
      </c>
      <c r="R127" s="98">
        <f>P127/'סכום נכסי הקרן'!$C$42</f>
        <v>6.9269976232350902E-5</v>
      </c>
    </row>
    <row r="128" spans="2:18">
      <c r="B128" s="96" t="s">
        <v>2544</v>
      </c>
      <c r="C128" s="103" t="s">
        <v>2278</v>
      </c>
      <c r="D128" s="92">
        <v>9922</v>
      </c>
      <c r="E128" s="92"/>
      <c r="F128" s="92" t="s">
        <v>371</v>
      </c>
      <c r="G128" s="81">
        <v>40489</v>
      </c>
      <c r="H128" s="92" t="s">
        <v>127</v>
      </c>
      <c r="I128" s="97">
        <v>2.0999999999984915</v>
      </c>
      <c r="J128" s="103" t="s">
        <v>274</v>
      </c>
      <c r="K128" s="103" t="s">
        <v>129</v>
      </c>
      <c r="L128" s="71">
        <v>5.7000000000000002E-2</v>
      </c>
      <c r="M128" s="71">
        <v>1.6899999999997736E-2</v>
      </c>
      <c r="N128" s="97">
        <v>213010.04603</v>
      </c>
      <c r="O128" s="99">
        <v>124.49</v>
      </c>
      <c r="P128" s="97">
        <v>265.17621667400005</v>
      </c>
      <c r="Q128" s="98">
        <f t="shared" si="1"/>
        <v>3.1370320184609265E-3</v>
      </c>
      <c r="R128" s="98">
        <f>P128/'סכום נכסי הקרן'!$C$42</f>
        <v>7.979630620332373E-5</v>
      </c>
    </row>
    <row r="129" spans="2:18">
      <c r="B129" s="96" t="s">
        <v>2552</v>
      </c>
      <c r="C129" s="103" t="s">
        <v>2279</v>
      </c>
      <c r="D129" s="92" t="s">
        <v>2361</v>
      </c>
      <c r="E129" s="92"/>
      <c r="F129" s="92" t="s">
        <v>414</v>
      </c>
      <c r="G129" s="81">
        <v>43801</v>
      </c>
      <c r="H129" s="92" t="s">
        <v>254</v>
      </c>
      <c r="I129" s="97">
        <v>4.9100000000046169</v>
      </c>
      <c r="J129" s="103" t="s">
        <v>285</v>
      </c>
      <c r="K129" s="103" t="s">
        <v>130</v>
      </c>
      <c r="L129" s="71">
        <v>2.3629999999999998E-2</v>
      </c>
      <c r="M129" s="71">
        <v>6.0200000000067033E-2</v>
      </c>
      <c r="N129" s="97">
        <v>50219.206458000001</v>
      </c>
      <c r="O129" s="99">
        <v>83.89</v>
      </c>
      <c r="P129" s="97">
        <v>158.10972859700001</v>
      </c>
      <c r="Q129" s="98">
        <f t="shared" si="1"/>
        <v>1.8704365242857297E-3</v>
      </c>
      <c r="R129" s="98">
        <f>P129/'סכום נכסי הקרן'!$C$42</f>
        <v>4.7578068935047338E-5</v>
      </c>
    </row>
    <row r="130" spans="2:18">
      <c r="B130" s="96" t="s">
        <v>2605</v>
      </c>
      <c r="C130" s="103" t="s">
        <v>2279</v>
      </c>
      <c r="D130" s="92">
        <v>9365</v>
      </c>
      <c r="E130" s="92"/>
      <c r="F130" s="92" t="s">
        <v>2362</v>
      </c>
      <c r="G130" s="81">
        <v>44906</v>
      </c>
      <c r="H130" s="92" t="s">
        <v>2277</v>
      </c>
      <c r="I130" s="97">
        <v>2.6499999994802677</v>
      </c>
      <c r="J130" s="103" t="s">
        <v>274</v>
      </c>
      <c r="K130" s="103" t="s">
        <v>129</v>
      </c>
      <c r="L130" s="71">
        <v>6.1799999999999994E-2</v>
      </c>
      <c r="M130" s="71">
        <v>6.3999999989605344E-2</v>
      </c>
      <c r="N130" s="97">
        <v>961.55364899999995</v>
      </c>
      <c r="O130" s="99">
        <v>100.05</v>
      </c>
      <c r="P130" s="97">
        <v>0.96203461000000012</v>
      </c>
      <c r="Q130" s="98">
        <f t="shared" si="1"/>
        <v>1.1380859913797361E-5</v>
      </c>
      <c r="R130" s="98">
        <f>P130/'סכום נכסי הקרן'!$C$42</f>
        <v>2.8949356499844034E-7</v>
      </c>
    </row>
    <row r="131" spans="2:18">
      <c r="B131" s="96" t="s">
        <v>2605</v>
      </c>
      <c r="C131" s="103" t="s">
        <v>2279</v>
      </c>
      <c r="D131" s="92">
        <v>9316</v>
      </c>
      <c r="E131" s="92"/>
      <c r="F131" s="92" t="s">
        <v>2362</v>
      </c>
      <c r="G131" s="81">
        <v>44885</v>
      </c>
      <c r="H131" s="92" t="s">
        <v>2277</v>
      </c>
      <c r="I131" s="97">
        <v>2.6500000000001354</v>
      </c>
      <c r="J131" s="103" t="s">
        <v>274</v>
      </c>
      <c r="K131" s="103" t="s">
        <v>129</v>
      </c>
      <c r="L131" s="71">
        <v>6.1799999999999994E-2</v>
      </c>
      <c r="M131" s="71">
        <v>6.6000000000005402E-2</v>
      </c>
      <c r="N131" s="97">
        <v>372023.05511900003</v>
      </c>
      <c r="O131" s="99">
        <v>99.55</v>
      </c>
      <c r="P131" s="97">
        <v>370.34901306299997</v>
      </c>
      <c r="Q131" s="98">
        <f t="shared" si="1"/>
        <v>4.3812251587114015E-3</v>
      </c>
      <c r="R131" s="98">
        <f>P131/'סכום נכסי הקרן'!$C$42</f>
        <v>1.1144469748885832E-4</v>
      </c>
    </row>
    <row r="132" spans="2:18">
      <c r="B132" s="96" t="s">
        <v>2553</v>
      </c>
      <c r="C132" s="103" t="s">
        <v>2279</v>
      </c>
      <c r="D132" s="92" t="s">
        <v>2363</v>
      </c>
      <c r="E132" s="92"/>
      <c r="F132" s="92" t="s">
        <v>418</v>
      </c>
      <c r="G132" s="81">
        <v>44074</v>
      </c>
      <c r="H132" s="92" t="s">
        <v>127</v>
      </c>
      <c r="I132" s="97">
        <v>9.0100000000049381</v>
      </c>
      <c r="J132" s="103" t="s">
        <v>487</v>
      </c>
      <c r="K132" s="103" t="s">
        <v>129</v>
      </c>
      <c r="L132" s="71">
        <v>2.35E-2</v>
      </c>
      <c r="M132" s="71">
        <v>3.4900000000013934E-2</v>
      </c>
      <c r="N132" s="97">
        <v>809098.81103900005</v>
      </c>
      <c r="O132" s="99">
        <v>97.59</v>
      </c>
      <c r="P132" s="97">
        <v>789.59950101000004</v>
      </c>
      <c r="Q132" s="98">
        <f t="shared" si="1"/>
        <v>9.3409542812592852E-3</v>
      </c>
      <c r="R132" s="98">
        <f>P132/'סכום נכסי הקרן'!$C$42</f>
        <v>2.3760473073663584E-4</v>
      </c>
    </row>
    <row r="133" spans="2:18">
      <c r="B133" s="96" t="s">
        <v>2553</v>
      </c>
      <c r="C133" s="103" t="s">
        <v>2279</v>
      </c>
      <c r="D133" s="92" t="s">
        <v>2364</v>
      </c>
      <c r="E133" s="92"/>
      <c r="F133" s="92" t="s">
        <v>418</v>
      </c>
      <c r="G133" s="81">
        <v>44189</v>
      </c>
      <c r="H133" s="92" t="s">
        <v>127</v>
      </c>
      <c r="I133" s="97">
        <v>8.899999999982505</v>
      </c>
      <c r="J133" s="103" t="s">
        <v>487</v>
      </c>
      <c r="K133" s="103" t="s">
        <v>129</v>
      </c>
      <c r="L133" s="71">
        <v>2.4700000000000003E-2</v>
      </c>
      <c r="M133" s="71">
        <v>3.7999999999958838E-2</v>
      </c>
      <c r="N133" s="97">
        <v>101132.100618</v>
      </c>
      <c r="O133" s="99">
        <v>96.08</v>
      </c>
      <c r="P133" s="97">
        <v>97.16772476300001</v>
      </c>
      <c r="Q133" s="98">
        <f t="shared" si="1"/>
        <v>1.1494932221514586E-3</v>
      </c>
      <c r="R133" s="98">
        <f>P133/'סכום נכסי הקרן'!$C$42</f>
        <v>2.9239520857184236E-5</v>
      </c>
    </row>
    <row r="134" spans="2:18">
      <c r="B134" s="96" t="s">
        <v>2553</v>
      </c>
      <c r="C134" s="103" t="s">
        <v>2279</v>
      </c>
      <c r="D134" s="92" t="s">
        <v>2365</v>
      </c>
      <c r="E134" s="92"/>
      <c r="F134" s="92" t="s">
        <v>418</v>
      </c>
      <c r="G134" s="81">
        <v>44322</v>
      </c>
      <c r="H134" s="92" t="s">
        <v>127</v>
      </c>
      <c r="I134" s="97">
        <v>8.7799999999939811</v>
      </c>
      <c r="J134" s="103" t="s">
        <v>487</v>
      </c>
      <c r="K134" s="103" t="s">
        <v>129</v>
      </c>
      <c r="L134" s="71">
        <v>2.5600000000000001E-2</v>
      </c>
      <c r="M134" s="71">
        <v>4.1299999999970825E-2</v>
      </c>
      <c r="N134" s="97">
        <v>465239.15958600002</v>
      </c>
      <c r="O134" s="99">
        <v>93.6</v>
      </c>
      <c r="P134" s="97">
        <v>435.46386157900008</v>
      </c>
      <c r="Q134" s="98">
        <f t="shared" ref="Q134:Q197" si="2">IFERROR(P134/$P$10,0)</f>
        <v>5.1515331721296844E-3</v>
      </c>
      <c r="R134" s="98">
        <f>P134/'סכום נכסי הקרן'!$C$42</f>
        <v>1.310389297911975E-4</v>
      </c>
    </row>
    <row r="135" spans="2:18">
      <c r="B135" s="96" t="s">
        <v>2553</v>
      </c>
      <c r="C135" s="103" t="s">
        <v>2279</v>
      </c>
      <c r="D135" s="92" t="s">
        <v>2366</v>
      </c>
      <c r="E135" s="92"/>
      <c r="F135" s="92" t="s">
        <v>418</v>
      </c>
      <c r="G135" s="81">
        <v>44418</v>
      </c>
      <c r="H135" s="92" t="s">
        <v>127</v>
      </c>
      <c r="I135" s="97">
        <v>8.8999999999988244</v>
      </c>
      <c r="J135" s="103" t="s">
        <v>487</v>
      </c>
      <c r="K135" s="103" t="s">
        <v>129</v>
      </c>
      <c r="L135" s="71">
        <v>2.2700000000000001E-2</v>
      </c>
      <c r="M135" s="71">
        <v>3.9600000000004701E-2</v>
      </c>
      <c r="N135" s="97">
        <v>464649.46240299998</v>
      </c>
      <c r="O135" s="99">
        <v>91.6</v>
      </c>
      <c r="P135" s="97">
        <v>425.61887690500004</v>
      </c>
      <c r="Q135" s="98">
        <f t="shared" si="2"/>
        <v>5.0350671008848298E-3</v>
      </c>
      <c r="R135" s="98">
        <f>P135/'סכום נכסי הקרן'!$C$42</f>
        <v>1.2807639634281016E-4</v>
      </c>
    </row>
    <row r="136" spans="2:18">
      <c r="B136" s="96" t="s">
        <v>2553</v>
      </c>
      <c r="C136" s="103" t="s">
        <v>2279</v>
      </c>
      <c r="D136" s="92" t="s">
        <v>2367</v>
      </c>
      <c r="E136" s="92"/>
      <c r="F136" s="92" t="s">
        <v>418</v>
      </c>
      <c r="G136" s="81">
        <v>44530</v>
      </c>
      <c r="H136" s="92" t="s">
        <v>127</v>
      </c>
      <c r="I136" s="97">
        <v>8.9700000000065412</v>
      </c>
      <c r="J136" s="103" t="s">
        <v>487</v>
      </c>
      <c r="K136" s="103" t="s">
        <v>129</v>
      </c>
      <c r="L136" s="71">
        <v>1.7899999999999999E-2</v>
      </c>
      <c r="M136" s="71">
        <v>4.1900000000046365E-2</v>
      </c>
      <c r="N136" s="97">
        <v>384251.60959799995</v>
      </c>
      <c r="O136" s="99">
        <v>84.75</v>
      </c>
      <c r="P136" s="97">
        <v>325.65326887099997</v>
      </c>
      <c r="Q136" s="98">
        <f t="shared" si="2"/>
        <v>3.8524749473317151E-3</v>
      </c>
      <c r="R136" s="98">
        <f>P136/'סכום נכסי הקרן'!$C$42</f>
        <v>9.7994941947942372E-5</v>
      </c>
    </row>
    <row r="137" spans="2:18">
      <c r="B137" s="96" t="s">
        <v>2553</v>
      </c>
      <c r="C137" s="103" t="s">
        <v>2279</v>
      </c>
      <c r="D137" s="92" t="s">
        <v>2368</v>
      </c>
      <c r="E137" s="92"/>
      <c r="F137" s="92" t="s">
        <v>418</v>
      </c>
      <c r="G137" s="81">
        <v>44612</v>
      </c>
      <c r="H137" s="92" t="s">
        <v>127</v>
      </c>
      <c r="I137" s="97">
        <v>8.7599999999965412</v>
      </c>
      <c r="J137" s="103" t="s">
        <v>487</v>
      </c>
      <c r="K137" s="103" t="s">
        <v>129</v>
      </c>
      <c r="L137" s="71">
        <v>2.3599999999999999E-2</v>
      </c>
      <c r="M137" s="71">
        <v>4.4199999999984231E-2</v>
      </c>
      <c r="N137" s="97">
        <v>448710.45364299999</v>
      </c>
      <c r="O137" s="99">
        <v>87.66</v>
      </c>
      <c r="P137" s="97">
        <v>393.33959891100005</v>
      </c>
      <c r="Q137" s="98">
        <f t="shared" si="2"/>
        <v>4.6532035617256346E-3</v>
      </c>
      <c r="R137" s="98">
        <f>P137/'סכום נכסי הקרן'!$C$42</f>
        <v>1.1836297941900659E-4</v>
      </c>
    </row>
    <row r="138" spans="2:18">
      <c r="B138" s="96" t="s">
        <v>2553</v>
      </c>
      <c r="C138" s="103" t="s">
        <v>2279</v>
      </c>
      <c r="D138" s="92" t="s">
        <v>2369</v>
      </c>
      <c r="E138" s="92"/>
      <c r="F138" s="92" t="s">
        <v>418</v>
      </c>
      <c r="G138" s="81">
        <v>44662</v>
      </c>
      <c r="H138" s="92" t="s">
        <v>127</v>
      </c>
      <c r="I138" s="97">
        <v>8.8100000000038339</v>
      </c>
      <c r="J138" s="103" t="s">
        <v>487</v>
      </c>
      <c r="K138" s="103" t="s">
        <v>129</v>
      </c>
      <c r="L138" s="71">
        <v>2.4E-2</v>
      </c>
      <c r="M138" s="71">
        <v>4.1600000000021904E-2</v>
      </c>
      <c r="N138" s="97">
        <v>510893.52971700003</v>
      </c>
      <c r="O138" s="99">
        <v>89.35</v>
      </c>
      <c r="P138" s="97">
        <v>456.48338502500002</v>
      </c>
      <c r="Q138" s="98">
        <f t="shared" si="2"/>
        <v>5.400193926438414E-3</v>
      </c>
      <c r="R138" s="98">
        <f>P138/'סכום נכסי הקרן'!$C$42</f>
        <v>1.3736408349533587E-4</v>
      </c>
    </row>
    <row r="139" spans="2:18">
      <c r="B139" s="96" t="s">
        <v>2554</v>
      </c>
      <c r="C139" s="103" t="s">
        <v>2278</v>
      </c>
      <c r="D139" s="92">
        <v>7490</v>
      </c>
      <c r="E139" s="92"/>
      <c r="F139" s="92" t="s">
        <v>2362</v>
      </c>
      <c r="G139" s="81">
        <v>43899</v>
      </c>
      <c r="H139" s="92" t="s">
        <v>2277</v>
      </c>
      <c r="I139" s="97">
        <v>3.1700000000055177</v>
      </c>
      <c r="J139" s="103" t="s">
        <v>125</v>
      </c>
      <c r="K139" s="103" t="s">
        <v>129</v>
      </c>
      <c r="L139" s="71">
        <v>2.3889999999999998E-2</v>
      </c>
      <c r="M139" s="71">
        <v>4.7600000000078239E-2</v>
      </c>
      <c r="N139" s="97">
        <v>152226.760266</v>
      </c>
      <c r="O139" s="99">
        <v>94.05</v>
      </c>
      <c r="P139" s="97">
        <v>143.169272613</v>
      </c>
      <c r="Q139" s="98">
        <f t="shared" si="2"/>
        <v>1.6936910778800546E-3</v>
      </c>
      <c r="R139" s="98">
        <f>P139/'סכום נכסי הקרן'!$C$42</f>
        <v>4.3082216269715012E-5</v>
      </c>
    </row>
    <row r="140" spans="2:18">
      <c r="B140" s="96" t="s">
        <v>2554</v>
      </c>
      <c r="C140" s="103" t="s">
        <v>2278</v>
      </c>
      <c r="D140" s="92">
        <v>7491</v>
      </c>
      <c r="E140" s="92"/>
      <c r="F140" s="92" t="s">
        <v>2362</v>
      </c>
      <c r="G140" s="81">
        <v>43899</v>
      </c>
      <c r="H140" s="92" t="s">
        <v>2277</v>
      </c>
      <c r="I140" s="97">
        <v>3.3600000000018997</v>
      </c>
      <c r="J140" s="103" t="s">
        <v>125</v>
      </c>
      <c r="K140" s="103" t="s">
        <v>129</v>
      </c>
      <c r="L140" s="71">
        <v>1.2969999999999999E-2</v>
      </c>
      <c r="M140" s="71">
        <v>1.7700000000011488E-2</v>
      </c>
      <c r="N140" s="97">
        <v>849094.64106099994</v>
      </c>
      <c r="O140" s="99">
        <v>106.63</v>
      </c>
      <c r="P140" s="97">
        <v>905.38967544799993</v>
      </c>
      <c r="Q140" s="98">
        <f t="shared" si="2"/>
        <v>1.0710750898735487E-2</v>
      </c>
      <c r="R140" s="98">
        <f>P140/'סכום נכסי הקרן'!$C$42</f>
        <v>2.7244808256765557E-4</v>
      </c>
    </row>
    <row r="141" spans="2:18">
      <c r="B141" s="96" t="s">
        <v>2555</v>
      </c>
      <c r="C141" s="103" t="s">
        <v>2279</v>
      </c>
      <c r="D141" s="92" t="s">
        <v>2370</v>
      </c>
      <c r="E141" s="92"/>
      <c r="F141" s="92" t="s">
        <v>418</v>
      </c>
      <c r="G141" s="81">
        <v>43924</v>
      </c>
      <c r="H141" s="92" t="s">
        <v>127</v>
      </c>
      <c r="I141" s="97">
        <v>8.4900000000341009</v>
      </c>
      <c r="J141" s="103" t="s">
        <v>487</v>
      </c>
      <c r="K141" s="103" t="s">
        <v>129</v>
      </c>
      <c r="L141" s="71">
        <v>3.1400000000000004E-2</v>
      </c>
      <c r="M141" s="71">
        <v>2.610000000007406E-2</v>
      </c>
      <c r="N141" s="97">
        <v>111708.110669</v>
      </c>
      <c r="O141" s="99">
        <v>109.99</v>
      </c>
      <c r="P141" s="97">
        <v>122.86774676900002</v>
      </c>
      <c r="Q141" s="98">
        <f t="shared" si="2"/>
        <v>1.4535242280960322E-3</v>
      </c>
      <c r="R141" s="98">
        <f>P141/'סכום נכסי הקרן'!$C$42</f>
        <v>3.6973120993519572E-5</v>
      </c>
    </row>
    <row r="142" spans="2:18">
      <c r="B142" s="96" t="s">
        <v>2555</v>
      </c>
      <c r="C142" s="103" t="s">
        <v>2279</v>
      </c>
      <c r="D142" s="92" t="s">
        <v>2371</v>
      </c>
      <c r="E142" s="92"/>
      <c r="F142" s="92" t="s">
        <v>418</v>
      </c>
      <c r="G142" s="81">
        <v>44015</v>
      </c>
      <c r="H142" s="92" t="s">
        <v>127</v>
      </c>
      <c r="I142" s="97">
        <v>8.1899999999730611</v>
      </c>
      <c r="J142" s="103" t="s">
        <v>487</v>
      </c>
      <c r="K142" s="103" t="s">
        <v>129</v>
      </c>
      <c r="L142" s="71">
        <v>3.1E-2</v>
      </c>
      <c r="M142" s="71">
        <v>3.8199999999818955E-2</v>
      </c>
      <c r="N142" s="97">
        <v>92090.029282000003</v>
      </c>
      <c r="O142" s="99">
        <v>99.56</v>
      </c>
      <c r="P142" s="97">
        <v>91.684830812999991</v>
      </c>
      <c r="Q142" s="98">
        <f t="shared" si="2"/>
        <v>1.0846306409942616E-3</v>
      </c>
      <c r="R142" s="98">
        <f>P142/'סכום נכסי הקרן'!$C$42</f>
        <v>2.7589619180472326E-5</v>
      </c>
    </row>
    <row r="143" spans="2:18">
      <c r="B143" s="96" t="s">
        <v>2555</v>
      </c>
      <c r="C143" s="103" t="s">
        <v>2279</v>
      </c>
      <c r="D143" s="92" t="s">
        <v>2372</v>
      </c>
      <c r="E143" s="92"/>
      <c r="F143" s="92" t="s">
        <v>418</v>
      </c>
      <c r="G143" s="81">
        <v>44108</v>
      </c>
      <c r="H143" s="92" t="s">
        <v>127</v>
      </c>
      <c r="I143" s="97">
        <v>8.0999999999993069</v>
      </c>
      <c r="J143" s="103" t="s">
        <v>487</v>
      </c>
      <c r="K143" s="103" t="s">
        <v>129</v>
      </c>
      <c r="L143" s="71">
        <v>3.1E-2</v>
      </c>
      <c r="M143" s="71">
        <v>4.1800000000001385E-2</v>
      </c>
      <c r="N143" s="97">
        <v>149370.464958</v>
      </c>
      <c r="O143" s="99">
        <v>96.71</v>
      </c>
      <c r="P143" s="97">
        <v>144.45618241099999</v>
      </c>
      <c r="Q143" s="98">
        <f t="shared" si="2"/>
        <v>1.708915208052181E-3</v>
      </c>
      <c r="R143" s="98">
        <f>P143/'סכום נכסי הקרן'!$C$42</f>
        <v>4.3469470638094164E-5</v>
      </c>
    </row>
    <row r="144" spans="2:18">
      <c r="B144" s="96" t="s">
        <v>2555</v>
      </c>
      <c r="C144" s="103" t="s">
        <v>2279</v>
      </c>
      <c r="D144" s="92" t="s">
        <v>2373</v>
      </c>
      <c r="E144" s="92"/>
      <c r="F144" s="92" t="s">
        <v>418</v>
      </c>
      <c r="G144" s="81">
        <v>44200</v>
      </c>
      <c r="H144" s="92" t="s">
        <v>127</v>
      </c>
      <c r="I144" s="97">
        <v>8.0400000000212124</v>
      </c>
      <c r="J144" s="103" t="s">
        <v>487</v>
      </c>
      <c r="K144" s="103" t="s">
        <v>129</v>
      </c>
      <c r="L144" s="71">
        <v>3.1E-2</v>
      </c>
      <c r="M144" s="71">
        <v>4.4300000000104707E-2</v>
      </c>
      <c r="N144" s="97">
        <v>77495.407244000002</v>
      </c>
      <c r="O144" s="99">
        <v>94.89</v>
      </c>
      <c r="P144" s="97">
        <v>73.53539446100001</v>
      </c>
      <c r="Q144" s="98">
        <f t="shared" si="2"/>
        <v>8.6992298859858209E-4</v>
      </c>
      <c r="R144" s="98">
        <f>P144/'סכום נכסי הקרן'!$C$42</f>
        <v>2.2128126446595777E-5</v>
      </c>
    </row>
    <row r="145" spans="2:18">
      <c r="B145" s="96" t="s">
        <v>2555</v>
      </c>
      <c r="C145" s="103" t="s">
        <v>2279</v>
      </c>
      <c r="D145" s="92" t="s">
        <v>2374</v>
      </c>
      <c r="E145" s="92"/>
      <c r="F145" s="92" t="s">
        <v>418</v>
      </c>
      <c r="G145" s="81">
        <v>44290</v>
      </c>
      <c r="H145" s="92" t="s">
        <v>127</v>
      </c>
      <c r="I145" s="97">
        <v>7.9999999999856568</v>
      </c>
      <c r="J145" s="103" t="s">
        <v>487</v>
      </c>
      <c r="K145" s="103" t="s">
        <v>129</v>
      </c>
      <c r="L145" s="71">
        <v>3.1E-2</v>
      </c>
      <c r="M145" s="71">
        <v>4.5799999999879527E-2</v>
      </c>
      <c r="N145" s="97">
        <v>148849.13082600001</v>
      </c>
      <c r="O145" s="99">
        <v>93.68</v>
      </c>
      <c r="P145" s="97">
        <v>139.441865796</v>
      </c>
      <c r="Q145" s="98">
        <f t="shared" si="2"/>
        <v>1.6495958921299177E-3</v>
      </c>
      <c r="R145" s="98">
        <f>P145/'סכום נכסי הקרן'!$C$42</f>
        <v>4.1960572332546453E-5</v>
      </c>
    </row>
    <row r="146" spans="2:18">
      <c r="B146" s="96" t="s">
        <v>2555</v>
      </c>
      <c r="C146" s="103" t="s">
        <v>2279</v>
      </c>
      <c r="D146" s="92" t="s">
        <v>2375</v>
      </c>
      <c r="E146" s="92"/>
      <c r="F146" s="92" t="s">
        <v>418</v>
      </c>
      <c r="G146" s="81">
        <v>44496</v>
      </c>
      <c r="H146" s="92" t="s">
        <v>127</v>
      </c>
      <c r="I146" s="97">
        <v>7.6400000000011703</v>
      </c>
      <c r="J146" s="103" t="s">
        <v>487</v>
      </c>
      <c r="K146" s="103" t="s">
        <v>129</v>
      </c>
      <c r="L146" s="71">
        <v>3.1E-2</v>
      </c>
      <c r="M146" s="71">
        <v>6.080000000003806E-2</v>
      </c>
      <c r="N146" s="97">
        <v>166742.86816400001</v>
      </c>
      <c r="O146" s="99">
        <v>81.94</v>
      </c>
      <c r="P146" s="97">
        <v>136.629105856</v>
      </c>
      <c r="Q146" s="98">
        <f t="shared" si="2"/>
        <v>1.6163209698812461E-3</v>
      </c>
      <c r="R146" s="98">
        <f>P146/'סכום נכסי הקרן'!$C$42</f>
        <v>4.1114162136851518E-5</v>
      </c>
    </row>
    <row r="147" spans="2:18">
      <c r="B147" s="96" t="s">
        <v>2555</v>
      </c>
      <c r="C147" s="103" t="s">
        <v>2279</v>
      </c>
      <c r="D147" s="92" t="s">
        <v>2376</v>
      </c>
      <c r="E147" s="92"/>
      <c r="F147" s="92" t="s">
        <v>418</v>
      </c>
      <c r="G147" s="81">
        <v>44615</v>
      </c>
      <c r="H147" s="92" t="s">
        <v>127</v>
      </c>
      <c r="I147" s="97">
        <v>7.8300000000170007</v>
      </c>
      <c r="J147" s="103" t="s">
        <v>487</v>
      </c>
      <c r="K147" s="103" t="s">
        <v>129</v>
      </c>
      <c r="L147" s="71">
        <v>3.1E-2</v>
      </c>
      <c r="M147" s="71">
        <v>5.2600000000088992E-2</v>
      </c>
      <c r="N147" s="97">
        <v>202410.62516600001</v>
      </c>
      <c r="O147" s="99">
        <v>86.6</v>
      </c>
      <c r="P147" s="97">
        <v>175.28761309399999</v>
      </c>
      <c r="Q147" s="98">
        <f t="shared" si="2"/>
        <v>2.0736507278534665E-3</v>
      </c>
      <c r="R147" s="98">
        <f>P147/'סכום נכסי הקרן'!$C$42</f>
        <v>5.274720419325594E-5</v>
      </c>
    </row>
    <row r="148" spans="2:18">
      <c r="B148" s="96" t="s">
        <v>2555</v>
      </c>
      <c r="C148" s="103" t="s">
        <v>2279</v>
      </c>
      <c r="D148" s="92" t="s">
        <v>2377</v>
      </c>
      <c r="E148" s="92"/>
      <c r="F148" s="92" t="s">
        <v>418</v>
      </c>
      <c r="G148" s="81">
        <v>44753</v>
      </c>
      <c r="H148" s="92" t="s">
        <v>127</v>
      </c>
      <c r="I148" s="97">
        <v>8.1900000000024598</v>
      </c>
      <c r="J148" s="103" t="s">
        <v>487</v>
      </c>
      <c r="K148" s="103" t="s">
        <v>129</v>
      </c>
      <c r="L148" s="71">
        <v>3.2599999999999997E-2</v>
      </c>
      <c r="M148" s="71">
        <v>3.6800000000004156E-2</v>
      </c>
      <c r="N148" s="97">
        <v>298796.64357900003</v>
      </c>
      <c r="O148" s="99">
        <v>96.55</v>
      </c>
      <c r="P148" s="97">
        <v>288.48817359100002</v>
      </c>
      <c r="Q148" s="98">
        <f t="shared" si="2"/>
        <v>3.4128122380404028E-3</v>
      </c>
      <c r="R148" s="98">
        <f>P148/'סכום נכסי הקרן'!$C$42</f>
        <v>8.6811294484246768E-5</v>
      </c>
    </row>
    <row r="149" spans="2:18">
      <c r="B149" s="96" t="s">
        <v>2555</v>
      </c>
      <c r="C149" s="103" t="s">
        <v>2279</v>
      </c>
      <c r="D149" s="92" t="s">
        <v>2378</v>
      </c>
      <c r="E149" s="92"/>
      <c r="F149" s="92" t="s">
        <v>418</v>
      </c>
      <c r="G149" s="81">
        <v>43011</v>
      </c>
      <c r="H149" s="92" t="s">
        <v>127</v>
      </c>
      <c r="I149" s="97">
        <v>8.2099999999853992</v>
      </c>
      <c r="J149" s="103" t="s">
        <v>487</v>
      </c>
      <c r="K149" s="103" t="s">
        <v>129</v>
      </c>
      <c r="L149" s="71">
        <v>3.9E-2</v>
      </c>
      <c r="M149" s="71">
        <v>3.1499999999923152E-2</v>
      </c>
      <c r="N149" s="97">
        <v>91948.453683</v>
      </c>
      <c r="O149" s="99">
        <v>113.22</v>
      </c>
      <c r="P149" s="97">
        <v>104.104040012</v>
      </c>
      <c r="Q149" s="98">
        <f t="shared" si="2"/>
        <v>1.2315497628894319E-3</v>
      </c>
      <c r="R149" s="98">
        <f>P149/'סכום נכסי הקרן'!$C$42</f>
        <v>3.132678321605722E-5</v>
      </c>
    </row>
    <row r="150" spans="2:18">
      <c r="B150" s="96" t="s">
        <v>2555</v>
      </c>
      <c r="C150" s="103" t="s">
        <v>2279</v>
      </c>
      <c r="D150" s="92" t="s">
        <v>2379</v>
      </c>
      <c r="E150" s="92"/>
      <c r="F150" s="92" t="s">
        <v>418</v>
      </c>
      <c r="G150" s="81">
        <v>43104</v>
      </c>
      <c r="H150" s="92" t="s">
        <v>127</v>
      </c>
      <c r="I150" s="97">
        <v>7.9899999999906015</v>
      </c>
      <c r="J150" s="103" t="s">
        <v>487</v>
      </c>
      <c r="K150" s="103" t="s">
        <v>129</v>
      </c>
      <c r="L150" s="71">
        <v>3.8199999999999998E-2</v>
      </c>
      <c r="M150" s="71">
        <v>4.0399999999967309E-2</v>
      </c>
      <c r="N150" s="97">
        <v>163382.420954</v>
      </c>
      <c r="O150" s="99">
        <v>104.84</v>
      </c>
      <c r="P150" s="97">
        <v>171.29013103899999</v>
      </c>
      <c r="Q150" s="98">
        <f t="shared" si="2"/>
        <v>2.026360554711074E-3</v>
      </c>
      <c r="R150" s="98">
        <f>P150/'סכום נכסי הקרן'!$C$42</f>
        <v>5.1544289746010387E-5</v>
      </c>
    </row>
    <row r="151" spans="2:18">
      <c r="B151" s="96" t="s">
        <v>2555</v>
      </c>
      <c r="C151" s="103" t="s">
        <v>2279</v>
      </c>
      <c r="D151" s="92" t="s">
        <v>2380</v>
      </c>
      <c r="E151" s="92"/>
      <c r="F151" s="92" t="s">
        <v>418</v>
      </c>
      <c r="G151" s="81">
        <v>43194</v>
      </c>
      <c r="H151" s="92" t="s">
        <v>127</v>
      </c>
      <c r="I151" s="97">
        <v>8.200000000011892</v>
      </c>
      <c r="J151" s="103" t="s">
        <v>487</v>
      </c>
      <c r="K151" s="103" t="s">
        <v>129</v>
      </c>
      <c r="L151" s="71">
        <v>3.7900000000000003E-2</v>
      </c>
      <c r="M151" s="71">
        <v>3.2400000000074751E-2</v>
      </c>
      <c r="N151" s="97">
        <v>105413.92451500001</v>
      </c>
      <c r="O151" s="99">
        <v>111.68</v>
      </c>
      <c r="P151" s="97">
        <v>117.72627228799999</v>
      </c>
      <c r="Q151" s="98">
        <f t="shared" si="2"/>
        <v>1.3927006358776344E-3</v>
      </c>
      <c r="R151" s="98">
        <f>P151/'סכום נכסי הקרן'!$C$42</f>
        <v>3.5425958592726932E-5</v>
      </c>
    </row>
    <row r="152" spans="2:18">
      <c r="B152" s="96" t="s">
        <v>2555</v>
      </c>
      <c r="C152" s="103" t="s">
        <v>2279</v>
      </c>
      <c r="D152" s="92" t="s">
        <v>2381</v>
      </c>
      <c r="E152" s="92"/>
      <c r="F152" s="92" t="s">
        <v>418</v>
      </c>
      <c r="G152" s="81">
        <v>43285</v>
      </c>
      <c r="H152" s="92" t="s">
        <v>127</v>
      </c>
      <c r="I152" s="97">
        <v>8.1500000000253561</v>
      </c>
      <c r="J152" s="103" t="s">
        <v>487</v>
      </c>
      <c r="K152" s="103" t="s">
        <v>129</v>
      </c>
      <c r="L152" s="71">
        <v>4.0099999999999997E-2</v>
      </c>
      <c r="M152" s="71">
        <v>3.2500000000126782E-2</v>
      </c>
      <c r="N152" s="97">
        <v>140629.31870599999</v>
      </c>
      <c r="O152" s="99">
        <v>112.18</v>
      </c>
      <c r="P152" s="97">
        <v>157.75796966000001</v>
      </c>
      <c r="Q152" s="98">
        <f t="shared" si="2"/>
        <v>1.8662752195428335E-3</v>
      </c>
      <c r="R152" s="98">
        <f>P152/'סכום נכסי הקרן'!$C$42</f>
        <v>4.7472218326728585E-5</v>
      </c>
    </row>
    <row r="153" spans="2:18">
      <c r="B153" s="96" t="s">
        <v>2555</v>
      </c>
      <c r="C153" s="103" t="s">
        <v>2279</v>
      </c>
      <c r="D153" s="92" t="s">
        <v>2382</v>
      </c>
      <c r="E153" s="92"/>
      <c r="F153" s="92" t="s">
        <v>418</v>
      </c>
      <c r="G153" s="81">
        <v>43377</v>
      </c>
      <c r="H153" s="92" t="s">
        <v>127</v>
      </c>
      <c r="I153" s="97">
        <v>8.1000000000100751</v>
      </c>
      <c r="J153" s="103" t="s">
        <v>487</v>
      </c>
      <c r="K153" s="103" t="s">
        <v>129</v>
      </c>
      <c r="L153" s="71">
        <v>3.9699999999999999E-2</v>
      </c>
      <c r="M153" s="71">
        <v>3.5000000000048749E-2</v>
      </c>
      <c r="N153" s="97">
        <v>281163.45496399998</v>
      </c>
      <c r="O153" s="99">
        <v>109.43</v>
      </c>
      <c r="P153" s="97">
        <v>307.67717274900002</v>
      </c>
      <c r="Q153" s="98">
        <f t="shared" si="2"/>
        <v>3.639817908141163E-3</v>
      </c>
      <c r="R153" s="98">
        <f>P153/'סכום נכסי הקרן'!$C$42</f>
        <v>9.2585610415563929E-5</v>
      </c>
    </row>
    <row r="154" spans="2:18">
      <c r="B154" s="96" t="s">
        <v>2555</v>
      </c>
      <c r="C154" s="103" t="s">
        <v>2279</v>
      </c>
      <c r="D154" s="92" t="s">
        <v>2383</v>
      </c>
      <c r="E154" s="92"/>
      <c r="F154" s="92" t="s">
        <v>418</v>
      </c>
      <c r="G154" s="81">
        <v>43469</v>
      </c>
      <c r="H154" s="92" t="s">
        <v>127</v>
      </c>
      <c r="I154" s="97">
        <v>8.2099999999908739</v>
      </c>
      <c r="J154" s="103" t="s">
        <v>487</v>
      </c>
      <c r="K154" s="103" t="s">
        <v>129</v>
      </c>
      <c r="L154" s="71">
        <v>4.1700000000000001E-2</v>
      </c>
      <c r="M154" s="71">
        <v>2.9099999999964966E-2</v>
      </c>
      <c r="N154" s="97">
        <v>198615.65228899999</v>
      </c>
      <c r="O154" s="99">
        <v>116.41</v>
      </c>
      <c r="P154" s="97">
        <v>231.20848809099999</v>
      </c>
      <c r="Q154" s="98">
        <f t="shared" si="2"/>
        <v>2.7351941255466432E-3</v>
      </c>
      <c r="R154" s="98">
        <f>P154/'סכום נכסי הקרן'!$C$42</f>
        <v>6.9574804045109161E-5</v>
      </c>
    </row>
    <row r="155" spans="2:18">
      <c r="B155" s="96" t="s">
        <v>2555</v>
      </c>
      <c r="C155" s="103" t="s">
        <v>2279</v>
      </c>
      <c r="D155" s="92" t="s">
        <v>2384</v>
      </c>
      <c r="E155" s="92"/>
      <c r="F155" s="92" t="s">
        <v>418</v>
      </c>
      <c r="G155" s="81">
        <v>43559</v>
      </c>
      <c r="H155" s="92" t="s">
        <v>127</v>
      </c>
      <c r="I155" s="97">
        <v>8.2299999999987907</v>
      </c>
      <c r="J155" s="103" t="s">
        <v>487</v>
      </c>
      <c r="K155" s="103" t="s">
        <v>129</v>
      </c>
      <c r="L155" s="71">
        <v>3.7200000000000004E-2</v>
      </c>
      <c r="M155" s="71">
        <v>3.1600000000000766E-2</v>
      </c>
      <c r="N155" s="97">
        <v>471615.61706600001</v>
      </c>
      <c r="O155" s="99">
        <v>110.42</v>
      </c>
      <c r="P155" s="97">
        <v>520.75797808100003</v>
      </c>
      <c r="Q155" s="98">
        <f t="shared" si="2"/>
        <v>6.1605617260819933E-3</v>
      </c>
      <c r="R155" s="98">
        <f>P155/'סכום נכסי הקרן'!$C$42</f>
        <v>1.5670546777526884E-4</v>
      </c>
    </row>
    <row r="156" spans="2:18">
      <c r="B156" s="96" t="s">
        <v>2555</v>
      </c>
      <c r="C156" s="103" t="s">
        <v>2279</v>
      </c>
      <c r="D156" s="92" t="s">
        <v>2385</v>
      </c>
      <c r="E156" s="92"/>
      <c r="F156" s="92" t="s">
        <v>418</v>
      </c>
      <c r="G156" s="81">
        <v>43742</v>
      </c>
      <c r="H156" s="92" t="s">
        <v>127</v>
      </c>
      <c r="I156" s="97">
        <v>8.1000000000055135</v>
      </c>
      <c r="J156" s="103" t="s">
        <v>487</v>
      </c>
      <c r="K156" s="103" t="s">
        <v>129</v>
      </c>
      <c r="L156" s="71">
        <v>3.1E-2</v>
      </c>
      <c r="M156" s="71">
        <v>4.2000000000034211E-2</v>
      </c>
      <c r="N156" s="97">
        <v>549060.87794799998</v>
      </c>
      <c r="O156" s="99">
        <v>95.81</v>
      </c>
      <c r="P156" s="97">
        <v>526.05525888099999</v>
      </c>
      <c r="Q156" s="98">
        <f t="shared" si="2"/>
        <v>6.223228505511943E-3</v>
      </c>
      <c r="R156" s="98">
        <f>P156/'סכום נכסי הקרן'!$C$42</f>
        <v>1.5829951510750543E-4</v>
      </c>
    </row>
    <row r="157" spans="2:18">
      <c r="B157" s="96" t="s">
        <v>2555</v>
      </c>
      <c r="C157" s="103" t="s">
        <v>2279</v>
      </c>
      <c r="D157" s="92" t="s">
        <v>2386</v>
      </c>
      <c r="E157" s="92"/>
      <c r="F157" s="92" t="s">
        <v>418</v>
      </c>
      <c r="G157" s="81">
        <v>42935</v>
      </c>
      <c r="H157" s="92" t="s">
        <v>127</v>
      </c>
      <c r="I157" s="97">
        <v>8.1700000000031618</v>
      </c>
      <c r="J157" s="103" t="s">
        <v>487</v>
      </c>
      <c r="K157" s="103" t="s">
        <v>129</v>
      </c>
      <c r="L157" s="71">
        <v>4.0800000000000003E-2</v>
      </c>
      <c r="M157" s="71">
        <v>3.1300000000014705E-2</v>
      </c>
      <c r="N157" s="97">
        <v>430689.28386299999</v>
      </c>
      <c r="O157" s="99">
        <v>115.28</v>
      </c>
      <c r="P157" s="97">
        <v>496.49860507900001</v>
      </c>
      <c r="Q157" s="98">
        <f t="shared" si="2"/>
        <v>5.8735735835947706E-3</v>
      </c>
      <c r="R157" s="98">
        <f>P157/'סכום נכסי הקרן'!$C$42</f>
        <v>1.4940538490717338E-4</v>
      </c>
    </row>
    <row r="158" spans="2:18">
      <c r="B158" s="96" t="s">
        <v>2538</v>
      </c>
      <c r="C158" s="103" t="s">
        <v>2279</v>
      </c>
      <c r="D158" s="92" t="s">
        <v>2387</v>
      </c>
      <c r="E158" s="92"/>
      <c r="F158" s="92" t="s">
        <v>2362</v>
      </c>
      <c r="G158" s="81">
        <v>40742</v>
      </c>
      <c r="H158" s="92" t="s">
        <v>2277</v>
      </c>
      <c r="I158" s="97">
        <v>5.629999999999395</v>
      </c>
      <c r="J158" s="103" t="s">
        <v>274</v>
      </c>
      <c r="K158" s="103" t="s">
        <v>129</v>
      </c>
      <c r="L158" s="71">
        <v>0.06</v>
      </c>
      <c r="M158" s="71">
        <v>1.4799999999998084E-2</v>
      </c>
      <c r="N158" s="97">
        <v>1591966.623408</v>
      </c>
      <c r="O158" s="99">
        <v>144.31</v>
      </c>
      <c r="P158" s="97">
        <v>2297.367010553</v>
      </c>
      <c r="Q158" s="98">
        <f t="shared" si="2"/>
        <v>2.7177828994824949E-2</v>
      </c>
      <c r="R158" s="98">
        <f>P158/'סכום נכסי הקרן'!$C$42</f>
        <v>6.913191678153839E-4</v>
      </c>
    </row>
    <row r="159" spans="2:18">
      <c r="B159" s="96" t="s">
        <v>2538</v>
      </c>
      <c r="C159" s="103" t="s">
        <v>2279</v>
      </c>
      <c r="D159" s="92" t="s">
        <v>2388</v>
      </c>
      <c r="E159" s="92"/>
      <c r="F159" s="92" t="s">
        <v>2362</v>
      </c>
      <c r="G159" s="81">
        <v>42201</v>
      </c>
      <c r="H159" s="92" t="s">
        <v>2277</v>
      </c>
      <c r="I159" s="97">
        <v>5.1700000000164721</v>
      </c>
      <c r="J159" s="103" t="s">
        <v>274</v>
      </c>
      <c r="K159" s="103" t="s">
        <v>129</v>
      </c>
      <c r="L159" s="71">
        <v>4.2030000000000005E-2</v>
      </c>
      <c r="M159" s="71">
        <v>2.700000000008199E-2</v>
      </c>
      <c r="N159" s="97">
        <v>113944.32908600001</v>
      </c>
      <c r="O159" s="99">
        <v>117.75</v>
      </c>
      <c r="P159" s="97">
        <v>134.169439587</v>
      </c>
      <c r="Q159" s="98">
        <f t="shared" si="2"/>
        <v>1.5872231422654791E-3</v>
      </c>
      <c r="R159" s="98">
        <f>P159/'סכום נכסי הקרן'!$C$42</f>
        <v>4.0374004195008629E-5</v>
      </c>
    </row>
    <row r="160" spans="2:18">
      <c r="B160" s="96" t="s">
        <v>2556</v>
      </c>
      <c r="C160" s="103" t="s">
        <v>2279</v>
      </c>
      <c r="D160" s="92" t="s">
        <v>2389</v>
      </c>
      <c r="E160" s="92"/>
      <c r="F160" s="92" t="s">
        <v>2362</v>
      </c>
      <c r="G160" s="81">
        <v>42521</v>
      </c>
      <c r="H160" s="92" t="s">
        <v>2277</v>
      </c>
      <c r="I160" s="97">
        <v>1.8099999999905341</v>
      </c>
      <c r="J160" s="103" t="s">
        <v>125</v>
      </c>
      <c r="K160" s="103" t="s">
        <v>129</v>
      </c>
      <c r="L160" s="71">
        <v>2.3E-2</v>
      </c>
      <c r="M160" s="71">
        <v>2.9699999999923374E-2</v>
      </c>
      <c r="N160" s="97">
        <v>102327.81012500002</v>
      </c>
      <c r="O160" s="99">
        <v>108.4</v>
      </c>
      <c r="P160" s="97">
        <v>110.923346305</v>
      </c>
      <c r="Q160" s="98">
        <f t="shared" si="2"/>
        <v>1.3122220888361147E-3</v>
      </c>
      <c r="R160" s="98">
        <f>P160/'סכום נכסי הקרן'!$C$42</f>
        <v>3.3378835469745752E-5</v>
      </c>
    </row>
    <row r="161" spans="2:18">
      <c r="B161" s="96" t="s">
        <v>2557</v>
      </c>
      <c r="C161" s="103" t="s">
        <v>2279</v>
      </c>
      <c r="D161" s="92" t="s">
        <v>2390</v>
      </c>
      <c r="E161" s="92"/>
      <c r="F161" s="92" t="s">
        <v>418</v>
      </c>
      <c r="G161" s="81">
        <v>44592</v>
      </c>
      <c r="H161" s="92" t="s">
        <v>127</v>
      </c>
      <c r="I161" s="97">
        <v>12.20999999999394</v>
      </c>
      <c r="J161" s="103" t="s">
        <v>487</v>
      </c>
      <c r="K161" s="103" t="s">
        <v>129</v>
      </c>
      <c r="L161" s="71">
        <v>2.7473999999999998E-2</v>
      </c>
      <c r="M161" s="71">
        <v>3.8099999999966043E-2</v>
      </c>
      <c r="N161" s="97">
        <v>173463.25142900003</v>
      </c>
      <c r="O161" s="99">
        <v>86.58</v>
      </c>
      <c r="P161" s="97">
        <v>150.18449167099999</v>
      </c>
      <c r="Q161" s="98">
        <f t="shared" si="2"/>
        <v>1.7766810498974846E-3</v>
      </c>
      <c r="R161" s="98">
        <f>P161/'סכום נכסי הקרן'!$C$42</f>
        <v>4.5193222207791832E-5</v>
      </c>
    </row>
    <row r="162" spans="2:18">
      <c r="B162" s="96" t="s">
        <v>2557</v>
      </c>
      <c r="C162" s="103" t="s">
        <v>2279</v>
      </c>
      <c r="D162" s="92" t="s">
        <v>2391</v>
      </c>
      <c r="E162" s="92"/>
      <c r="F162" s="92" t="s">
        <v>418</v>
      </c>
      <c r="G162" s="81">
        <v>44837</v>
      </c>
      <c r="H162" s="92" t="s">
        <v>127</v>
      </c>
      <c r="I162" s="97">
        <v>12.049999999995453</v>
      </c>
      <c r="J162" s="103" t="s">
        <v>487</v>
      </c>
      <c r="K162" s="103" t="s">
        <v>129</v>
      </c>
      <c r="L162" s="71">
        <v>3.9636999999999999E-2</v>
      </c>
      <c r="M162" s="71">
        <v>3.3999999999961034E-2</v>
      </c>
      <c r="N162" s="97">
        <v>150994.04131999999</v>
      </c>
      <c r="O162" s="99">
        <v>101.99</v>
      </c>
      <c r="P162" s="97">
        <v>153.998815734</v>
      </c>
      <c r="Q162" s="98">
        <f t="shared" si="2"/>
        <v>1.821804465807469E-3</v>
      </c>
      <c r="R162" s="98">
        <f>P162/'סכום נכסי הקרן'!$C$42</f>
        <v>4.6341021111884487E-5</v>
      </c>
    </row>
    <row r="163" spans="2:18">
      <c r="B163" s="96" t="s">
        <v>2558</v>
      </c>
      <c r="C163" s="103" t="s">
        <v>2278</v>
      </c>
      <c r="D163" s="92" t="s">
        <v>2392</v>
      </c>
      <c r="E163" s="92"/>
      <c r="F163" s="92" t="s">
        <v>418</v>
      </c>
      <c r="G163" s="81">
        <v>42432</v>
      </c>
      <c r="H163" s="92" t="s">
        <v>127</v>
      </c>
      <c r="I163" s="97">
        <v>4.7599999999991285</v>
      </c>
      <c r="J163" s="103" t="s">
        <v>487</v>
      </c>
      <c r="K163" s="103" t="s">
        <v>129</v>
      </c>
      <c r="L163" s="71">
        <v>2.5399999999999999E-2</v>
      </c>
      <c r="M163" s="71">
        <v>1.6900000000005088E-2</v>
      </c>
      <c r="N163" s="97">
        <v>600062.74783999997</v>
      </c>
      <c r="O163" s="99">
        <v>114.64</v>
      </c>
      <c r="P163" s="97">
        <v>687.91194008499986</v>
      </c>
      <c r="Q163" s="98">
        <f t="shared" si="2"/>
        <v>8.1379914420500379E-3</v>
      </c>
      <c r="R163" s="98">
        <f>P163/'סכום נכסי הקרן'!$C$42</f>
        <v>2.070051096604519E-4</v>
      </c>
    </row>
    <row r="164" spans="2:18">
      <c r="B164" s="96" t="s">
        <v>2559</v>
      </c>
      <c r="C164" s="103" t="s">
        <v>2279</v>
      </c>
      <c r="D164" s="92" t="s">
        <v>2393</v>
      </c>
      <c r="E164" s="92"/>
      <c r="F164" s="92" t="s">
        <v>418</v>
      </c>
      <c r="G164" s="81">
        <v>42242</v>
      </c>
      <c r="H164" s="92" t="s">
        <v>127</v>
      </c>
      <c r="I164" s="97">
        <v>3.3999999999988741</v>
      </c>
      <c r="J164" s="103" t="s">
        <v>423</v>
      </c>
      <c r="K164" s="103" t="s">
        <v>129</v>
      </c>
      <c r="L164" s="71">
        <v>2.3599999999999999E-2</v>
      </c>
      <c r="M164" s="71">
        <v>2.5499999999991557E-2</v>
      </c>
      <c r="N164" s="97">
        <v>993946.822851</v>
      </c>
      <c r="O164" s="99">
        <v>107.19</v>
      </c>
      <c r="P164" s="97">
        <v>1065.4116855979998</v>
      </c>
      <c r="Q164" s="98">
        <f t="shared" si="2"/>
        <v>1.2603809694864878E-2</v>
      </c>
      <c r="R164" s="98">
        <f>P164/'סכום נכסי הקרן'!$C$42</f>
        <v>3.2060159151110209E-4</v>
      </c>
    </row>
    <row r="165" spans="2:18">
      <c r="B165" s="96" t="s">
        <v>2560</v>
      </c>
      <c r="C165" s="103" t="s">
        <v>2278</v>
      </c>
      <c r="D165" s="92">
        <v>7134</v>
      </c>
      <c r="E165" s="92"/>
      <c r="F165" s="92" t="s">
        <v>418</v>
      </c>
      <c r="G165" s="81">
        <v>43705</v>
      </c>
      <c r="H165" s="92" t="s">
        <v>127</v>
      </c>
      <c r="I165" s="97">
        <v>5.6299999999555164</v>
      </c>
      <c r="J165" s="103" t="s">
        <v>487</v>
      </c>
      <c r="K165" s="103" t="s">
        <v>129</v>
      </c>
      <c r="L165" s="71">
        <v>0.04</v>
      </c>
      <c r="M165" s="71">
        <v>3.1399999999815929E-2</v>
      </c>
      <c r="N165" s="97">
        <v>57952.822894999998</v>
      </c>
      <c r="O165" s="99">
        <v>112.49</v>
      </c>
      <c r="P165" s="97">
        <v>65.191128629999994</v>
      </c>
      <c r="Q165" s="98">
        <f t="shared" si="2"/>
        <v>7.7121040641185907E-4</v>
      </c>
      <c r="R165" s="98">
        <f>P165/'סכום נכסי הקרן'!$C$42</f>
        <v>1.9617186364397624E-5</v>
      </c>
    </row>
    <row r="166" spans="2:18">
      <c r="B166" s="96" t="s">
        <v>2560</v>
      </c>
      <c r="C166" s="103" t="s">
        <v>2278</v>
      </c>
      <c r="D166" s="92" t="s">
        <v>2394</v>
      </c>
      <c r="E166" s="92"/>
      <c r="F166" s="92" t="s">
        <v>418</v>
      </c>
      <c r="G166" s="81">
        <v>43256</v>
      </c>
      <c r="H166" s="92" t="s">
        <v>127</v>
      </c>
      <c r="I166" s="97">
        <v>5.6400000000006614</v>
      </c>
      <c r="J166" s="103" t="s">
        <v>487</v>
      </c>
      <c r="K166" s="103" t="s">
        <v>129</v>
      </c>
      <c r="L166" s="71">
        <v>0.04</v>
      </c>
      <c r="M166" s="71">
        <v>3.050000000000597E-2</v>
      </c>
      <c r="N166" s="97">
        <v>952159.93583800003</v>
      </c>
      <c r="O166" s="99">
        <v>114.29</v>
      </c>
      <c r="P166" s="97">
        <v>1088.223526727</v>
      </c>
      <c r="Q166" s="98">
        <f t="shared" si="2"/>
        <v>1.287367354962261E-2</v>
      </c>
      <c r="R166" s="98">
        <f>P166/'סכום נכסי הקרן'!$C$42</f>
        <v>3.2746608593153912E-4</v>
      </c>
    </row>
    <row r="167" spans="2:18">
      <c r="B167" s="96" t="s">
        <v>2561</v>
      </c>
      <c r="C167" s="103" t="s">
        <v>2279</v>
      </c>
      <c r="D167" s="92" t="s">
        <v>2395</v>
      </c>
      <c r="E167" s="92"/>
      <c r="F167" s="92" t="s">
        <v>414</v>
      </c>
      <c r="G167" s="81">
        <v>44376</v>
      </c>
      <c r="H167" s="92" t="s">
        <v>254</v>
      </c>
      <c r="I167" s="97">
        <v>5.3799999999982537</v>
      </c>
      <c r="J167" s="103" t="s">
        <v>125</v>
      </c>
      <c r="K167" s="103" t="s">
        <v>129</v>
      </c>
      <c r="L167" s="71">
        <v>5.9000000000000004E-2</v>
      </c>
      <c r="M167" s="71">
        <v>5.7699999999981502E-2</v>
      </c>
      <c r="N167" s="97">
        <v>1189573.7847180001</v>
      </c>
      <c r="O167" s="99">
        <v>98.19</v>
      </c>
      <c r="P167" s="97">
        <v>1168.042549708</v>
      </c>
      <c r="Q167" s="98">
        <f t="shared" si="2"/>
        <v>1.3817931801415582E-2</v>
      </c>
      <c r="R167" s="98">
        <f>P167/'סכום נכסי הקרן'!$C$42</f>
        <v>3.5148506952866989E-4</v>
      </c>
    </row>
    <row r="168" spans="2:18">
      <c r="B168" s="96" t="s">
        <v>2561</v>
      </c>
      <c r="C168" s="103" t="s">
        <v>2279</v>
      </c>
      <c r="D168" s="92" t="s">
        <v>2396</v>
      </c>
      <c r="E168" s="92"/>
      <c r="F168" s="92" t="s">
        <v>414</v>
      </c>
      <c r="G168" s="81">
        <v>44431</v>
      </c>
      <c r="H168" s="92" t="s">
        <v>254</v>
      </c>
      <c r="I168" s="97">
        <v>5.3800000000010915</v>
      </c>
      <c r="J168" s="103" t="s">
        <v>125</v>
      </c>
      <c r="K168" s="103" t="s">
        <v>129</v>
      </c>
      <c r="L168" s="71">
        <v>5.9000000000000004E-2</v>
      </c>
      <c r="M168" s="71">
        <v>5.7600000000021821E-2</v>
      </c>
      <c r="N168" s="97">
        <v>205330.20149100001</v>
      </c>
      <c r="O168" s="99">
        <v>98.24</v>
      </c>
      <c r="P168" s="97">
        <v>201.71639868099999</v>
      </c>
      <c r="Q168" s="98">
        <f t="shared" si="2"/>
        <v>2.3863029997477528E-3</v>
      </c>
      <c r="R168" s="98">
        <f>P168/'סכום נכסי הקרן'!$C$42</f>
        <v>6.0700102434785966E-5</v>
      </c>
    </row>
    <row r="169" spans="2:18">
      <c r="B169" s="96" t="s">
        <v>2561</v>
      </c>
      <c r="C169" s="103" t="s">
        <v>2279</v>
      </c>
      <c r="D169" s="92" t="s">
        <v>2397</v>
      </c>
      <c r="E169" s="92"/>
      <c r="F169" s="92" t="s">
        <v>414</v>
      </c>
      <c r="G169" s="81">
        <v>44859</v>
      </c>
      <c r="H169" s="92" t="s">
        <v>254</v>
      </c>
      <c r="I169" s="97">
        <v>5.3800000000022496</v>
      </c>
      <c r="J169" s="103" t="s">
        <v>125</v>
      </c>
      <c r="K169" s="103" t="s">
        <v>129</v>
      </c>
      <c r="L169" s="71">
        <v>5.9000000000000004E-2</v>
      </c>
      <c r="M169" s="71">
        <v>5.3400000000032637E-2</v>
      </c>
      <c r="N169" s="97">
        <v>628714.61852400005</v>
      </c>
      <c r="O169" s="99">
        <v>100.38</v>
      </c>
      <c r="P169" s="97">
        <v>631.10376074099997</v>
      </c>
      <c r="Q169" s="98">
        <f t="shared" si="2"/>
        <v>7.4659512427146524E-3</v>
      </c>
      <c r="R169" s="98">
        <f>P169/'סכום נכסי הקרן'!$C$42</f>
        <v>1.8991050392754041E-4</v>
      </c>
    </row>
    <row r="170" spans="2:18">
      <c r="B170" s="96" t="s">
        <v>2562</v>
      </c>
      <c r="C170" s="103" t="s">
        <v>2279</v>
      </c>
      <c r="D170" s="92" t="s">
        <v>2398</v>
      </c>
      <c r="E170" s="92"/>
      <c r="F170" s="92" t="s">
        <v>414</v>
      </c>
      <c r="G170" s="81">
        <v>42516</v>
      </c>
      <c r="H170" s="92" t="s">
        <v>254</v>
      </c>
      <c r="I170" s="97">
        <v>3.7699999999988676</v>
      </c>
      <c r="J170" s="103" t="s">
        <v>285</v>
      </c>
      <c r="K170" s="103" t="s">
        <v>129</v>
      </c>
      <c r="L170" s="71">
        <v>2.3269999999999999E-2</v>
      </c>
      <c r="M170" s="71">
        <v>2.819999999999195E-2</v>
      </c>
      <c r="N170" s="97">
        <v>992532.09023099998</v>
      </c>
      <c r="O170" s="99">
        <v>107.66</v>
      </c>
      <c r="P170" s="97">
        <v>1068.5600290729999</v>
      </c>
      <c r="Q170" s="98">
        <f t="shared" si="2"/>
        <v>1.2641054567010895E-2</v>
      </c>
      <c r="R170" s="98">
        <f>P170/'סכום נכסי הקרן'!$C$42</f>
        <v>3.2154898484492128E-4</v>
      </c>
    </row>
    <row r="171" spans="2:18">
      <c r="B171" s="96" t="s">
        <v>2563</v>
      </c>
      <c r="C171" s="103" t="s">
        <v>2278</v>
      </c>
      <c r="D171" s="92" t="s">
        <v>2399</v>
      </c>
      <c r="E171" s="92"/>
      <c r="F171" s="92" t="s">
        <v>2362</v>
      </c>
      <c r="G171" s="81">
        <v>42978</v>
      </c>
      <c r="H171" s="92" t="s">
        <v>2277</v>
      </c>
      <c r="I171" s="97">
        <v>1.19</v>
      </c>
      <c r="J171" s="103" t="s">
        <v>125</v>
      </c>
      <c r="K171" s="103" t="s">
        <v>129</v>
      </c>
      <c r="L171" s="71">
        <v>2.76E-2</v>
      </c>
      <c r="M171" s="71">
        <v>5.2299999999822315E-2</v>
      </c>
      <c r="N171" s="97">
        <v>57358.869934000002</v>
      </c>
      <c r="O171" s="99">
        <v>98.12</v>
      </c>
      <c r="P171" s="97">
        <v>56.280523500000001</v>
      </c>
      <c r="Q171" s="98">
        <f t="shared" si="2"/>
        <v>6.6579803592375984E-4</v>
      </c>
      <c r="R171" s="98">
        <f>P171/'סכום נכסי הקרן'!$C$42</f>
        <v>1.6935824572874251E-5</v>
      </c>
    </row>
    <row r="172" spans="2:18">
      <c r="B172" s="96" t="s">
        <v>2564</v>
      </c>
      <c r="C172" s="103" t="s">
        <v>2279</v>
      </c>
      <c r="D172" s="92" t="s">
        <v>2400</v>
      </c>
      <c r="E172" s="92"/>
      <c r="F172" s="92" t="s">
        <v>418</v>
      </c>
      <c r="G172" s="81">
        <v>42794</v>
      </c>
      <c r="H172" s="92" t="s">
        <v>127</v>
      </c>
      <c r="I172" s="97">
        <v>5.5999999999993308</v>
      </c>
      <c r="J172" s="103" t="s">
        <v>487</v>
      </c>
      <c r="K172" s="103" t="s">
        <v>129</v>
      </c>
      <c r="L172" s="71">
        <v>2.8999999999999998E-2</v>
      </c>
      <c r="M172" s="71">
        <v>1.889999999999481E-2</v>
      </c>
      <c r="N172" s="97">
        <v>1540064.5007120001</v>
      </c>
      <c r="O172" s="99">
        <v>116.34</v>
      </c>
      <c r="P172" s="97">
        <v>1791.7111196369999</v>
      </c>
      <c r="Q172" s="98">
        <f t="shared" si="2"/>
        <v>2.1195924810419989E-2</v>
      </c>
      <c r="R172" s="98">
        <f>P172/'סכום נכסי הקרן'!$C$42</f>
        <v>5.3915819044292193E-4</v>
      </c>
    </row>
    <row r="173" spans="2:18">
      <c r="B173" s="96" t="s">
        <v>2565</v>
      </c>
      <c r="C173" s="103" t="s">
        <v>2279</v>
      </c>
      <c r="D173" s="92" t="s">
        <v>2401</v>
      </c>
      <c r="E173" s="92"/>
      <c r="F173" s="92" t="s">
        <v>418</v>
      </c>
      <c r="G173" s="81">
        <v>44728</v>
      </c>
      <c r="H173" s="92" t="s">
        <v>127</v>
      </c>
      <c r="I173" s="97">
        <v>9.7700000000068599</v>
      </c>
      <c r="J173" s="103" t="s">
        <v>487</v>
      </c>
      <c r="K173" s="103" t="s">
        <v>129</v>
      </c>
      <c r="L173" s="71">
        <v>2.6314999999999998E-2</v>
      </c>
      <c r="M173" s="71">
        <v>2.6000000000000002E-2</v>
      </c>
      <c r="N173" s="97">
        <v>197657.912381</v>
      </c>
      <c r="O173" s="99">
        <v>103.25</v>
      </c>
      <c r="P173" s="97">
        <v>204.08180188</v>
      </c>
      <c r="Q173" s="98">
        <f t="shared" si="2"/>
        <v>2.4142856961784634E-3</v>
      </c>
      <c r="R173" s="98">
        <f>P173/'סכום נכסי הקרן'!$C$42</f>
        <v>6.1411894918776981E-5</v>
      </c>
    </row>
    <row r="174" spans="2:18">
      <c r="B174" s="96" t="s">
        <v>2565</v>
      </c>
      <c r="C174" s="103" t="s">
        <v>2279</v>
      </c>
      <c r="D174" s="92" t="s">
        <v>2402</v>
      </c>
      <c r="E174" s="92"/>
      <c r="F174" s="92" t="s">
        <v>418</v>
      </c>
      <c r="G174" s="81">
        <v>44923</v>
      </c>
      <c r="H174" s="92" t="s">
        <v>127</v>
      </c>
      <c r="I174" s="97">
        <v>9.5099999999323011</v>
      </c>
      <c r="J174" s="103" t="s">
        <v>487</v>
      </c>
      <c r="K174" s="103" t="s">
        <v>129</v>
      </c>
      <c r="L174" s="71">
        <v>3.0750000000000003E-2</v>
      </c>
      <c r="M174" s="71">
        <v>3.1599999999799872E-2</v>
      </c>
      <c r="N174" s="97">
        <v>64326.567730999996</v>
      </c>
      <c r="O174" s="99">
        <v>99.43</v>
      </c>
      <c r="P174" s="97">
        <v>63.959455083000002</v>
      </c>
      <c r="Q174" s="98">
        <f t="shared" si="2"/>
        <v>7.5663972054231757E-4</v>
      </c>
      <c r="R174" s="98">
        <f>P174/'סכום נכסי הקרן'!$C$42</f>
        <v>1.9246553580162032E-5</v>
      </c>
    </row>
    <row r="175" spans="2:18">
      <c r="B175" s="96" t="s">
        <v>2556</v>
      </c>
      <c r="C175" s="103" t="s">
        <v>2279</v>
      </c>
      <c r="D175" s="92" t="s">
        <v>2403</v>
      </c>
      <c r="E175" s="92"/>
      <c r="F175" s="92" t="s">
        <v>2362</v>
      </c>
      <c r="G175" s="81">
        <v>42474</v>
      </c>
      <c r="H175" s="92" t="s">
        <v>2277</v>
      </c>
      <c r="I175" s="97">
        <v>0.77999999998754199</v>
      </c>
      <c r="J175" s="103" t="s">
        <v>125</v>
      </c>
      <c r="K175" s="103" t="s">
        <v>129</v>
      </c>
      <c r="L175" s="71">
        <v>5.3499999999999999E-2</v>
      </c>
      <c r="M175" s="71">
        <v>5.0199999999768631E-2</v>
      </c>
      <c r="N175" s="97">
        <v>44692.141782999999</v>
      </c>
      <c r="O175" s="99">
        <v>100.58</v>
      </c>
      <c r="P175" s="97">
        <v>44.951337602000009</v>
      </c>
      <c r="Q175" s="98">
        <f t="shared" si="2"/>
        <v>5.3177387889004725E-4</v>
      </c>
      <c r="R175" s="98">
        <f>P175/'סכום נכסי הקרן'!$C$42</f>
        <v>1.3526668207759617E-5</v>
      </c>
    </row>
    <row r="176" spans="2:18">
      <c r="B176" s="96" t="s">
        <v>2556</v>
      </c>
      <c r="C176" s="103" t="s">
        <v>2279</v>
      </c>
      <c r="D176" s="92" t="s">
        <v>2404</v>
      </c>
      <c r="E176" s="92"/>
      <c r="F176" s="92" t="s">
        <v>2362</v>
      </c>
      <c r="G176" s="81">
        <v>42562</v>
      </c>
      <c r="H176" s="92" t="s">
        <v>2277</v>
      </c>
      <c r="I176" s="97">
        <v>1.7799999999680913</v>
      </c>
      <c r="J176" s="103" t="s">
        <v>125</v>
      </c>
      <c r="K176" s="103" t="s">
        <v>129</v>
      </c>
      <c r="L176" s="71">
        <v>3.3700000000000001E-2</v>
      </c>
      <c r="M176" s="71">
        <v>6.1199999998723664E-2</v>
      </c>
      <c r="N176" s="97">
        <v>19007.509609000001</v>
      </c>
      <c r="O176" s="99">
        <v>95.63</v>
      </c>
      <c r="P176" s="97">
        <v>18.176881211000001</v>
      </c>
      <c r="Q176" s="98">
        <f t="shared" si="2"/>
        <v>2.150323248059925E-4</v>
      </c>
      <c r="R176" s="98">
        <f>P176/'סכום נכסי הקרן'!$C$42</f>
        <v>5.4697513869335296E-6</v>
      </c>
    </row>
    <row r="177" spans="2:18">
      <c r="B177" s="96" t="s">
        <v>2556</v>
      </c>
      <c r="C177" s="103" t="s">
        <v>2279</v>
      </c>
      <c r="D177" s="92" t="s">
        <v>2405</v>
      </c>
      <c r="E177" s="92"/>
      <c r="F177" s="92" t="s">
        <v>2362</v>
      </c>
      <c r="G177" s="81">
        <v>42717</v>
      </c>
      <c r="H177" s="92" t="s">
        <v>2277</v>
      </c>
      <c r="I177" s="97">
        <v>1.8699999999491443</v>
      </c>
      <c r="J177" s="103" t="s">
        <v>125</v>
      </c>
      <c r="K177" s="103" t="s">
        <v>129</v>
      </c>
      <c r="L177" s="71">
        <v>3.85E-2</v>
      </c>
      <c r="M177" s="71">
        <v>6.0999999996851795E-2</v>
      </c>
      <c r="N177" s="97">
        <v>4287.5509529999999</v>
      </c>
      <c r="O177" s="99">
        <v>96.31</v>
      </c>
      <c r="P177" s="97">
        <v>4.1293400829999998</v>
      </c>
      <c r="Q177" s="98">
        <f t="shared" si="2"/>
        <v>4.8850052308462542E-5</v>
      </c>
      <c r="R177" s="98">
        <f>P177/'סכום נכסי הקרן'!$C$42</f>
        <v>1.2425929060063914E-6</v>
      </c>
    </row>
    <row r="178" spans="2:18">
      <c r="B178" s="96" t="s">
        <v>2556</v>
      </c>
      <c r="C178" s="103" t="s">
        <v>2279</v>
      </c>
      <c r="D178" s="92" t="s">
        <v>2406</v>
      </c>
      <c r="E178" s="92"/>
      <c r="F178" s="92" t="s">
        <v>2362</v>
      </c>
      <c r="G178" s="81">
        <v>42710</v>
      </c>
      <c r="H178" s="92" t="s">
        <v>2277</v>
      </c>
      <c r="I178" s="97">
        <v>1.8699999999732677</v>
      </c>
      <c r="J178" s="103" t="s">
        <v>125</v>
      </c>
      <c r="K178" s="103" t="s">
        <v>129</v>
      </c>
      <c r="L178" s="71">
        <v>3.8399999999999997E-2</v>
      </c>
      <c r="M178" s="71">
        <v>6.0999999998460848E-2</v>
      </c>
      <c r="N178" s="97">
        <v>12818.591128</v>
      </c>
      <c r="O178" s="99">
        <v>96.3</v>
      </c>
      <c r="P178" s="97">
        <v>12.344303158999997</v>
      </c>
      <c r="Q178" s="98">
        <f t="shared" si="2"/>
        <v>1.4603298418341224E-4</v>
      </c>
      <c r="R178" s="98">
        <f>P178/'סכום נכסי הקרן'!$C$42</f>
        <v>3.7146234571752234E-6</v>
      </c>
    </row>
    <row r="179" spans="2:18">
      <c r="B179" s="96" t="s">
        <v>2556</v>
      </c>
      <c r="C179" s="103" t="s">
        <v>2279</v>
      </c>
      <c r="D179" s="92" t="s">
        <v>2407</v>
      </c>
      <c r="E179" s="92"/>
      <c r="F179" s="92" t="s">
        <v>2362</v>
      </c>
      <c r="G179" s="81">
        <v>42474</v>
      </c>
      <c r="H179" s="92" t="s">
        <v>2277</v>
      </c>
      <c r="I179" s="97">
        <v>0.78000000000399095</v>
      </c>
      <c r="J179" s="103" t="s">
        <v>125</v>
      </c>
      <c r="K179" s="103" t="s">
        <v>129</v>
      </c>
      <c r="L179" s="71">
        <v>3.1800000000000002E-2</v>
      </c>
      <c r="M179" s="71">
        <v>6.1400000000297113E-2</v>
      </c>
      <c r="N179" s="97">
        <v>46026.923669999996</v>
      </c>
      <c r="O179" s="99">
        <v>97.99</v>
      </c>
      <c r="P179" s="97">
        <v>45.101782319000002</v>
      </c>
      <c r="Q179" s="98">
        <f t="shared" si="2"/>
        <v>5.3355363840301088E-4</v>
      </c>
      <c r="R179" s="98">
        <f>P179/'סכום נכסי הקרן'!$C$42</f>
        <v>1.3571939736462218E-5</v>
      </c>
    </row>
    <row r="180" spans="2:18">
      <c r="B180" s="96" t="s">
        <v>2566</v>
      </c>
      <c r="C180" s="103" t="s">
        <v>2278</v>
      </c>
      <c r="D180" s="92" t="s">
        <v>2408</v>
      </c>
      <c r="E180" s="92"/>
      <c r="F180" s="92" t="s">
        <v>2362</v>
      </c>
      <c r="G180" s="81">
        <v>43614</v>
      </c>
      <c r="H180" s="92" t="s">
        <v>2277</v>
      </c>
      <c r="I180" s="97">
        <v>0.28000000000337932</v>
      </c>
      <c r="J180" s="103" t="s">
        <v>125</v>
      </c>
      <c r="K180" s="103" t="s">
        <v>129</v>
      </c>
      <c r="L180" s="71">
        <v>2.427E-2</v>
      </c>
      <c r="M180" s="71">
        <v>4.940000000035482E-2</v>
      </c>
      <c r="N180" s="97">
        <v>23785.431288</v>
      </c>
      <c r="O180" s="99">
        <v>99.53</v>
      </c>
      <c r="P180" s="97">
        <v>23.673639114</v>
      </c>
      <c r="Q180" s="98">
        <f t="shared" si="2"/>
        <v>2.8005891638994968E-4</v>
      </c>
      <c r="R180" s="98">
        <f>P180/'סכום נכסי הקרן'!$C$42</f>
        <v>7.1238249771475249E-6</v>
      </c>
    </row>
    <row r="181" spans="2:18">
      <c r="B181" s="96" t="s">
        <v>2566</v>
      </c>
      <c r="C181" s="103" t="s">
        <v>2278</v>
      </c>
      <c r="D181" s="92">
        <v>7355</v>
      </c>
      <c r="E181" s="92"/>
      <c r="F181" s="92" t="s">
        <v>2362</v>
      </c>
      <c r="G181" s="81">
        <v>43842</v>
      </c>
      <c r="H181" s="92" t="s">
        <v>2277</v>
      </c>
      <c r="I181" s="97">
        <v>0.51999999999523216</v>
      </c>
      <c r="J181" s="103" t="s">
        <v>125</v>
      </c>
      <c r="K181" s="103" t="s">
        <v>129</v>
      </c>
      <c r="L181" s="71">
        <v>2.0838000000000002E-2</v>
      </c>
      <c r="M181" s="71">
        <v>5.4700000000326945E-2</v>
      </c>
      <c r="N181" s="97">
        <v>59463.578125</v>
      </c>
      <c r="O181" s="99">
        <v>98.76</v>
      </c>
      <c r="P181" s="97">
        <v>58.726231163999998</v>
      </c>
      <c r="Q181" s="98">
        <f t="shared" si="2"/>
        <v>6.9473073338054321E-4</v>
      </c>
      <c r="R181" s="98">
        <f>P181/'סכום נכסי הקרן'!$C$42</f>
        <v>1.7671782118721137E-5</v>
      </c>
    </row>
    <row r="182" spans="2:18">
      <c r="B182" s="96" t="s">
        <v>2565</v>
      </c>
      <c r="C182" s="103" t="s">
        <v>2279</v>
      </c>
      <c r="D182" s="92" t="s">
        <v>2409</v>
      </c>
      <c r="E182" s="92"/>
      <c r="F182" s="92" t="s">
        <v>418</v>
      </c>
      <c r="G182" s="81">
        <v>44143</v>
      </c>
      <c r="H182" s="92" t="s">
        <v>127</v>
      </c>
      <c r="I182" s="97">
        <v>6.970000000006328</v>
      </c>
      <c r="J182" s="103" t="s">
        <v>487</v>
      </c>
      <c r="K182" s="103" t="s">
        <v>129</v>
      </c>
      <c r="L182" s="71">
        <v>2.5243000000000002E-2</v>
      </c>
      <c r="M182" s="71">
        <v>2.7600000000014745E-2</v>
      </c>
      <c r="N182" s="97">
        <v>456540.10083200003</v>
      </c>
      <c r="O182" s="99">
        <v>106.98</v>
      </c>
      <c r="P182" s="97">
        <v>488.40661630300002</v>
      </c>
      <c r="Q182" s="98">
        <f t="shared" si="2"/>
        <v>5.7778454364715848E-3</v>
      </c>
      <c r="R182" s="98">
        <f>P182/'סכום נכסי הקרן'!$C$42</f>
        <v>1.4697035954078702E-4</v>
      </c>
    </row>
    <row r="183" spans="2:18">
      <c r="B183" s="96" t="s">
        <v>2565</v>
      </c>
      <c r="C183" s="103" t="s">
        <v>2279</v>
      </c>
      <c r="D183" s="92" t="s">
        <v>2410</v>
      </c>
      <c r="E183" s="92"/>
      <c r="F183" s="92" t="s">
        <v>418</v>
      </c>
      <c r="G183" s="81">
        <v>43779</v>
      </c>
      <c r="H183" s="92" t="s">
        <v>127</v>
      </c>
      <c r="I183" s="97">
        <v>7.3499999999880981</v>
      </c>
      <c r="J183" s="103" t="s">
        <v>487</v>
      </c>
      <c r="K183" s="103" t="s">
        <v>129</v>
      </c>
      <c r="L183" s="71">
        <v>2.5243000000000002E-2</v>
      </c>
      <c r="M183" s="71">
        <v>3.1499999999948992E-2</v>
      </c>
      <c r="N183" s="97">
        <v>142420.061743</v>
      </c>
      <c r="O183" s="99">
        <v>103.24</v>
      </c>
      <c r="P183" s="97">
        <v>147.03447176500001</v>
      </c>
      <c r="Q183" s="98">
        <f t="shared" si="2"/>
        <v>1.739416345589332E-3</v>
      </c>
      <c r="R183" s="98">
        <f>P183/'סכום נכסי הקרן'!$C$42</f>
        <v>4.4245324405649358E-5</v>
      </c>
    </row>
    <row r="184" spans="2:18">
      <c r="B184" s="96" t="s">
        <v>2565</v>
      </c>
      <c r="C184" s="103" t="s">
        <v>2279</v>
      </c>
      <c r="D184" s="92" t="s">
        <v>2411</v>
      </c>
      <c r="E184" s="92"/>
      <c r="F184" s="92" t="s">
        <v>418</v>
      </c>
      <c r="G184" s="81">
        <v>43835</v>
      </c>
      <c r="H184" s="92" t="s">
        <v>127</v>
      </c>
      <c r="I184" s="97">
        <v>7.340000000035058</v>
      </c>
      <c r="J184" s="103" t="s">
        <v>487</v>
      </c>
      <c r="K184" s="103" t="s">
        <v>129</v>
      </c>
      <c r="L184" s="71">
        <v>2.5243000000000002E-2</v>
      </c>
      <c r="M184" s="71">
        <v>3.2000000000098068E-2</v>
      </c>
      <c r="N184" s="97">
        <v>79307.925950000004</v>
      </c>
      <c r="O184" s="99">
        <v>102.86</v>
      </c>
      <c r="P184" s="97">
        <v>81.576132521000005</v>
      </c>
      <c r="Q184" s="98">
        <f t="shared" si="2"/>
        <v>9.6504484025878245E-4</v>
      </c>
      <c r="R184" s="98">
        <f>P184/'סכום נכסי הקרן'!$C$42</f>
        <v>2.4547729548201487E-5</v>
      </c>
    </row>
    <row r="185" spans="2:18">
      <c r="B185" s="96" t="s">
        <v>2565</v>
      </c>
      <c r="C185" s="103" t="s">
        <v>2279</v>
      </c>
      <c r="D185" s="92" t="s">
        <v>2412</v>
      </c>
      <c r="E185" s="92"/>
      <c r="F185" s="92" t="s">
        <v>418</v>
      </c>
      <c r="G185" s="81">
        <v>43227</v>
      </c>
      <c r="H185" s="92" t="s">
        <v>127</v>
      </c>
      <c r="I185" s="97">
        <v>7.3900000000420887</v>
      </c>
      <c r="J185" s="103" t="s">
        <v>487</v>
      </c>
      <c r="K185" s="103" t="s">
        <v>129</v>
      </c>
      <c r="L185" s="71">
        <v>2.7806000000000001E-2</v>
      </c>
      <c r="M185" s="71">
        <v>2.7400000000236631E-2</v>
      </c>
      <c r="N185" s="97">
        <v>46844.92022</v>
      </c>
      <c r="O185" s="99">
        <v>110.06</v>
      </c>
      <c r="P185" s="97">
        <v>51.557518696999999</v>
      </c>
      <c r="Q185" s="98">
        <f t="shared" si="2"/>
        <v>6.0992493585396591E-4</v>
      </c>
      <c r="R185" s="98">
        <f>P185/'סכום נכסי הקרן'!$C$42</f>
        <v>1.5514587245533994E-5</v>
      </c>
    </row>
    <row r="186" spans="2:18">
      <c r="B186" s="96" t="s">
        <v>2565</v>
      </c>
      <c r="C186" s="103" t="s">
        <v>2279</v>
      </c>
      <c r="D186" s="92" t="s">
        <v>2413</v>
      </c>
      <c r="E186" s="92"/>
      <c r="F186" s="92" t="s">
        <v>418</v>
      </c>
      <c r="G186" s="81">
        <v>43279</v>
      </c>
      <c r="H186" s="92" t="s">
        <v>127</v>
      </c>
      <c r="I186" s="97">
        <v>7.4100000000401831</v>
      </c>
      <c r="J186" s="103" t="s">
        <v>487</v>
      </c>
      <c r="K186" s="103" t="s">
        <v>129</v>
      </c>
      <c r="L186" s="71">
        <v>2.7797000000000002E-2</v>
      </c>
      <c r="M186" s="71">
        <v>2.6300000000176012E-2</v>
      </c>
      <c r="N186" s="97">
        <v>54786.576472000008</v>
      </c>
      <c r="O186" s="99">
        <v>109.92</v>
      </c>
      <c r="P186" s="97">
        <v>60.221407738000011</v>
      </c>
      <c r="Q186" s="98">
        <f t="shared" si="2"/>
        <v>7.1241865745126404E-4</v>
      </c>
      <c r="R186" s="98">
        <f>P186/'סכום נכסי הקרן'!$C$42</f>
        <v>1.8121707716210212E-5</v>
      </c>
    </row>
    <row r="187" spans="2:18">
      <c r="B187" s="96" t="s">
        <v>2565</v>
      </c>
      <c r="C187" s="103" t="s">
        <v>2279</v>
      </c>
      <c r="D187" s="92" t="s">
        <v>2414</v>
      </c>
      <c r="E187" s="92"/>
      <c r="F187" s="92" t="s">
        <v>418</v>
      </c>
      <c r="G187" s="81">
        <v>43321</v>
      </c>
      <c r="H187" s="92" t="s">
        <v>127</v>
      </c>
      <c r="I187" s="97">
        <v>7.4100000000101458</v>
      </c>
      <c r="J187" s="103" t="s">
        <v>487</v>
      </c>
      <c r="K187" s="103" t="s">
        <v>129</v>
      </c>
      <c r="L187" s="71">
        <v>2.8528999999999999E-2</v>
      </c>
      <c r="M187" s="71">
        <v>2.5800000000032349E-2</v>
      </c>
      <c r="N187" s="97">
        <v>306906.53222499997</v>
      </c>
      <c r="O187" s="99">
        <v>110.8</v>
      </c>
      <c r="P187" s="97">
        <v>340.052422955</v>
      </c>
      <c r="Q187" s="98">
        <f t="shared" si="2"/>
        <v>4.0228167976183562E-3</v>
      </c>
      <c r="R187" s="98">
        <f>P187/'סכום נכסי הקרן'!$C$42</f>
        <v>1.0232790710887253E-4</v>
      </c>
    </row>
    <row r="188" spans="2:18">
      <c r="B188" s="96" t="s">
        <v>2565</v>
      </c>
      <c r="C188" s="103" t="s">
        <v>2279</v>
      </c>
      <c r="D188" s="92" t="s">
        <v>2415</v>
      </c>
      <c r="E188" s="92"/>
      <c r="F188" s="92" t="s">
        <v>418</v>
      </c>
      <c r="G188" s="81">
        <v>43138</v>
      </c>
      <c r="H188" s="92" t="s">
        <v>127</v>
      </c>
      <c r="I188" s="97">
        <v>7.3200000000058294</v>
      </c>
      <c r="J188" s="103" t="s">
        <v>487</v>
      </c>
      <c r="K188" s="103" t="s">
        <v>129</v>
      </c>
      <c r="L188" s="71">
        <v>2.6242999999999999E-2</v>
      </c>
      <c r="M188" s="71">
        <v>3.2000000000032391E-2</v>
      </c>
      <c r="N188" s="97">
        <v>293724.73648299999</v>
      </c>
      <c r="O188" s="99">
        <v>105.12</v>
      </c>
      <c r="P188" s="97">
        <v>308.76343660999999</v>
      </c>
      <c r="Q188" s="98">
        <f t="shared" si="2"/>
        <v>3.6526683988646323E-3</v>
      </c>
      <c r="R188" s="98">
        <f>P188/'סכום נכסי הקרן'!$C$42</f>
        <v>9.2912486802734497E-5</v>
      </c>
    </row>
    <row r="189" spans="2:18">
      <c r="B189" s="96" t="s">
        <v>2565</v>
      </c>
      <c r="C189" s="103" t="s">
        <v>2279</v>
      </c>
      <c r="D189" s="92" t="s">
        <v>2416</v>
      </c>
      <c r="E189" s="92"/>
      <c r="F189" s="92" t="s">
        <v>418</v>
      </c>
      <c r="G189" s="81">
        <v>43417</v>
      </c>
      <c r="H189" s="92" t="s">
        <v>127</v>
      </c>
      <c r="I189" s="97">
        <v>7.339999999992096</v>
      </c>
      <c r="J189" s="103" t="s">
        <v>487</v>
      </c>
      <c r="K189" s="103" t="s">
        <v>129</v>
      </c>
      <c r="L189" s="71">
        <v>3.0796999999999998E-2</v>
      </c>
      <c r="M189" s="71">
        <v>2.6999999999964067E-2</v>
      </c>
      <c r="N189" s="97">
        <v>349427.01153399999</v>
      </c>
      <c r="O189" s="99">
        <v>111.5</v>
      </c>
      <c r="P189" s="97">
        <v>389.61108711200001</v>
      </c>
      <c r="Q189" s="98">
        <f t="shared" si="2"/>
        <v>4.6090953040493748E-3</v>
      </c>
      <c r="R189" s="98">
        <f>P189/'סכום נכסי הקרן'!$C$42</f>
        <v>1.1724100297282523E-4</v>
      </c>
    </row>
    <row r="190" spans="2:18">
      <c r="B190" s="96" t="s">
        <v>2565</v>
      </c>
      <c r="C190" s="103" t="s">
        <v>2279</v>
      </c>
      <c r="D190" s="92" t="s">
        <v>2417</v>
      </c>
      <c r="E190" s="92"/>
      <c r="F190" s="92" t="s">
        <v>418</v>
      </c>
      <c r="G190" s="81">
        <v>43485</v>
      </c>
      <c r="H190" s="92" t="s">
        <v>127</v>
      </c>
      <c r="I190" s="97">
        <v>7.3900000000054193</v>
      </c>
      <c r="J190" s="103" t="s">
        <v>487</v>
      </c>
      <c r="K190" s="103" t="s">
        <v>129</v>
      </c>
      <c r="L190" s="71">
        <v>3.0190999999999999E-2</v>
      </c>
      <c r="M190" s="71">
        <v>2.5100000000026091E-2</v>
      </c>
      <c r="N190" s="97">
        <v>441570.37255700002</v>
      </c>
      <c r="O190" s="99">
        <v>112.84</v>
      </c>
      <c r="P190" s="97">
        <v>498.26801387</v>
      </c>
      <c r="Q190" s="98">
        <f t="shared" si="2"/>
        <v>5.8945056720781696E-3</v>
      </c>
      <c r="R190" s="98">
        <f>P190/'סכום נכסי הקרן'!$C$42</f>
        <v>1.4993783192469406E-4</v>
      </c>
    </row>
    <row r="191" spans="2:18">
      <c r="B191" s="96" t="s">
        <v>2565</v>
      </c>
      <c r="C191" s="103" t="s">
        <v>2279</v>
      </c>
      <c r="D191" s="92" t="s">
        <v>2418</v>
      </c>
      <c r="E191" s="92"/>
      <c r="F191" s="92" t="s">
        <v>418</v>
      </c>
      <c r="G191" s="81">
        <v>43613</v>
      </c>
      <c r="H191" s="92" t="s">
        <v>127</v>
      </c>
      <c r="I191" s="97">
        <v>7.4299999999941715</v>
      </c>
      <c r="J191" s="103" t="s">
        <v>487</v>
      </c>
      <c r="K191" s="103" t="s">
        <v>129</v>
      </c>
      <c r="L191" s="71">
        <v>2.5243000000000002E-2</v>
      </c>
      <c r="M191" s="71">
        <v>2.7499999999999997E-2</v>
      </c>
      <c r="N191" s="97">
        <v>116545.691844</v>
      </c>
      <c r="O191" s="99">
        <v>106.02</v>
      </c>
      <c r="P191" s="97">
        <v>123.56173750400002</v>
      </c>
      <c r="Q191" s="98">
        <f t="shared" si="2"/>
        <v>1.461734131621757E-3</v>
      </c>
      <c r="R191" s="98">
        <f>P191/'סכום נכסי הקרן'!$C$42</f>
        <v>3.7181955322204517E-5</v>
      </c>
    </row>
    <row r="192" spans="2:18">
      <c r="B192" s="96" t="s">
        <v>2565</v>
      </c>
      <c r="C192" s="103" t="s">
        <v>2279</v>
      </c>
      <c r="D192" s="92" t="s">
        <v>2419</v>
      </c>
      <c r="E192" s="92"/>
      <c r="F192" s="92" t="s">
        <v>418</v>
      </c>
      <c r="G192" s="81">
        <v>43657</v>
      </c>
      <c r="H192" s="92" t="s">
        <v>127</v>
      </c>
      <c r="I192" s="97">
        <v>7.3299999999997443</v>
      </c>
      <c r="J192" s="103" t="s">
        <v>487</v>
      </c>
      <c r="K192" s="103" t="s">
        <v>129</v>
      </c>
      <c r="L192" s="71">
        <v>2.5243000000000002E-2</v>
      </c>
      <c r="M192" s="71">
        <v>3.2099999999990608E-2</v>
      </c>
      <c r="N192" s="97">
        <v>114984.53890300001</v>
      </c>
      <c r="O192" s="99">
        <v>101.9</v>
      </c>
      <c r="P192" s="97">
        <v>117.16924349099999</v>
      </c>
      <c r="Q192" s="98">
        <f t="shared" si="2"/>
        <v>1.38611099072276E-3</v>
      </c>
      <c r="R192" s="98">
        <f>P192/'סכום נכסי הקרן'!$C$42</f>
        <v>3.5258338581373787E-5</v>
      </c>
    </row>
    <row r="193" spans="2:18">
      <c r="B193" s="96" t="s">
        <v>2565</v>
      </c>
      <c r="C193" s="103" t="s">
        <v>2279</v>
      </c>
      <c r="D193" s="92" t="s">
        <v>2420</v>
      </c>
      <c r="E193" s="92"/>
      <c r="F193" s="92" t="s">
        <v>418</v>
      </c>
      <c r="G193" s="81">
        <v>43541</v>
      </c>
      <c r="H193" s="92" t="s">
        <v>127</v>
      </c>
      <c r="I193" s="97">
        <v>7.4199999999990354</v>
      </c>
      <c r="J193" s="103" t="s">
        <v>487</v>
      </c>
      <c r="K193" s="103" t="s">
        <v>129</v>
      </c>
      <c r="L193" s="71">
        <v>2.7271E-2</v>
      </c>
      <c r="M193" s="71">
        <v>2.6400000000077122E-2</v>
      </c>
      <c r="N193" s="97">
        <v>37919.729945999999</v>
      </c>
      <c r="O193" s="99">
        <v>109.42</v>
      </c>
      <c r="P193" s="97">
        <v>41.491768462000003</v>
      </c>
      <c r="Q193" s="98">
        <f t="shared" si="2"/>
        <v>4.9084721020768403E-4</v>
      </c>
      <c r="R193" s="98">
        <f>P193/'סכום נכסי הקרן'!$C$42</f>
        <v>1.2485621458207447E-5</v>
      </c>
    </row>
    <row r="194" spans="2:18">
      <c r="B194" s="96" t="s">
        <v>2567</v>
      </c>
      <c r="C194" s="103" t="s">
        <v>2278</v>
      </c>
      <c r="D194" s="92">
        <v>22333</v>
      </c>
      <c r="E194" s="92"/>
      <c r="F194" s="92" t="s">
        <v>414</v>
      </c>
      <c r="G194" s="81">
        <v>41639</v>
      </c>
      <c r="H194" s="92" t="s">
        <v>254</v>
      </c>
      <c r="I194" s="97">
        <v>0.49000000000051186</v>
      </c>
      <c r="J194" s="103" t="s">
        <v>124</v>
      </c>
      <c r="K194" s="103" t="s">
        <v>129</v>
      </c>
      <c r="L194" s="71">
        <v>3.7000000000000005E-2</v>
      </c>
      <c r="M194" s="71">
        <v>4.7400000000009532E-2</v>
      </c>
      <c r="N194" s="97">
        <v>519085.51711100002</v>
      </c>
      <c r="O194" s="99">
        <v>109.15</v>
      </c>
      <c r="P194" s="97">
        <v>566.58186687900002</v>
      </c>
      <c r="Q194" s="98">
        <f t="shared" si="2"/>
        <v>6.7026578769839506E-3</v>
      </c>
      <c r="R194" s="98">
        <f>P194/'סכום נכסי הקרן'!$C$42</f>
        <v>1.7049470237486927E-4</v>
      </c>
    </row>
    <row r="195" spans="2:18">
      <c r="B195" s="96" t="s">
        <v>2567</v>
      </c>
      <c r="C195" s="103" t="s">
        <v>2278</v>
      </c>
      <c r="D195" s="92">
        <v>22334</v>
      </c>
      <c r="E195" s="92"/>
      <c r="F195" s="92" t="s">
        <v>414</v>
      </c>
      <c r="G195" s="81">
        <v>42004</v>
      </c>
      <c r="H195" s="92" t="s">
        <v>254</v>
      </c>
      <c r="I195" s="97">
        <v>0.949999999999672</v>
      </c>
      <c r="J195" s="103" t="s">
        <v>124</v>
      </c>
      <c r="K195" s="103" t="s">
        <v>129</v>
      </c>
      <c r="L195" s="71">
        <v>3.7000000000000005E-2</v>
      </c>
      <c r="M195" s="71">
        <v>7.9499999999996726E-2</v>
      </c>
      <c r="N195" s="97">
        <v>288380.84357099998</v>
      </c>
      <c r="O195" s="99">
        <v>105.67</v>
      </c>
      <c r="P195" s="97">
        <v>304.73204107799995</v>
      </c>
      <c r="Q195" s="98">
        <f t="shared" si="2"/>
        <v>3.6049770296250152E-3</v>
      </c>
      <c r="R195" s="98">
        <f>P195/'סכום נכסי הקרן'!$C$42</f>
        <v>9.1699367178610505E-5</v>
      </c>
    </row>
    <row r="196" spans="2:18">
      <c r="B196" s="96" t="s">
        <v>2567</v>
      </c>
      <c r="C196" s="103" t="s">
        <v>2278</v>
      </c>
      <c r="D196" s="92" t="s">
        <v>2421</v>
      </c>
      <c r="E196" s="92"/>
      <c r="F196" s="92" t="s">
        <v>414</v>
      </c>
      <c r="G196" s="81">
        <v>42759</v>
      </c>
      <c r="H196" s="92" t="s">
        <v>254</v>
      </c>
      <c r="I196" s="97">
        <v>1.9000000000048727</v>
      </c>
      <c r="J196" s="103" t="s">
        <v>124</v>
      </c>
      <c r="K196" s="103" t="s">
        <v>129</v>
      </c>
      <c r="L196" s="71">
        <v>5.5500000000000001E-2</v>
      </c>
      <c r="M196" s="71">
        <v>5.6600000000107197E-2</v>
      </c>
      <c r="N196" s="97">
        <v>100628.86403700002</v>
      </c>
      <c r="O196" s="99">
        <v>101.97</v>
      </c>
      <c r="P196" s="97">
        <v>102.61078726500001</v>
      </c>
      <c r="Q196" s="98">
        <f t="shared" si="2"/>
        <v>1.2138845976730787E-3</v>
      </c>
      <c r="R196" s="98">
        <f>P196/'סכום נכסי הקרן'!$C$42</f>
        <v>3.0877436532809781E-5</v>
      </c>
    </row>
    <row r="197" spans="2:18">
      <c r="B197" s="96" t="s">
        <v>2567</v>
      </c>
      <c r="C197" s="103" t="s">
        <v>2278</v>
      </c>
      <c r="D197" s="92" t="s">
        <v>2422</v>
      </c>
      <c r="E197" s="92"/>
      <c r="F197" s="92" t="s">
        <v>414</v>
      </c>
      <c r="G197" s="81">
        <v>42759</v>
      </c>
      <c r="H197" s="92" t="s">
        <v>254</v>
      </c>
      <c r="I197" s="97">
        <v>1.9200000000027933</v>
      </c>
      <c r="J197" s="103" t="s">
        <v>124</v>
      </c>
      <c r="K197" s="103" t="s">
        <v>129</v>
      </c>
      <c r="L197" s="71">
        <v>3.8800000000000001E-2</v>
      </c>
      <c r="M197" s="71">
        <v>5.0299999999927181E-2</v>
      </c>
      <c r="N197" s="97">
        <v>100628.86403700002</v>
      </c>
      <c r="O197" s="99">
        <v>99.62</v>
      </c>
      <c r="P197" s="97">
        <v>100.246476391</v>
      </c>
      <c r="Q197" s="98">
        <f t="shared" si="2"/>
        <v>1.1859148234363058E-3</v>
      </c>
      <c r="R197" s="98">
        <f>P197/'סכום נכסי הקרן'!$C$42</f>
        <v>3.0165972749111977E-5</v>
      </c>
    </row>
    <row r="198" spans="2:18">
      <c r="B198" s="96" t="s">
        <v>2568</v>
      </c>
      <c r="C198" s="103" t="s">
        <v>2278</v>
      </c>
      <c r="D198" s="92">
        <v>7561</v>
      </c>
      <c r="E198" s="92"/>
      <c r="F198" s="92" t="s">
        <v>441</v>
      </c>
      <c r="G198" s="81">
        <v>43920</v>
      </c>
      <c r="H198" s="92" t="s">
        <v>127</v>
      </c>
      <c r="I198" s="97">
        <v>4.6799999999925426</v>
      </c>
      <c r="J198" s="103" t="s">
        <v>152</v>
      </c>
      <c r="K198" s="103" t="s">
        <v>129</v>
      </c>
      <c r="L198" s="71">
        <v>4.8917999999999996E-2</v>
      </c>
      <c r="M198" s="71">
        <v>5.2999999999875709E-2</v>
      </c>
      <c r="N198" s="97">
        <v>226220.80502500001</v>
      </c>
      <c r="O198" s="99">
        <v>99.57</v>
      </c>
      <c r="P198" s="97">
        <v>225.24805277599998</v>
      </c>
      <c r="Q198" s="98">
        <f t="shared" ref="Q198:Q251" si="3">IFERROR(P198/$P$10,0)</f>
        <v>2.6646822347683417E-3</v>
      </c>
      <c r="R198" s="98">
        <f>P198/'סכום נכסי הקרן'!$C$42</f>
        <v>6.7781201558934616E-5</v>
      </c>
    </row>
    <row r="199" spans="2:18">
      <c r="B199" s="96" t="s">
        <v>2568</v>
      </c>
      <c r="C199" s="103" t="s">
        <v>2278</v>
      </c>
      <c r="D199" s="92">
        <v>8991</v>
      </c>
      <c r="E199" s="92"/>
      <c r="F199" s="92" t="s">
        <v>441</v>
      </c>
      <c r="G199" s="81">
        <v>44636</v>
      </c>
      <c r="H199" s="92" t="s">
        <v>127</v>
      </c>
      <c r="I199" s="97">
        <v>5.2499999999985443</v>
      </c>
      <c r="J199" s="103" t="s">
        <v>152</v>
      </c>
      <c r="K199" s="103" t="s">
        <v>129</v>
      </c>
      <c r="L199" s="71">
        <v>4.2824000000000001E-2</v>
      </c>
      <c r="M199" s="71">
        <v>7.0599999999933633E-2</v>
      </c>
      <c r="N199" s="97">
        <v>195075.099678</v>
      </c>
      <c r="O199" s="99">
        <v>88.06</v>
      </c>
      <c r="P199" s="97">
        <v>171.78313696900003</v>
      </c>
      <c r="Q199" s="98">
        <f t="shared" si="3"/>
        <v>2.0321928099830563E-3</v>
      </c>
      <c r="R199" s="98">
        <f>P199/'סכום נכסי הקרן'!$C$42</f>
        <v>5.1692644121993887E-5</v>
      </c>
    </row>
    <row r="200" spans="2:18">
      <c r="B200" s="96" t="s">
        <v>2568</v>
      </c>
      <c r="C200" s="103" t="s">
        <v>2278</v>
      </c>
      <c r="D200" s="92">
        <v>9112</v>
      </c>
      <c r="E200" s="92"/>
      <c r="F200" s="92" t="s">
        <v>441</v>
      </c>
      <c r="G200" s="81">
        <v>44722</v>
      </c>
      <c r="H200" s="92" t="s">
        <v>127</v>
      </c>
      <c r="I200" s="97">
        <v>5.1900000000039261</v>
      </c>
      <c r="J200" s="103" t="s">
        <v>152</v>
      </c>
      <c r="K200" s="103" t="s">
        <v>129</v>
      </c>
      <c r="L200" s="71">
        <v>5.2750000000000005E-2</v>
      </c>
      <c r="M200" s="71">
        <v>6.760000000005463E-2</v>
      </c>
      <c r="N200" s="97">
        <v>310061.97950199997</v>
      </c>
      <c r="O200" s="99">
        <v>94.47</v>
      </c>
      <c r="P200" s="97">
        <v>292.91555951499998</v>
      </c>
      <c r="Q200" s="98">
        <f t="shared" si="3"/>
        <v>3.4651881696977495E-3</v>
      </c>
      <c r="R200" s="98">
        <f>P200/'סכום נכסי הקרן'!$C$42</f>
        <v>8.8143574759238819E-5</v>
      </c>
    </row>
    <row r="201" spans="2:18">
      <c r="B201" s="96" t="s">
        <v>2568</v>
      </c>
      <c r="C201" s="103" t="s">
        <v>2278</v>
      </c>
      <c r="D201" s="92">
        <v>9247</v>
      </c>
      <c r="E201" s="92"/>
      <c r="F201" s="92" t="s">
        <v>441</v>
      </c>
      <c r="G201" s="81">
        <v>44816</v>
      </c>
      <c r="H201" s="92" t="s">
        <v>127</v>
      </c>
      <c r="I201" s="97">
        <v>5.1399999999975963</v>
      </c>
      <c r="J201" s="103" t="s">
        <v>152</v>
      </c>
      <c r="K201" s="103" t="s">
        <v>129</v>
      </c>
      <c r="L201" s="71">
        <v>5.6036999999999997E-2</v>
      </c>
      <c r="M201" s="71">
        <v>7.3399999999953586E-2</v>
      </c>
      <c r="N201" s="97">
        <v>382494.98850099999</v>
      </c>
      <c r="O201" s="99">
        <v>93.52</v>
      </c>
      <c r="P201" s="97">
        <v>357.70932479900006</v>
      </c>
      <c r="Q201" s="98">
        <f t="shared" si="3"/>
        <v>4.2316977716596489E-3</v>
      </c>
      <c r="R201" s="98">
        <f>P201/'סכום נכסי הקרן'!$C$42</f>
        <v>1.0764118732614778E-4</v>
      </c>
    </row>
    <row r="202" spans="2:18">
      <c r="B202" s="96" t="s">
        <v>2568</v>
      </c>
      <c r="C202" s="103" t="s">
        <v>2278</v>
      </c>
      <c r="D202" s="92">
        <v>7894</v>
      </c>
      <c r="E202" s="92"/>
      <c r="F202" s="92" t="s">
        <v>441</v>
      </c>
      <c r="G202" s="81">
        <v>44068</v>
      </c>
      <c r="H202" s="92" t="s">
        <v>127</v>
      </c>
      <c r="I202" s="97">
        <v>4.629999999999769</v>
      </c>
      <c r="J202" s="103" t="s">
        <v>152</v>
      </c>
      <c r="K202" s="103" t="s">
        <v>129</v>
      </c>
      <c r="L202" s="71">
        <v>4.5102999999999997E-2</v>
      </c>
      <c r="M202" s="71">
        <v>6.5000000000000002E-2</v>
      </c>
      <c r="N202" s="97">
        <v>280360.63815100002</v>
      </c>
      <c r="O202" s="99">
        <v>92.69</v>
      </c>
      <c r="P202" s="97">
        <v>259.866269762</v>
      </c>
      <c r="Q202" s="98">
        <f t="shared" si="3"/>
        <v>3.0742153990513882E-3</v>
      </c>
      <c r="R202" s="98">
        <f>P202/'סכום נכסי הקרן'!$C$42</f>
        <v>7.8198447409545663E-5</v>
      </c>
    </row>
    <row r="203" spans="2:18">
      <c r="B203" s="96" t="s">
        <v>2568</v>
      </c>
      <c r="C203" s="103" t="s">
        <v>2278</v>
      </c>
      <c r="D203" s="92">
        <v>8076</v>
      </c>
      <c r="E203" s="92"/>
      <c r="F203" s="92" t="s">
        <v>441</v>
      </c>
      <c r="G203" s="81">
        <v>44160</v>
      </c>
      <c r="H203" s="92" t="s">
        <v>127</v>
      </c>
      <c r="I203" s="97">
        <v>4.5300000000070764</v>
      </c>
      <c r="J203" s="103" t="s">
        <v>152</v>
      </c>
      <c r="K203" s="103" t="s">
        <v>129</v>
      </c>
      <c r="L203" s="71">
        <v>4.5465999999999999E-2</v>
      </c>
      <c r="M203" s="71">
        <v>7.8100000000141528E-2</v>
      </c>
      <c r="N203" s="97">
        <v>257498.53085499999</v>
      </c>
      <c r="O203" s="99">
        <v>87.81</v>
      </c>
      <c r="P203" s="97">
        <v>226.10944898</v>
      </c>
      <c r="Q203" s="98">
        <f t="shared" si="3"/>
        <v>2.6748725433353082E-3</v>
      </c>
      <c r="R203" s="98">
        <f>P203/'סכום נכסי הקרן'!$C$42</f>
        <v>6.8040411212495931E-5</v>
      </c>
    </row>
    <row r="204" spans="2:18">
      <c r="B204" s="96" t="s">
        <v>2568</v>
      </c>
      <c r="C204" s="103" t="s">
        <v>2278</v>
      </c>
      <c r="D204" s="92">
        <v>9311</v>
      </c>
      <c r="E204" s="92"/>
      <c r="F204" s="92" t="s">
        <v>441</v>
      </c>
      <c r="G204" s="81">
        <v>44880</v>
      </c>
      <c r="H204" s="92" t="s">
        <v>127</v>
      </c>
      <c r="I204" s="97">
        <v>4.3399999999934504</v>
      </c>
      <c r="J204" s="103" t="s">
        <v>152</v>
      </c>
      <c r="K204" s="103" t="s">
        <v>129</v>
      </c>
      <c r="L204" s="71">
        <v>7.2695999999999997E-2</v>
      </c>
      <c r="M204" s="71">
        <v>8.2799999999851076E-2</v>
      </c>
      <c r="N204" s="97">
        <v>228340.14</v>
      </c>
      <c r="O204" s="99">
        <v>97.63</v>
      </c>
      <c r="P204" s="97">
        <v>222.928468369</v>
      </c>
      <c r="Q204" s="98">
        <f t="shared" si="3"/>
        <v>2.6372415741934634E-3</v>
      </c>
      <c r="R204" s="98">
        <f>P204/'סכום נכסי הקרן'!$C$42</f>
        <v>6.7083196775824769E-5</v>
      </c>
    </row>
    <row r="205" spans="2:18">
      <c r="B205" s="96" t="s">
        <v>2569</v>
      </c>
      <c r="C205" s="103" t="s">
        <v>2279</v>
      </c>
      <c r="D205" s="92" t="s">
        <v>2423</v>
      </c>
      <c r="E205" s="92"/>
      <c r="F205" s="92" t="s">
        <v>441</v>
      </c>
      <c r="G205" s="81">
        <v>43530</v>
      </c>
      <c r="H205" s="92" t="s">
        <v>127</v>
      </c>
      <c r="I205" s="97">
        <v>4.8900000000033721</v>
      </c>
      <c r="J205" s="103" t="s">
        <v>285</v>
      </c>
      <c r="K205" s="103" t="s">
        <v>129</v>
      </c>
      <c r="L205" s="71">
        <v>6.5500000000000003E-2</v>
      </c>
      <c r="M205" s="71">
        <v>5.5000000000037463E-2</v>
      </c>
      <c r="N205" s="97">
        <v>252573.40471999999</v>
      </c>
      <c r="O205" s="99">
        <v>105.67</v>
      </c>
      <c r="P205" s="97">
        <v>266.89429259000002</v>
      </c>
      <c r="Q205" s="98">
        <f t="shared" si="3"/>
        <v>3.1573568395411832E-3</v>
      </c>
      <c r="R205" s="98">
        <f>P205/'סכום נכסי הקרן'!$C$42</f>
        <v>8.031330623293887E-5</v>
      </c>
    </row>
    <row r="206" spans="2:18">
      <c r="B206" s="96" t="s">
        <v>2570</v>
      </c>
      <c r="C206" s="103" t="s">
        <v>2278</v>
      </c>
      <c r="D206" s="92">
        <v>8811</v>
      </c>
      <c r="E206" s="92"/>
      <c r="F206" s="92" t="s">
        <v>2424</v>
      </c>
      <c r="G206" s="81">
        <v>44550</v>
      </c>
      <c r="H206" s="92" t="s">
        <v>2277</v>
      </c>
      <c r="I206" s="97">
        <v>5.5700000000075995</v>
      </c>
      <c r="J206" s="103" t="s">
        <v>274</v>
      </c>
      <c r="K206" s="103" t="s">
        <v>129</v>
      </c>
      <c r="L206" s="71">
        <v>6.3500000000000001E-2</v>
      </c>
      <c r="M206" s="71">
        <v>6.5400000000099573E-2</v>
      </c>
      <c r="N206" s="97">
        <v>344531.98847699998</v>
      </c>
      <c r="O206" s="99">
        <v>99.69</v>
      </c>
      <c r="P206" s="97">
        <v>343.463826127</v>
      </c>
      <c r="Q206" s="98">
        <f t="shared" si="3"/>
        <v>4.0631736633760405E-3</v>
      </c>
      <c r="R206" s="98">
        <f>P206/'סכום נכסי הקרן'!$C$42</f>
        <v>1.0335445984995246E-4</v>
      </c>
    </row>
    <row r="207" spans="2:18">
      <c r="B207" s="96" t="s">
        <v>2571</v>
      </c>
      <c r="C207" s="103" t="s">
        <v>2279</v>
      </c>
      <c r="D207" s="92" t="s">
        <v>2425</v>
      </c>
      <c r="E207" s="92"/>
      <c r="F207" s="92" t="s">
        <v>2424</v>
      </c>
      <c r="G207" s="81">
        <v>42732</v>
      </c>
      <c r="H207" s="92" t="s">
        <v>2277</v>
      </c>
      <c r="I207" s="97">
        <v>2.3500000000026851</v>
      </c>
      <c r="J207" s="103" t="s">
        <v>125</v>
      </c>
      <c r="K207" s="103" t="s">
        <v>129</v>
      </c>
      <c r="L207" s="71">
        <v>2.1613000000000004E-2</v>
      </c>
      <c r="M207" s="71">
        <v>2.2200000000025293E-2</v>
      </c>
      <c r="N207" s="97">
        <v>529451.87667400006</v>
      </c>
      <c r="O207" s="99">
        <v>109.02</v>
      </c>
      <c r="P207" s="97">
        <v>577.208442107</v>
      </c>
      <c r="Q207" s="98">
        <f t="shared" si="3"/>
        <v>6.8283701567462109E-3</v>
      </c>
      <c r="R207" s="98">
        <f>P207/'סכום נכסי הקרן'!$C$42</f>
        <v>1.7369243051739195E-4</v>
      </c>
    </row>
    <row r="208" spans="2:18">
      <c r="B208" s="96" t="s">
        <v>2572</v>
      </c>
      <c r="C208" s="103" t="s">
        <v>2278</v>
      </c>
      <c r="D208" s="92">
        <v>6718</v>
      </c>
      <c r="E208" s="92"/>
      <c r="F208" s="92" t="s">
        <v>441</v>
      </c>
      <c r="G208" s="81">
        <v>43482</v>
      </c>
      <c r="H208" s="92" t="s">
        <v>127</v>
      </c>
      <c r="I208" s="97">
        <v>1.1699999999969644</v>
      </c>
      <c r="J208" s="103" t="s">
        <v>125</v>
      </c>
      <c r="K208" s="103" t="s">
        <v>129</v>
      </c>
      <c r="L208" s="71">
        <v>4.1299999999999996E-2</v>
      </c>
      <c r="M208" s="71">
        <v>3.8399999999961285E-2</v>
      </c>
      <c r="N208" s="97">
        <v>225288.79352800001</v>
      </c>
      <c r="O208" s="99">
        <v>100.89</v>
      </c>
      <c r="P208" s="97">
        <v>227.29386005699999</v>
      </c>
      <c r="Q208" s="98">
        <f t="shared" si="3"/>
        <v>2.6888841146525673E-3</v>
      </c>
      <c r="R208" s="98">
        <f>P208/'סכום נכסי הקרן'!$C$42</f>
        <v>6.83968218671026E-5</v>
      </c>
    </row>
    <row r="209" spans="2:18">
      <c r="B209" s="96" t="s">
        <v>2573</v>
      </c>
      <c r="C209" s="103" t="s">
        <v>2279</v>
      </c>
      <c r="D209" s="92" t="s">
        <v>2426</v>
      </c>
      <c r="E209" s="92"/>
      <c r="F209" s="92" t="s">
        <v>441</v>
      </c>
      <c r="G209" s="81">
        <v>41816</v>
      </c>
      <c r="H209" s="92" t="s">
        <v>127</v>
      </c>
      <c r="I209" s="97">
        <v>7.0100000000071931</v>
      </c>
      <c r="J209" s="103" t="s">
        <v>487</v>
      </c>
      <c r="K209" s="103" t="s">
        <v>129</v>
      </c>
      <c r="L209" s="71">
        <v>4.4999999999999998E-2</v>
      </c>
      <c r="M209" s="71">
        <v>2.2600000000043391E-2</v>
      </c>
      <c r="N209" s="97">
        <v>209023.17638399999</v>
      </c>
      <c r="O209" s="99">
        <v>125.69</v>
      </c>
      <c r="P209" s="97">
        <v>262.72123401100004</v>
      </c>
      <c r="Q209" s="98">
        <f t="shared" si="3"/>
        <v>3.1079895978577796E-3</v>
      </c>
      <c r="R209" s="98">
        <f>P209/'סכום נכסי הקרן'!$C$42</f>
        <v>7.9057557642997776E-5</v>
      </c>
    </row>
    <row r="210" spans="2:18">
      <c r="B210" s="96" t="s">
        <v>2573</v>
      </c>
      <c r="C210" s="103" t="s">
        <v>2279</v>
      </c>
      <c r="D210" s="92" t="s">
        <v>2427</v>
      </c>
      <c r="E210" s="92"/>
      <c r="F210" s="92" t="s">
        <v>441</v>
      </c>
      <c r="G210" s="81">
        <v>42625</v>
      </c>
      <c r="H210" s="92" t="s">
        <v>127</v>
      </c>
      <c r="I210" s="97">
        <v>6.9300000000149655</v>
      </c>
      <c r="J210" s="103" t="s">
        <v>487</v>
      </c>
      <c r="K210" s="103" t="s">
        <v>129</v>
      </c>
      <c r="L210" s="71">
        <v>4.4999999999999998E-2</v>
      </c>
      <c r="M210" s="71">
        <v>2.6700000000046152E-2</v>
      </c>
      <c r="N210" s="97">
        <v>58204.297026000007</v>
      </c>
      <c r="O210" s="99">
        <v>122.84</v>
      </c>
      <c r="P210" s="97">
        <v>71.498158400999998</v>
      </c>
      <c r="Q210" s="98">
        <f t="shared" si="3"/>
        <v>8.4582250617394605E-4</v>
      </c>
      <c r="R210" s="98">
        <f>P210/'סכום נכסי הקרן'!$C$42</f>
        <v>2.1515085373413617E-5</v>
      </c>
    </row>
    <row r="211" spans="2:18">
      <c r="B211" s="96" t="s">
        <v>2573</v>
      </c>
      <c r="C211" s="103" t="s">
        <v>2279</v>
      </c>
      <c r="D211" s="92" t="s">
        <v>2428</v>
      </c>
      <c r="E211" s="92"/>
      <c r="F211" s="92" t="s">
        <v>441</v>
      </c>
      <c r="G211" s="81">
        <v>42716</v>
      </c>
      <c r="H211" s="92" t="s">
        <v>127</v>
      </c>
      <c r="I211" s="97">
        <v>6.9800000000606257</v>
      </c>
      <c r="J211" s="103" t="s">
        <v>487</v>
      </c>
      <c r="K211" s="103" t="s">
        <v>129</v>
      </c>
      <c r="L211" s="71">
        <v>4.4999999999999998E-2</v>
      </c>
      <c r="M211" s="71">
        <v>2.4300000000216003E-2</v>
      </c>
      <c r="N211" s="97">
        <v>44034.970253</v>
      </c>
      <c r="O211" s="99">
        <v>125.11</v>
      </c>
      <c r="P211" s="97">
        <v>55.092150666999999</v>
      </c>
      <c r="Q211" s="98">
        <f t="shared" si="3"/>
        <v>6.51739597072235E-4</v>
      </c>
      <c r="R211" s="98">
        <f>P211/'סכום נכסי הקרן'!$C$42</f>
        <v>1.6578221754434625E-5</v>
      </c>
    </row>
    <row r="212" spans="2:18">
      <c r="B212" s="96" t="s">
        <v>2573</v>
      </c>
      <c r="C212" s="103" t="s">
        <v>2279</v>
      </c>
      <c r="D212" s="92" t="s">
        <v>2429</v>
      </c>
      <c r="E212" s="92"/>
      <c r="F212" s="92" t="s">
        <v>441</v>
      </c>
      <c r="G212" s="81">
        <v>42803</v>
      </c>
      <c r="H212" s="92" t="s">
        <v>127</v>
      </c>
      <c r="I212" s="97">
        <v>6.9100000000019053</v>
      </c>
      <c r="J212" s="103" t="s">
        <v>487</v>
      </c>
      <c r="K212" s="103" t="s">
        <v>129</v>
      </c>
      <c r="L212" s="71">
        <v>4.4999999999999998E-2</v>
      </c>
      <c r="M212" s="71">
        <v>2.8100000000001731E-2</v>
      </c>
      <c r="N212" s="97">
        <v>282209.13963699999</v>
      </c>
      <c r="O212" s="99">
        <v>122.67</v>
      </c>
      <c r="P212" s="97">
        <v>346.185970274</v>
      </c>
      <c r="Q212" s="98">
        <f t="shared" si="3"/>
        <v>4.0953766016904643E-3</v>
      </c>
      <c r="R212" s="98">
        <f>P212/'סכום נכסי הקרן'!$C$42</f>
        <v>1.0417360211922557E-4</v>
      </c>
    </row>
    <row r="213" spans="2:18">
      <c r="B213" s="96" t="s">
        <v>2573</v>
      </c>
      <c r="C213" s="103" t="s">
        <v>2279</v>
      </c>
      <c r="D213" s="92" t="s">
        <v>2430</v>
      </c>
      <c r="E213" s="92"/>
      <c r="F213" s="92" t="s">
        <v>441</v>
      </c>
      <c r="G213" s="81">
        <v>42898</v>
      </c>
      <c r="H213" s="92" t="s">
        <v>127</v>
      </c>
      <c r="I213" s="97">
        <v>6.8799999999733163</v>
      </c>
      <c r="J213" s="103" t="s">
        <v>487</v>
      </c>
      <c r="K213" s="103" t="s">
        <v>129</v>
      </c>
      <c r="L213" s="71">
        <v>4.4999999999999998E-2</v>
      </c>
      <c r="M213" s="71">
        <v>2.889999999985882E-2</v>
      </c>
      <c r="N213" s="97">
        <v>53076.307440999997</v>
      </c>
      <c r="O213" s="99">
        <v>121.45</v>
      </c>
      <c r="P213" s="97">
        <v>64.461178419000007</v>
      </c>
      <c r="Q213" s="98">
        <f t="shared" si="3"/>
        <v>7.6257510264099188E-4</v>
      </c>
      <c r="R213" s="98">
        <f>P213/'סכום נכסי הקרן'!$C$42</f>
        <v>1.9397531180834372E-5</v>
      </c>
    </row>
    <row r="214" spans="2:18">
      <c r="B214" s="96" t="s">
        <v>2573</v>
      </c>
      <c r="C214" s="103" t="s">
        <v>2279</v>
      </c>
      <c r="D214" s="92" t="s">
        <v>2431</v>
      </c>
      <c r="E214" s="92"/>
      <c r="F214" s="92" t="s">
        <v>441</v>
      </c>
      <c r="G214" s="81">
        <v>42989</v>
      </c>
      <c r="H214" s="92" t="s">
        <v>127</v>
      </c>
      <c r="I214" s="97">
        <v>6.8799999999936103</v>
      </c>
      <c r="J214" s="103" t="s">
        <v>487</v>
      </c>
      <c r="K214" s="103" t="s">
        <v>129</v>
      </c>
      <c r="L214" s="71">
        <v>4.4999999999999998E-2</v>
      </c>
      <c r="M214" s="71">
        <v>2.920000000003932E-2</v>
      </c>
      <c r="N214" s="97">
        <v>66882.828810000006</v>
      </c>
      <c r="O214" s="99">
        <v>121.68</v>
      </c>
      <c r="P214" s="97">
        <v>81.383027279000004</v>
      </c>
      <c r="Q214" s="98">
        <f t="shared" si="3"/>
        <v>9.627604071573352E-4</v>
      </c>
      <c r="R214" s="98">
        <f>P214/'סכום נכסי הקרן'!$C$42</f>
        <v>2.4489620698119197E-5</v>
      </c>
    </row>
    <row r="215" spans="2:18">
      <c r="B215" s="96" t="s">
        <v>2573</v>
      </c>
      <c r="C215" s="103" t="s">
        <v>2279</v>
      </c>
      <c r="D215" s="92" t="s">
        <v>2432</v>
      </c>
      <c r="E215" s="92"/>
      <c r="F215" s="92" t="s">
        <v>441</v>
      </c>
      <c r="G215" s="81">
        <v>43080</v>
      </c>
      <c r="H215" s="92" t="s">
        <v>127</v>
      </c>
      <c r="I215" s="97">
        <v>6.8699999999819452</v>
      </c>
      <c r="J215" s="103" t="s">
        <v>487</v>
      </c>
      <c r="K215" s="103" t="s">
        <v>129</v>
      </c>
      <c r="L215" s="71">
        <v>4.4999999999999998E-2</v>
      </c>
      <c r="M215" s="71">
        <v>2.9899999999739219E-2</v>
      </c>
      <c r="N215" s="97">
        <v>20722.611927000002</v>
      </c>
      <c r="O215" s="99">
        <v>120.28</v>
      </c>
      <c r="P215" s="97">
        <v>24.925158934999999</v>
      </c>
      <c r="Q215" s="98">
        <f t="shared" si="3"/>
        <v>2.9486438348446693E-4</v>
      </c>
      <c r="R215" s="98">
        <f>P215/'סכום נכסי הקרן'!$C$42</f>
        <v>7.5004298631687245E-6</v>
      </c>
    </row>
    <row r="216" spans="2:18">
      <c r="B216" s="96" t="s">
        <v>2573</v>
      </c>
      <c r="C216" s="103" t="s">
        <v>2279</v>
      </c>
      <c r="D216" s="92" t="s">
        <v>2433</v>
      </c>
      <c r="E216" s="92"/>
      <c r="F216" s="92" t="s">
        <v>441</v>
      </c>
      <c r="G216" s="81">
        <v>43171</v>
      </c>
      <c r="H216" s="92" t="s">
        <v>127</v>
      </c>
      <c r="I216" s="97">
        <v>6.7299999998842317</v>
      </c>
      <c r="J216" s="103" t="s">
        <v>487</v>
      </c>
      <c r="K216" s="103" t="s">
        <v>129</v>
      </c>
      <c r="L216" s="71">
        <v>4.4999999999999998E-2</v>
      </c>
      <c r="M216" s="71">
        <v>2.959999999955187E-2</v>
      </c>
      <c r="N216" s="97">
        <v>15483.631343999999</v>
      </c>
      <c r="O216" s="99">
        <v>121.06</v>
      </c>
      <c r="P216" s="97">
        <v>18.744484529000001</v>
      </c>
      <c r="Q216" s="98">
        <f t="shared" si="3"/>
        <v>2.2174706643962724E-4</v>
      </c>
      <c r="R216" s="98">
        <f>P216/'סכום נכסי הקרן'!$C$42</f>
        <v>5.6405534623731678E-6</v>
      </c>
    </row>
    <row r="217" spans="2:18">
      <c r="B217" s="96" t="s">
        <v>2573</v>
      </c>
      <c r="C217" s="103" t="s">
        <v>2279</v>
      </c>
      <c r="D217" s="92" t="s">
        <v>2434</v>
      </c>
      <c r="E217" s="92"/>
      <c r="F217" s="92" t="s">
        <v>441</v>
      </c>
      <c r="G217" s="81">
        <v>43341</v>
      </c>
      <c r="H217" s="92" t="s">
        <v>127</v>
      </c>
      <c r="I217" s="97">
        <v>6.9199999999608979</v>
      </c>
      <c r="J217" s="103" t="s">
        <v>487</v>
      </c>
      <c r="K217" s="103" t="s">
        <v>129</v>
      </c>
      <c r="L217" s="71">
        <v>4.4999999999999998E-2</v>
      </c>
      <c r="M217" s="71">
        <v>2.7799999999880996E-2</v>
      </c>
      <c r="N217" s="97">
        <v>38844.681427000003</v>
      </c>
      <c r="O217" s="99">
        <v>121.14</v>
      </c>
      <c r="P217" s="97">
        <v>47.056447102</v>
      </c>
      <c r="Q217" s="98">
        <f t="shared" si="3"/>
        <v>5.566773034380517E-4</v>
      </c>
      <c r="R217" s="98">
        <f>P217/'סכום נכסי הקרן'!$C$42</f>
        <v>1.4160133623174435E-5</v>
      </c>
    </row>
    <row r="218" spans="2:18">
      <c r="B218" s="96" t="s">
        <v>2573</v>
      </c>
      <c r="C218" s="103" t="s">
        <v>2279</v>
      </c>
      <c r="D218" s="92" t="s">
        <v>2435</v>
      </c>
      <c r="E218" s="92"/>
      <c r="F218" s="92" t="s">
        <v>441</v>
      </c>
      <c r="G218" s="81">
        <v>43990</v>
      </c>
      <c r="H218" s="92" t="s">
        <v>127</v>
      </c>
      <c r="I218" s="97">
        <v>6.6699999999923572</v>
      </c>
      <c r="J218" s="103" t="s">
        <v>487</v>
      </c>
      <c r="K218" s="103" t="s">
        <v>129</v>
      </c>
      <c r="L218" s="71">
        <v>4.4999999999999998E-2</v>
      </c>
      <c r="M218" s="71">
        <v>4.0899999999959545E-2</v>
      </c>
      <c r="N218" s="97">
        <v>40063.917542000003</v>
      </c>
      <c r="O218" s="99">
        <v>111.04</v>
      </c>
      <c r="P218" s="97">
        <v>44.486975701999995</v>
      </c>
      <c r="Q218" s="98">
        <f t="shared" si="3"/>
        <v>5.2628048220943824E-4</v>
      </c>
      <c r="R218" s="98">
        <f>P218/'סכום נכסי הקרן'!$C$42</f>
        <v>1.3386933337014736E-5</v>
      </c>
    </row>
    <row r="219" spans="2:18">
      <c r="B219" s="96" t="s">
        <v>2573</v>
      </c>
      <c r="C219" s="103" t="s">
        <v>2279</v>
      </c>
      <c r="D219" s="92" t="s">
        <v>2436</v>
      </c>
      <c r="E219" s="92"/>
      <c r="F219" s="92" t="s">
        <v>441</v>
      </c>
      <c r="G219" s="81">
        <v>41893</v>
      </c>
      <c r="H219" s="92" t="s">
        <v>127</v>
      </c>
      <c r="I219" s="97">
        <v>7.0099999999705984</v>
      </c>
      <c r="J219" s="103" t="s">
        <v>487</v>
      </c>
      <c r="K219" s="103" t="s">
        <v>129</v>
      </c>
      <c r="L219" s="71">
        <v>4.4999999999999998E-2</v>
      </c>
      <c r="M219" s="71">
        <v>2.2599999999949376E-2</v>
      </c>
      <c r="N219" s="97">
        <v>41008.240587</v>
      </c>
      <c r="O219" s="99">
        <v>125.24</v>
      </c>
      <c r="P219" s="97">
        <v>51.358719851000004</v>
      </c>
      <c r="Q219" s="98">
        <f t="shared" si="3"/>
        <v>6.0757314747355564E-4</v>
      </c>
      <c r="R219" s="98">
        <f>P219/'סכום נכסי הקרן'!$C$42</f>
        <v>1.5454765087320668E-5</v>
      </c>
    </row>
    <row r="220" spans="2:18">
      <c r="B220" s="96" t="s">
        <v>2573</v>
      </c>
      <c r="C220" s="103" t="s">
        <v>2279</v>
      </c>
      <c r="D220" s="92" t="s">
        <v>2437</v>
      </c>
      <c r="E220" s="92"/>
      <c r="F220" s="92" t="s">
        <v>441</v>
      </c>
      <c r="G220" s="81">
        <v>42151</v>
      </c>
      <c r="H220" s="92" t="s">
        <v>127</v>
      </c>
      <c r="I220" s="97">
        <v>7.0099999999981595</v>
      </c>
      <c r="J220" s="103" t="s">
        <v>487</v>
      </c>
      <c r="K220" s="103" t="s">
        <v>129</v>
      </c>
      <c r="L220" s="71">
        <v>4.4999999999999998E-2</v>
      </c>
      <c r="M220" s="71">
        <v>2.2599999999994746E-2</v>
      </c>
      <c r="N220" s="97">
        <v>150179.16339</v>
      </c>
      <c r="O220" s="99">
        <v>126.46</v>
      </c>
      <c r="P220" s="97">
        <v>189.91657623499995</v>
      </c>
      <c r="Q220" s="98">
        <f t="shared" si="3"/>
        <v>2.246711217009699E-3</v>
      </c>
      <c r="R220" s="98">
        <f>P220/'סכום נכסי הקרן'!$C$42</f>
        <v>5.7149323044176341E-5</v>
      </c>
    </row>
    <row r="221" spans="2:18">
      <c r="B221" s="96" t="s">
        <v>2573</v>
      </c>
      <c r="C221" s="103" t="s">
        <v>2279</v>
      </c>
      <c r="D221" s="92" t="s">
        <v>2438</v>
      </c>
      <c r="E221" s="92"/>
      <c r="F221" s="92" t="s">
        <v>441</v>
      </c>
      <c r="G221" s="81">
        <v>42166</v>
      </c>
      <c r="H221" s="92" t="s">
        <v>127</v>
      </c>
      <c r="I221" s="97">
        <v>7.0100000000096792</v>
      </c>
      <c r="J221" s="103" t="s">
        <v>487</v>
      </c>
      <c r="K221" s="103" t="s">
        <v>129</v>
      </c>
      <c r="L221" s="71">
        <v>4.4999999999999998E-2</v>
      </c>
      <c r="M221" s="71">
        <v>2.2600000000054833E-2</v>
      </c>
      <c r="N221" s="97">
        <v>141302.085471</v>
      </c>
      <c r="O221" s="99">
        <v>126.49</v>
      </c>
      <c r="P221" s="97">
        <v>178.733014027</v>
      </c>
      <c r="Q221" s="98">
        <f t="shared" si="3"/>
        <v>2.1144097867872606E-3</v>
      </c>
      <c r="R221" s="98">
        <f>P221/'סכום נכסי הקרן'!$C$42</f>
        <v>5.3783987473790017E-5</v>
      </c>
    </row>
    <row r="222" spans="2:18">
      <c r="B222" s="96" t="s">
        <v>2573</v>
      </c>
      <c r="C222" s="103" t="s">
        <v>2279</v>
      </c>
      <c r="D222" s="92" t="s">
        <v>2439</v>
      </c>
      <c r="E222" s="92"/>
      <c r="F222" s="92" t="s">
        <v>441</v>
      </c>
      <c r="G222" s="81">
        <v>42257</v>
      </c>
      <c r="H222" s="92" t="s">
        <v>127</v>
      </c>
      <c r="I222" s="97">
        <v>7.0099999999668148</v>
      </c>
      <c r="J222" s="103" t="s">
        <v>487</v>
      </c>
      <c r="K222" s="103" t="s">
        <v>129</v>
      </c>
      <c r="L222" s="71">
        <v>4.4999999999999998E-2</v>
      </c>
      <c r="M222" s="71">
        <v>2.2599999999959711E-2</v>
      </c>
      <c r="N222" s="97">
        <v>75088.559013000006</v>
      </c>
      <c r="O222" s="99">
        <v>125.61</v>
      </c>
      <c r="P222" s="97">
        <v>94.318738413000005</v>
      </c>
      <c r="Q222" s="98">
        <f t="shared" si="3"/>
        <v>1.1157897418310667E-3</v>
      </c>
      <c r="R222" s="98">
        <f>P222/'סכום נכסי הקרן'!$C$42</f>
        <v>2.8382209481356087E-5</v>
      </c>
    </row>
    <row r="223" spans="2:18">
      <c r="B223" s="96" t="s">
        <v>2573</v>
      </c>
      <c r="C223" s="103" t="s">
        <v>2279</v>
      </c>
      <c r="D223" s="92" t="s">
        <v>2440</v>
      </c>
      <c r="E223" s="92"/>
      <c r="F223" s="92" t="s">
        <v>441</v>
      </c>
      <c r="G223" s="81">
        <v>42348</v>
      </c>
      <c r="H223" s="92" t="s">
        <v>127</v>
      </c>
      <c r="I223" s="97">
        <v>7.0099999999960394</v>
      </c>
      <c r="J223" s="103" t="s">
        <v>487</v>
      </c>
      <c r="K223" s="103" t="s">
        <v>129</v>
      </c>
      <c r="L223" s="71">
        <v>4.4999999999999998E-2</v>
      </c>
      <c r="M223" s="71">
        <v>2.2600000000006094E-2</v>
      </c>
      <c r="N223" s="97">
        <v>130029.91949499999</v>
      </c>
      <c r="O223" s="99">
        <v>126.22</v>
      </c>
      <c r="P223" s="97">
        <v>164.123772065</v>
      </c>
      <c r="Q223" s="98">
        <f t="shared" si="3"/>
        <v>1.9415825989833914E-3</v>
      </c>
      <c r="R223" s="98">
        <f>P223/'סכום נכסי הקרן'!$C$42</f>
        <v>4.9387803081313547E-5</v>
      </c>
    </row>
    <row r="224" spans="2:18">
      <c r="B224" s="96" t="s">
        <v>2573</v>
      </c>
      <c r="C224" s="103" t="s">
        <v>2279</v>
      </c>
      <c r="D224" s="92" t="s">
        <v>2441</v>
      </c>
      <c r="E224" s="92"/>
      <c r="F224" s="92" t="s">
        <v>441</v>
      </c>
      <c r="G224" s="81">
        <v>42439</v>
      </c>
      <c r="H224" s="92" t="s">
        <v>127</v>
      </c>
      <c r="I224" s="97">
        <v>7.0100000000143696</v>
      </c>
      <c r="J224" s="103" t="s">
        <v>487</v>
      </c>
      <c r="K224" s="103" t="s">
        <v>129</v>
      </c>
      <c r="L224" s="71">
        <v>4.4999999999999998E-2</v>
      </c>
      <c r="M224" s="71">
        <v>2.2600000000029451E-2</v>
      </c>
      <c r="N224" s="97">
        <v>154434.62852299999</v>
      </c>
      <c r="O224" s="99">
        <v>127.52</v>
      </c>
      <c r="P224" s="97">
        <v>196.935045317</v>
      </c>
      <c r="Q224" s="98">
        <f t="shared" si="3"/>
        <v>2.3297396367788804E-3</v>
      </c>
      <c r="R224" s="98">
        <f>P224/'סכום נכסי הקרן'!$C$42</f>
        <v>5.9261306973090841E-5</v>
      </c>
    </row>
    <row r="225" spans="2:18">
      <c r="B225" s="96" t="s">
        <v>2573</v>
      </c>
      <c r="C225" s="103" t="s">
        <v>2279</v>
      </c>
      <c r="D225" s="92" t="s">
        <v>2442</v>
      </c>
      <c r="E225" s="92"/>
      <c r="F225" s="92" t="s">
        <v>441</v>
      </c>
      <c r="G225" s="81">
        <v>42549</v>
      </c>
      <c r="H225" s="92" t="s">
        <v>127</v>
      </c>
      <c r="I225" s="97">
        <v>6.9999999999999991</v>
      </c>
      <c r="J225" s="103" t="s">
        <v>487</v>
      </c>
      <c r="K225" s="103" t="s">
        <v>129</v>
      </c>
      <c r="L225" s="71">
        <v>4.4999999999999998E-2</v>
      </c>
      <c r="M225" s="71">
        <v>2.3099999999998545E-2</v>
      </c>
      <c r="N225" s="97">
        <v>108627.515288</v>
      </c>
      <c r="O225" s="99">
        <v>126.82</v>
      </c>
      <c r="P225" s="97">
        <v>137.76141824200002</v>
      </c>
      <c r="Q225" s="98">
        <f t="shared" si="3"/>
        <v>1.6297162141996641E-3</v>
      </c>
      <c r="R225" s="98">
        <f>P225/'סכום נכסי הקרן'!$C$42</f>
        <v>4.1454895355706331E-5</v>
      </c>
    </row>
    <row r="226" spans="2:18">
      <c r="B226" s="96" t="s">
        <v>2573</v>
      </c>
      <c r="C226" s="103" t="s">
        <v>2279</v>
      </c>
      <c r="D226" s="92" t="s">
        <v>2443</v>
      </c>
      <c r="E226" s="92"/>
      <c r="F226" s="92" t="s">
        <v>441</v>
      </c>
      <c r="G226" s="81">
        <v>42604</v>
      </c>
      <c r="H226" s="92" t="s">
        <v>127</v>
      </c>
      <c r="I226" s="97">
        <v>6.9300000000120319</v>
      </c>
      <c r="J226" s="103" t="s">
        <v>487</v>
      </c>
      <c r="K226" s="103" t="s">
        <v>129</v>
      </c>
      <c r="L226" s="71">
        <v>4.4999999999999998E-2</v>
      </c>
      <c r="M226" s="71">
        <v>2.6700000000051568E-2</v>
      </c>
      <c r="N226" s="97">
        <v>142049.38353399999</v>
      </c>
      <c r="O226" s="99">
        <v>122.87</v>
      </c>
      <c r="P226" s="97">
        <v>174.53607772999999</v>
      </c>
      <c r="Q226" s="98">
        <f t="shared" si="3"/>
        <v>2.0647600719362652E-3</v>
      </c>
      <c r="R226" s="98">
        <f>P226/'סכום נכסי הקרן'!$C$42</f>
        <v>5.2521053647854294E-5</v>
      </c>
    </row>
    <row r="227" spans="2:18">
      <c r="B227" s="96" t="s">
        <v>2574</v>
      </c>
      <c r="C227" s="103" t="s">
        <v>2279</v>
      </c>
      <c r="D227" s="92" t="s">
        <v>2444</v>
      </c>
      <c r="E227" s="92"/>
      <c r="F227" s="92" t="s">
        <v>441</v>
      </c>
      <c r="G227" s="81">
        <v>44347</v>
      </c>
      <c r="H227" s="92" t="s">
        <v>127</v>
      </c>
      <c r="I227" s="97">
        <v>2.6400000000076438</v>
      </c>
      <c r="J227" s="103" t="s">
        <v>125</v>
      </c>
      <c r="K227" s="103" t="s">
        <v>129</v>
      </c>
      <c r="L227" s="71">
        <v>5.2499999999999998E-2</v>
      </c>
      <c r="M227" s="71">
        <v>5.5700000000101078E-2</v>
      </c>
      <c r="N227" s="97">
        <v>199781.81782299999</v>
      </c>
      <c r="O227" s="99">
        <v>99.53</v>
      </c>
      <c r="P227" s="97">
        <v>198.84288590700001</v>
      </c>
      <c r="Q227" s="98">
        <f t="shared" si="3"/>
        <v>2.3523093720742108E-3</v>
      </c>
      <c r="R227" s="98">
        <f>P227/'סכום נכסי הקרן'!$C$42</f>
        <v>5.9835410615628012E-5</v>
      </c>
    </row>
    <row r="228" spans="2:18">
      <c r="B228" s="96" t="s">
        <v>2574</v>
      </c>
      <c r="C228" s="103" t="s">
        <v>2279</v>
      </c>
      <c r="D228" s="92">
        <v>9199</v>
      </c>
      <c r="E228" s="92"/>
      <c r="F228" s="92" t="s">
        <v>441</v>
      </c>
      <c r="G228" s="81">
        <v>44788</v>
      </c>
      <c r="H228" s="92" t="s">
        <v>127</v>
      </c>
      <c r="I228" s="97">
        <v>2.6399999999936741</v>
      </c>
      <c r="J228" s="103" t="s">
        <v>125</v>
      </c>
      <c r="K228" s="103" t="s">
        <v>129</v>
      </c>
      <c r="L228" s="71">
        <v>5.2499999999999998E-2</v>
      </c>
      <c r="M228" s="71">
        <v>5.5699999999924435E-2</v>
      </c>
      <c r="N228" s="97">
        <v>114359.62557800001</v>
      </c>
      <c r="O228" s="99">
        <v>99.53</v>
      </c>
      <c r="P228" s="97">
        <v>113.82215969800001</v>
      </c>
      <c r="Q228" s="98">
        <f t="shared" si="3"/>
        <v>1.3465150225819937E-3</v>
      </c>
      <c r="R228" s="98">
        <f>P228/'סכום נכסי הקרן'!$C$42</f>
        <v>3.4251140701472081E-5</v>
      </c>
    </row>
    <row r="229" spans="2:18">
      <c r="B229" s="96" t="s">
        <v>2574</v>
      </c>
      <c r="C229" s="103" t="s">
        <v>2279</v>
      </c>
      <c r="D229" s="92">
        <v>9255</v>
      </c>
      <c r="E229" s="92"/>
      <c r="F229" s="92" t="s">
        <v>441</v>
      </c>
      <c r="G229" s="81">
        <v>44825</v>
      </c>
      <c r="H229" s="92" t="s">
        <v>127</v>
      </c>
      <c r="I229" s="97">
        <v>2.6399999999961938</v>
      </c>
      <c r="J229" s="103" t="s">
        <v>125</v>
      </c>
      <c r="K229" s="103" t="s">
        <v>129</v>
      </c>
      <c r="L229" s="71">
        <v>5.2499999999999998E-2</v>
      </c>
      <c r="M229" s="71">
        <v>5.5699999999845026E-2</v>
      </c>
      <c r="N229" s="97">
        <v>73911.747241999998</v>
      </c>
      <c r="O229" s="99">
        <v>99.53</v>
      </c>
      <c r="P229" s="97">
        <v>73.564377801999996</v>
      </c>
      <c r="Q229" s="98">
        <f t="shared" si="3"/>
        <v>8.7026586123572624E-4</v>
      </c>
      <c r="R229" s="98">
        <f>P229/'סכום נכסי הקרן'!$C$42</f>
        <v>2.2136848056633954E-5</v>
      </c>
    </row>
    <row r="230" spans="2:18">
      <c r="B230" s="96" t="s">
        <v>2574</v>
      </c>
      <c r="C230" s="103" t="s">
        <v>2279</v>
      </c>
      <c r="D230" s="92">
        <v>9287</v>
      </c>
      <c r="E230" s="92"/>
      <c r="F230" s="92" t="s">
        <v>441</v>
      </c>
      <c r="G230" s="81">
        <v>44861</v>
      </c>
      <c r="H230" s="92" t="s">
        <v>127</v>
      </c>
      <c r="I230" s="97">
        <v>2.6400000000100659</v>
      </c>
      <c r="J230" s="103" t="s">
        <v>125</v>
      </c>
      <c r="K230" s="103" t="s">
        <v>129</v>
      </c>
      <c r="L230" s="71">
        <v>5.2499999999999998E-2</v>
      </c>
      <c r="M230" s="71">
        <v>5.5700000000113235E-2</v>
      </c>
      <c r="N230" s="97">
        <v>39925.125667</v>
      </c>
      <c r="O230" s="99">
        <v>99.53</v>
      </c>
      <c r="P230" s="97">
        <v>39.737486015000002</v>
      </c>
      <c r="Q230" s="98">
        <f t="shared" si="3"/>
        <v>4.7009406622407972E-4</v>
      </c>
      <c r="R230" s="98">
        <f>P230/'סכום נכסי הקרן'!$C$42</f>
        <v>1.1957726230408712E-5</v>
      </c>
    </row>
    <row r="231" spans="2:18">
      <c r="B231" s="96" t="s">
        <v>2574</v>
      </c>
      <c r="C231" s="103" t="s">
        <v>2279</v>
      </c>
      <c r="D231" s="92">
        <v>9339</v>
      </c>
      <c r="E231" s="92"/>
      <c r="F231" s="92" t="s">
        <v>441</v>
      </c>
      <c r="G231" s="81">
        <v>44895</v>
      </c>
      <c r="H231" s="92" t="s">
        <v>127</v>
      </c>
      <c r="I231" s="97">
        <v>2.6400000000181478</v>
      </c>
      <c r="J231" s="103" t="s">
        <v>125</v>
      </c>
      <c r="K231" s="103" t="s">
        <v>129</v>
      </c>
      <c r="L231" s="71">
        <v>5.2499999999999998E-2</v>
      </c>
      <c r="M231" s="71">
        <v>5.5700000000408319E-2</v>
      </c>
      <c r="N231" s="97">
        <v>55364.248634999996</v>
      </c>
      <c r="O231" s="99">
        <v>99.53</v>
      </c>
      <c r="P231" s="97">
        <v>55.104048575</v>
      </c>
      <c r="Q231" s="98">
        <f t="shared" si="3"/>
        <v>6.5188034920610606E-4</v>
      </c>
      <c r="R231" s="98">
        <f>P231/'סכום נכסי הקרן'!$C$42</f>
        <v>1.6581802049537465E-5</v>
      </c>
    </row>
    <row r="232" spans="2:18">
      <c r="B232" s="96" t="s">
        <v>2574</v>
      </c>
      <c r="C232" s="103" t="s">
        <v>2279</v>
      </c>
      <c r="D232" s="92">
        <v>9388</v>
      </c>
      <c r="E232" s="92"/>
      <c r="F232" s="92" t="s">
        <v>441</v>
      </c>
      <c r="G232" s="81">
        <v>44921</v>
      </c>
      <c r="H232" s="92" t="s">
        <v>127</v>
      </c>
      <c r="I232" s="97">
        <v>2.6399999999899193</v>
      </c>
      <c r="J232" s="103" t="s">
        <v>125</v>
      </c>
      <c r="K232" s="103" t="s">
        <v>129</v>
      </c>
      <c r="L232" s="71">
        <v>5.2499999999999998E-2</v>
      </c>
      <c r="M232" s="71">
        <v>5.5699999999755737E-2</v>
      </c>
      <c r="N232" s="97">
        <v>103653.34617800001</v>
      </c>
      <c r="O232" s="99">
        <v>99.53</v>
      </c>
      <c r="P232" s="97">
        <v>103.16619763599999</v>
      </c>
      <c r="Q232" s="98">
        <f t="shared" si="3"/>
        <v>1.2204550968643927E-3</v>
      </c>
      <c r="R232" s="98">
        <f>P232/'סכום נכסי הקרן'!$C$42</f>
        <v>3.1044569530590281E-5</v>
      </c>
    </row>
    <row r="233" spans="2:18">
      <c r="B233" s="96" t="s">
        <v>2574</v>
      </c>
      <c r="C233" s="103" t="s">
        <v>2279</v>
      </c>
      <c r="D233" s="92">
        <v>8814</v>
      </c>
      <c r="E233" s="92"/>
      <c r="F233" s="92" t="s">
        <v>441</v>
      </c>
      <c r="G233" s="81">
        <v>44558</v>
      </c>
      <c r="H233" s="92" t="s">
        <v>127</v>
      </c>
      <c r="I233" s="97">
        <v>2.6400000000199775</v>
      </c>
      <c r="J233" s="103" t="s">
        <v>125</v>
      </c>
      <c r="K233" s="103" t="s">
        <v>129</v>
      </c>
      <c r="L233" s="71">
        <v>5.2499999999999998E-2</v>
      </c>
      <c r="M233" s="71">
        <v>5.5700000000469839E-2</v>
      </c>
      <c r="N233" s="97">
        <v>54315.764257000003</v>
      </c>
      <c r="O233" s="99">
        <v>99.53</v>
      </c>
      <c r="P233" s="97">
        <v>54.060491778000006</v>
      </c>
      <c r="Q233" s="98">
        <f t="shared" si="3"/>
        <v>6.3953508262702945E-4</v>
      </c>
      <c r="R233" s="98">
        <f>P233/'סכום נכסי הקרן'!$C$42</f>
        <v>1.626777698817103E-5</v>
      </c>
    </row>
    <row r="234" spans="2:18">
      <c r="B234" s="96" t="s">
        <v>2574</v>
      </c>
      <c r="C234" s="103" t="s">
        <v>2279</v>
      </c>
      <c r="D234" s="92">
        <v>9003</v>
      </c>
      <c r="E234" s="92"/>
      <c r="F234" s="92" t="s">
        <v>441</v>
      </c>
      <c r="G234" s="81">
        <v>44644</v>
      </c>
      <c r="H234" s="92" t="s">
        <v>127</v>
      </c>
      <c r="I234" s="97">
        <v>2.6400000000133876</v>
      </c>
      <c r="J234" s="103" t="s">
        <v>125</v>
      </c>
      <c r="K234" s="103" t="s">
        <v>129</v>
      </c>
      <c r="L234" s="71">
        <v>5.2499999999999998E-2</v>
      </c>
      <c r="M234" s="71">
        <v>5.5700000000227845E-2</v>
      </c>
      <c r="N234" s="97">
        <v>78051.335191999999</v>
      </c>
      <c r="O234" s="99">
        <v>99.53</v>
      </c>
      <c r="P234" s="97">
        <v>77.684510638999996</v>
      </c>
      <c r="Q234" s="98">
        <f t="shared" si="3"/>
        <v>9.1900699191514485E-4</v>
      </c>
      <c r="R234" s="98">
        <f>P234/'סכום נכסי הקרן'!$C$42</f>
        <v>2.3376670336260951E-5</v>
      </c>
    </row>
    <row r="235" spans="2:18">
      <c r="B235" s="96" t="s">
        <v>2574</v>
      </c>
      <c r="C235" s="103" t="s">
        <v>2279</v>
      </c>
      <c r="D235" s="92">
        <v>9096</v>
      </c>
      <c r="E235" s="92"/>
      <c r="F235" s="92" t="s">
        <v>441</v>
      </c>
      <c r="G235" s="81">
        <v>44711</v>
      </c>
      <c r="H235" s="92" t="s">
        <v>127</v>
      </c>
      <c r="I235" s="97">
        <v>2.6399999999908452</v>
      </c>
      <c r="J235" s="103" t="s">
        <v>125</v>
      </c>
      <c r="K235" s="103" t="s">
        <v>129</v>
      </c>
      <c r="L235" s="71">
        <v>5.2499999999999998E-2</v>
      </c>
      <c r="M235" s="71">
        <v>5.5699999999795288E-2</v>
      </c>
      <c r="N235" s="97">
        <v>79017.917577</v>
      </c>
      <c r="O235" s="99">
        <v>99.53</v>
      </c>
      <c r="P235" s="97">
        <v>78.646550273000003</v>
      </c>
      <c r="Q235" s="98">
        <f t="shared" si="3"/>
        <v>9.3038791126281257E-4</v>
      </c>
      <c r="R235" s="98">
        <f>P235/'סכום נכסי הקרן'!$C$42</f>
        <v>2.3666165413071603E-5</v>
      </c>
    </row>
    <row r="236" spans="2:18">
      <c r="B236" s="96" t="s">
        <v>2574</v>
      </c>
      <c r="C236" s="103" t="s">
        <v>2279</v>
      </c>
      <c r="D236" s="92">
        <v>9127</v>
      </c>
      <c r="E236" s="92"/>
      <c r="F236" s="92" t="s">
        <v>441</v>
      </c>
      <c r="G236" s="81">
        <v>44738</v>
      </c>
      <c r="H236" s="92" t="s">
        <v>127</v>
      </c>
      <c r="I236" s="97">
        <v>2.6399999999783228</v>
      </c>
      <c r="J236" s="103" t="s">
        <v>125</v>
      </c>
      <c r="K236" s="103" t="s">
        <v>129</v>
      </c>
      <c r="L236" s="71">
        <v>5.2499999999999998E-2</v>
      </c>
      <c r="M236" s="71">
        <v>5.5699999999458072E-2</v>
      </c>
      <c r="N236" s="97">
        <v>46350.331781000001</v>
      </c>
      <c r="O236" s="99">
        <v>99.53</v>
      </c>
      <c r="P236" s="97">
        <v>46.132495250000005</v>
      </c>
      <c r="Q236" s="98">
        <f t="shared" si="3"/>
        <v>5.4574696217444001E-4</v>
      </c>
      <c r="R236" s="98">
        <f>P236/'סכום נכסי הקרן'!$C$42</f>
        <v>1.3882099846902717E-5</v>
      </c>
    </row>
    <row r="237" spans="2:18">
      <c r="B237" s="96" t="s">
        <v>2575</v>
      </c>
      <c r="C237" s="103" t="s">
        <v>2279</v>
      </c>
      <c r="D237" s="92" t="s">
        <v>2445</v>
      </c>
      <c r="E237" s="92"/>
      <c r="F237" s="92" t="s">
        <v>441</v>
      </c>
      <c r="G237" s="81">
        <v>43530</v>
      </c>
      <c r="H237" s="92" t="s">
        <v>127</v>
      </c>
      <c r="I237" s="97">
        <v>3.4799999999985096</v>
      </c>
      <c r="J237" s="103" t="s">
        <v>285</v>
      </c>
      <c r="K237" s="103" t="s">
        <v>129</v>
      </c>
      <c r="L237" s="71">
        <v>6.5500000000000003E-2</v>
      </c>
      <c r="M237" s="71">
        <v>5.8799999999999998E-2</v>
      </c>
      <c r="N237" s="97">
        <v>532375.97287099995</v>
      </c>
      <c r="O237" s="99">
        <v>105.88</v>
      </c>
      <c r="P237" s="97">
        <v>563.67962900800001</v>
      </c>
      <c r="Q237" s="98">
        <f t="shared" si="3"/>
        <v>6.6683244316972281E-3</v>
      </c>
      <c r="R237" s="98">
        <f>P237/'סכום נכסי הקרן'!$C$42</f>
        <v>1.6962136665595032E-4</v>
      </c>
    </row>
    <row r="238" spans="2:18">
      <c r="B238" s="96" t="s">
        <v>2576</v>
      </c>
      <c r="C238" s="103" t="s">
        <v>2279</v>
      </c>
      <c r="D238" s="92" t="s">
        <v>2446</v>
      </c>
      <c r="E238" s="92"/>
      <c r="F238" s="92" t="s">
        <v>462</v>
      </c>
      <c r="G238" s="81">
        <v>44294</v>
      </c>
      <c r="H238" s="92" t="s">
        <v>127</v>
      </c>
      <c r="I238" s="97">
        <v>7.7500000000010028</v>
      </c>
      <c r="J238" s="103" t="s">
        <v>487</v>
      </c>
      <c r="K238" s="103" t="s">
        <v>129</v>
      </c>
      <c r="L238" s="71">
        <v>0.03</v>
      </c>
      <c r="M238" s="71">
        <v>4.8799999999996783E-2</v>
      </c>
      <c r="N238" s="97">
        <v>529873.35812500003</v>
      </c>
      <c r="O238" s="99">
        <v>94.05</v>
      </c>
      <c r="P238" s="97">
        <v>498.34587988200002</v>
      </c>
      <c r="Q238" s="98">
        <f t="shared" si="3"/>
        <v>5.8954268262293892E-3</v>
      </c>
      <c r="R238" s="98">
        <f>P238/'סכום נכסי הקרן'!$C$42</f>
        <v>1.4996126321206333E-4</v>
      </c>
    </row>
    <row r="239" spans="2:18">
      <c r="B239" s="96" t="s">
        <v>2577</v>
      </c>
      <c r="C239" s="103" t="s">
        <v>2279</v>
      </c>
      <c r="D239" s="92" t="s">
        <v>2447</v>
      </c>
      <c r="E239" s="92"/>
      <c r="F239" s="92" t="s">
        <v>462</v>
      </c>
      <c r="G239" s="81">
        <v>42326</v>
      </c>
      <c r="H239" s="92" t="s">
        <v>127</v>
      </c>
      <c r="I239" s="97">
        <v>6.6200000000054482</v>
      </c>
      <c r="J239" s="103" t="s">
        <v>487</v>
      </c>
      <c r="K239" s="103" t="s">
        <v>129</v>
      </c>
      <c r="L239" s="71">
        <v>6.5500000000000003E-2</v>
      </c>
      <c r="M239" s="71">
        <v>7.4300000000081703E-2</v>
      </c>
      <c r="N239" s="97">
        <v>18931.129604000002</v>
      </c>
      <c r="O239" s="99">
        <v>96.97</v>
      </c>
      <c r="P239" s="97">
        <v>18.357441595000001</v>
      </c>
      <c r="Q239" s="98">
        <f t="shared" si="3"/>
        <v>2.171683523614725E-4</v>
      </c>
      <c r="R239" s="98">
        <f>P239/'סכום נכסי הקרן'!$C$42</f>
        <v>5.5240852629898676E-6</v>
      </c>
    </row>
    <row r="240" spans="2:18">
      <c r="B240" s="96" t="s">
        <v>2577</v>
      </c>
      <c r="C240" s="103" t="s">
        <v>2279</v>
      </c>
      <c r="D240" s="92" t="s">
        <v>2448</v>
      </c>
      <c r="E240" s="92"/>
      <c r="F240" s="92" t="s">
        <v>462</v>
      </c>
      <c r="G240" s="81">
        <v>42606</v>
      </c>
      <c r="H240" s="92" t="s">
        <v>127</v>
      </c>
      <c r="I240" s="97">
        <v>6.6099999999976671</v>
      </c>
      <c r="J240" s="103" t="s">
        <v>487</v>
      </c>
      <c r="K240" s="103" t="s">
        <v>129</v>
      </c>
      <c r="L240" s="71">
        <v>6.5500000000000003E-2</v>
      </c>
      <c r="M240" s="71">
        <v>7.4399999999906694E-2</v>
      </c>
      <c r="N240" s="97">
        <v>79629.589435000002</v>
      </c>
      <c r="O240" s="99">
        <v>96.9</v>
      </c>
      <c r="P240" s="97">
        <v>77.160755938000008</v>
      </c>
      <c r="Q240" s="98">
        <f t="shared" si="3"/>
        <v>9.1281097898659373E-4</v>
      </c>
      <c r="R240" s="98">
        <f>P240/'סכום נכסי הקרן'!$C$42</f>
        <v>2.321906310051173E-5</v>
      </c>
    </row>
    <row r="241" spans="2:18">
      <c r="B241" s="96" t="s">
        <v>2577</v>
      </c>
      <c r="C241" s="103" t="s">
        <v>2279</v>
      </c>
      <c r="D241" s="92" t="s">
        <v>2449</v>
      </c>
      <c r="E241" s="92"/>
      <c r="F241" s="92" t="s">
        <v>462</v>
      </c>
      <c r="G241" s="81">
        <v>42648</v>
      </c>
      <c r="H241" s="92" t="s">
        <v>127</v>
      </c>
      <c r="I241" s="97">
        <v>6.6200000000129924</v>
      </c>
      <c r="J241" s="103" t="s">
        <v>487</v>
      </c>
      <c r="K241" s="103" t="s">
        <v>129</v>
      </c>
      <c r="L241" s="71">
        <v>6.5500000000000003E-2</v>
      </c>
      <c r="M241" s="71">
        <v>7.4400000000146863E-2</v>
      </c>
      <c r="N241" s="97">
        <v>73044.677811999994</v>
      </c>
      <c r="O241" s="99">
        <v>96.94</v>
      </c>
      <c r="P241" s="97">
        <v>70.809221334</v>
      </c>
      <c r="Q241" s="98">
        <f t="shared" si="3"/>
        <v>8.3767238749063856E-4</v>
      </c>
      <c r="R241" s="98">
        <f>P241/'סכום נכסי הקרן'!$C$42</f>
        <v>2.1307771784575686E-5</v>
      </c>
    </row>
    <row r="242" spans="2:18">
      <c r="B242" s="96" t="s">
        <v>2577</v>
      </c>
      <c r="C242" s="103" t="s">
        <v>2279</v>
      </c>
      <c r="D242" s="92" t="s">
        <v>2450</v>
      </c>
      <c r="E242" s="92"/>
      <c r="F242" s="92" t="s">
        <v>462</v>
      </c>
      <c r="G242" s="81">
        <v>42718</v>
      </c>
      <c r="H242" s="92" t="s">
        <v>127</v>
      </c>
      <c r="I242" s="97">
        <v>6.6199999999636123</v>
      </c>
      <c r="J242" s="103" t="s">
        <v>487</v>
      </c>
      <c r="K242" s="103" t="s">
        <v>129</v>
      </c>
      <c r="L242" s="71">
        <v>6.5500000000000003E-2</v>
      </c>
      <c r="M242" s="71">
        <v>7.43999999994744E-2</v>
      </c>
      <c r="N242" s="97">
        <v>51034.479453999993</v>
      </c>
      <c r="O242" s="99">
        <v>96.93</v>
      </c>
      <c r="P242" s="97">
        <v>49.467518040000002</v>
      </c>
      <c r="Q242" s="98">
        <f t="shared" si="3"/>
        <v>5.8520024876909963E-4</v>
      </c>
      <c r="R242" s="98">
        <f>P242/'סכום נכסי הקרן'!$C$42</f>
        <v>1.4885668353474579E-5</v>
      </c>
    </row>
    <row r="243" spans="2:18">
      <c r="B243" s="96" t="s">
        <v>2577</v>
      </c>
      <c r="C243" s="103" t="s">
        <v>2279</v>
      </c>
      <c r="D243" s="92" t="s">
        <v>2451</v>
      </c>
      <c r="E243" s="92"/>
      <c r="F243" s="92" t="s">
        <v>462</v>
      </c>
      <c r="G243" s="81">
        <v>42900</v>
      </c>
      <c r="H243" s="92" t="s">
        <v>127</v>
      </c>
      <c r="I243" s="97">
        <v>6.6000000000068448</v>
      </c>
      <c r="J243" s="103" t="s">
        <v>487</v>
      </c>
      <c r="K243" s="103" t="s">
        <v>129</v>
      </c>
      <c r="L243" s="71">
        <v>6.5500000000000003E-2</v>
      </c>
      <c r="M243" s="71">
        <v>7.4800000000123212E-2</v>
      </c>
      <c r="N243" s="97">
        <v>60452.279666000002</v>
      </c>
      <c r="O243" s="99">
        <v>96.66</v>
      </c>
      <c r="P243" s="97">
        <v>58.432934686000003</v>
      </c>
      <c r="Q243" s="98">
        <f t="shared" si="3"/>
        <v>6.9126103894893835E-4</v>
      </c>
      <c r="R243" s="98">
        <f>P243/'סכום נכסי הקרן'!$C$42</f>
        <v>1.7583523918719678E-5</v>
      </c>
    </row>
    <row r="244" spans="2:18">
      <c r="B244" s="96" t="s">
        <v>2577</v>
      </c>
      <c r="C244" s="103" t="s">
        <v>2279</v>
      </c>
      <c r="D244" s="92" t="s">
        <v>2452</v>
      </c>
      <c r="E244" s="92"/>
      <c r="F244" s="92" t="s">
        <v>462</v>
      </c>
      <c r="G244" s="81">
        <v>43075</v>
      </c>
      <c r="H244" s="92" t="s">
        <v>127</v>
      </c>
      <c r="I244" s="97">
        <v>6.599999999972388</v>
      </c>
      <c r="J244" s="103" t="s">
        <v>487</v>
      </c>
      <c r="K244" s="103" t="s">
        <v>129</v>
      </c>
      <c r="L244" s="71">
        <v>6.5500000000000003E-2</v>
      </c>
      <c r="M244" s="71">
        <v>7.4999999999861941E-2</v>
      </c>
      <c r="N244" s="97">
        <v>37510.981993000001</v>
      </c>
      <c r="O244" s="99">
        <v>96.55</v>
      </c>
      <c r="P244" s="97">
        <v>36.216705705000003</v>
      </c>
      <c r="Q244" s="98">
        <f t="shared" si="3"/>
        <v>4.2844327000650286E-4</v>
      </c>
      <c r="R244" s="98">
        <f>P244/'סכום נכסי הקרן'!$C$42</f>
        <v>1.0898259935824765E-5</v>
      </c>
    </row>
    <row r="245" spans="2:18">
      <c r="B245" s="96" t="s">
        <v>2577</v>
      </c>
      <c r="C245" s="103" t="s">
        <v>2279</v>
      </c>
      <c r="D245" s="92" t="s">
        <v>2453</v>
      </c>
      <c r="E245" s="92"/>
      <c r="F245" s="92" t="s">
        <v>462</v>
      </c>
      <c r="G245" s="81">
        <v>43292</v>
      </c>
      <c r="H245" s="92" t="s">
        <v>127</v>
      </c>
      <c r="I245" s="97">
        <v>6.6000000000222849</v>
      </c>
      <c r="J245" s="103" t="s">
        <v>487</v>
      </c>
      <c r="K245" s="103" t="s">
        <v>129</v>
      </c>
      <c r="L245" s="71">
        <v>6.5500000000000003E-2</v>
      </c>
      <c r="M245" s="71">
        <v>7.5100000000204614E-2</v>
      </c>
      <c r="N245" s="97">
        <v>102283.92067599999</v>
      </c>
      <c r="O245" s="99">
        <v>96.51</v>
      </c>
      <c r="P245" s="97">
        <v>98.713807098000018</v>
      </c>
      <c r="Q245" s="98">
        <f t="shared" si="3"/>
        <v>1.1677833608709292E-3</v>
      </c>
      <c r="R245" s="98">
        <f>P245/'סכום נכסי הקרן'!$C$42</f>
        <v>2.9704764916272987E-5</v>
      </c>
    </row>
    <row r="246" spans="2:18">
      <c r="B246" s="96" t="s">
        <v>2549</v>
      </c>
      <c r="C246" s="103" t="s">
        <v>2279</v>
      </c>
      <c r="D246" s="92" t="s">
        <v>2345</v>
      </c>
      <c r="E246" s="92"/>
      <c r="F246" s="92" t="s">
        <v>462</v>
      </c>
      <c r="G246" s="81">
        <v>44858</v>
      </c>
      <c r="H246" s="92" t="s">
        <v>127</v>
      </c>
      <c r="I246" s="97">
        <v>5.8900000000036368</v>
      </c>
      <c r="J246" s="103" t="s">
        <v>487</v>
      </c>
      <c r="K246" s="103" t="s">
        <v>129</v>
      </c>
      <c r="L246" s="71">
        <v>3.49E-2</v>
      </c>
      <c r="M246" s="71">
        <v>4.0700000000109079E-2</v>
      </c>
      <c r="N246" s="97">
        <v>70019.209709000002</v>
      </c>
      <c r="O246" s="99">
        <v>98.19</v>
      </c>
      <c r="P246" s="97">
        <v>68.751861875000003</v>
      </c>
      <c r="Q246" s="98">
        <f>IFERROR(P246/$P$10,0)</f>
        <v>8.1333384545502008E-4</v>
      </c>
      <c r="R246" s="98">
        <f>P246/'סכום נכסי הקרן'!$C$42</f>
        <v>2.0688675217697316E-5</v>
      </c>
    </row>
    <row r="247" spans="2:18">
      <c r="B247" s="96" t="s">
        <v>2549</v>
      </c>
      <c r="C247" s="103" t="s">
        <v>2279</v>
      </c>
      <c r="D247" s="92" t="s">
        <v>2346</v>
      </c>
      <c r="E247" s="92"/>
      <c r="F247" s="92" t="s">
        <v>462</v>
      </c>
      <c r="G247" s="81">
        <v>44858</v>
      </c>
      <c r="H247" s="92" t="s">
        <v>127</v>
      </c>
      <c r="I247" s="97">
        <v>5.9499999999576429</v>
      </c>
      <c r="J247" s="103" t="s">
        <v>487</v>
      </c>
      <c r="K247" s="103" t="s">
        <v>129</v>
      </c>
      <c r="L247" s="71">
        <v>3.49E-2</v>
      </c>
      <c r="M247" s="71">
        <v>4.0599999999625852E-2</v>
      </c>
      <c r="N247" s="97">
        <v>57711.795176</v>
      </c>
      <c r="O247" s="99">
        <v>98.18</v>
      </c>
      <c r="P247" s="97">
        <v>56.661439952000002</v>
      </c>
      <c r="Q247" s="98">
        <f>IFERROR(P247/$P$10,0)</f>
        <v>6.7030427378049636E-4</v>
      </c>
      <c r="R247" s="98">
        <f>P247/'סכום נכסי הקרן'!$C$42</f>
        <v>1.7050449203329113E-5</v>
      </c>
    </row>
    <row r="248" spans="2:18">
      <c r="B248" s="96" t="s">
        <v>2549</v>
      </c>
      <c r="C248" s="103" t="s">
        <v>2279</v>
      </c>
      <c r="D248" s="92" t="s">
        <v>2347</v>
      </c>
      <c r="E248" s="92"/>
      <c r="F248" s="92" t="s">
        <v>462</v>
      </c>
      <c r="G248" s="81">
        <v>44858</v>
      </c>
      <c r="H248" s="92" t="s">
        <v>127</v>
      </c>
      <c r="I248" s="97">
        <v>5.80000000003362</v>
      </c>
      <c r="J248" s="103" t="s">
        <v>487</v>
      </c>
      <c r="K248" s="103" t="s">
        <v>129</v>
      </c>
      <c r="L248" s="71">
        <v>3.49E-2</v>
      </c>
      <c r="M248" s="71">
        <v>4.0700000000274565E-2</v>
      </c>
      <c r="N248" s="97">
        <v>72680.272310999993</v>
      </c>
      <c r="O248" s="99">
        <v>98.22</v>
      </c>
      <c r="P248" s="97">
        <v>71.386563272000004</v>
      </c>
      <c r="Q248" s="98">
        <f>IFERROR(P248/$P$10,0)</f>
        <v>8.4450233690247761E-4</v>
      </c>
      <c r="R248" s="98">
        <f>P248/'סכום נכסי הקרן'!$C$42</f>
        <v>2.1481504386414959E-5</v>
      </c>
    </row>
    <row r="249" spans="2:18">
      <c r="B249" s="96" t="s">
        <v>2549</v>
      </c>
      <c r="C249" s="103" t="s">
        <v>2279</v>
      </c>
      <c r="D249" s="92" t="s">
        <v>2348</v>
      </c>
      <c r="E249" s="92"/>
      <c r="F249" s="92" t="s">
        <v>462</v>
      </c>
      <c r="G249" s="81">
        <v>44858</v>
      </c>
      <c r="H249" s="92" t="s">
        <v>127</v>
      </c>
      <c r="I249" s="97">
        <v>5.8400000000138359</v>
      </c>
      <c r="J249" s="103" t="s">
        <v>487</v>
      </c>
      <c r="K249" s="103" t="s">
        <v>129</v>
      </c>
      <c r="L249" s="71">
        <v>3.49E-2</v>
      </c>
      <c r="M249" s="71">
        <v>4.0700000000097998E-2</v>
      </c>
      <c r="N249" s="97">
        <v>88314.015096000003</v>
      </c>
      <c r="O249" s="99">
        <v>98.21</v>
      </c>
      <c r="P249" s="97">
        <v>86.733194044999991</v>
      </c>
      <c r="Q249" s="98">
        <f>IFERROR(P249/$P$10,0)</f>
        <v>1.0260528270415845E-3</v>
      </c>
      <c r="R249" s="98">
        <f>P249/'סכום נכסי הקרן'!$C$42</f>
        <v>2.6099582371354125E-5</v>
      </c>
    </row>
    <row r="250" spans="2:18">
      <c r="B250" s="96" t="s">
        <v>2549</v>
      </c>
      <c r="C250" s="103" t="s">
        <v>2279</v>
      </c>
      <c r="D250" s="92" t="s">
        <v>2359</v>
      </c>
      <c r="E250" s="92"/>
      <c r="F250" s="92" t="s">
        <v>462</v>
      </c>
      <c r="G250" s="81">
        <v>44858</v>
      </c>
      <c r="H250" s="92" t="s">
        <v>127</v>
      </c>
      <c r="I250" s="97">
        <v>6.0499999999833651</v>
      </c>
      <c r="J250" s="103" t="s">
        <v>487</v>
      </c>
      <c r="K250" s="103" t="s">
        <v>129</v>
      </c>
      <c r="L250" s="71">
        <v>3.49E-2</v>
      </c>
      <c r="M250" s="71">
        <v>4.0599999999917806E-2</v>
      </c>
      <c r="N250" s="97">
        <v>52057.037147000003</v>
      </c>
      <c r="O250" s="99">
        <v>98.16</v>
      </c>
      <c r="P250" s="97">
        <v>51.099186856999999</v>
      </c>
      <c r="Q250" s="98">
        <f>IFERROR(P250/$P$10,0)</f>
        <v>6.045028747234698E-4</v>
      </c>
      <c r="R250" s="98">
        <f>P250/'סכום נכסי הקרן'!$C$42</f>
        <v>1.5376666928598729E-5</v>
      </c>
    </row>
    <row r="251" spans="2:18">
      <c r="B251" s="96" t="s">
        <v>2578</v>
      </c>
      <c r="C251" s="103" t="s">
        <v>2278</v>
      </c>
      <c r="D251" s="92" t="s">
        <v>2454</v>
      </c>
      <c r="E251" s="92"/>
      <c r="F251" s="92" t="s">
        <v>462</v>
      </c>
      <c r="G251" s="81">
        <v>42372</v>
      </c>
      <c r="H251" s="92" t="s">
        <v>127</v>
      </c>
      <c r="I251" s="97">
        <v>9.9600000000011377</v>
      </c>
      <c r="J251" s="103" t="s">
        <v>125</v>
      </c>
      <c r="K251" s="103" t="s">
        <v>129</v>
      </c>
      <c r="L251" s="71">
        <v>6.7000000000000004E-2</v>
      </c>
      <c r="M251" s="71">
        <v>2.8999999999999016E-2</v>
      </c>
      <c r="N251" s="97">
        <v>655613.705204</v>
      </c>
      <c r="O251" s="99">
        <v>155.55000000000001</v>
      </c>
      <c r="P251" s="97">
        <v>1019.807150529</v>
      </c>
      <c r="Q251" s="98">
        <f t="shared" si="3"/>
        <v>1.2064308496405763E-2</v>
      </c>
      <c r="R251" s="98">
        <f>P251/'סכום נכסי הקרן'!$C$42</f>
        <v>3.068783644047289E-4</v>
      </c>
    </row>
    <row r="252" spans="2:18">
      <c r="B252" s="96" t="s">
        <v>2606</v>
      </c>
      <c r="C252" s="103" t="s">
        <v>2279</v>
      </c>
      <c r="D252" s="92" t="s">
        <v>2455</v>
      </c>
      <c r="E252" s="128"/>
      <c r="F252" s="92" t="s">
        <v>476</v>
      </c>
      <c r="G252" s="81">
        <v>44871</v>
      </c>
      <c r="H252" s="92"/>
      <c r="I252" s="97">
        <v>5.6899999999986735</v>
      </c>
      <c r="J252" s="103" t="s">
        <v>274</v>
      </c>
      <c r="K252" s="103" t="s">
        <v>129</v>
      </c>
      <c r="L252" s="71">
        <v>0.05</v>
      </c>
      <c r="M252" s="71">
        <v>5.3599999999983113E-2</v>
      </c>
      <c r="N252" s="97">
        <v>833475.30794299999</v>
      </c>
      <c r="O252" s="99">
        <v>99.47</v>
      </c>
      <c r="P252" s="97">
        <v>829.05788809000001</v>
      </c>
      <c r="Q252" s="98">
        <f t="shared" ref="Q252:Q310" si="4">IFERROR(P252/$P$10,0)</f>
        <v>9.8077466098449185E-3</v>
      </c>
      <c r="R252" s="98">
        <f>P252/'סכום נכסי הקרן'!$C$42</f>
        <v>2.4947847106379265E-4</v>
      </c>
    </row>
    <row r="253" spans="2:18">
      <c r="B253" s="96" t="s">
        <v>2579</v>
      </c>
      <c r="C253" s="103" t="s">
        <v>2279</v>
      </c>
      <c r="D253" s="92" t="s">
        <v>2456</v>
      </c>
      <c r="E253" s="92"/>
      <c r="F253" s="92" t="s">
        <v>476</v>
      </c>
      <c r="G253" s="81">
        <v>41534</v>
      </c>
      <c r="H253" s="92"/>
      <c r="I253" s="97">
        <v>5.8400000000000318</v>
      </c>
      <c r="J253" s="103" t="s">
        <v>423</v>
      </c>
      <c r="K253" s="103" t="s">
        <v>129</v>
      </c>
      <c r="L253" s="71">
        <v>3.9842000000000002E-2</v>
      </c>
      <c r="M253" s="71">
        <v>2.8900000000000051E-2</v>
      </c>
      <c r="N253" s="97">
        <v>3254981.7520779995</v>
      </c>
      <c r="O253" s="99">
        <v>115.76</v>
      </c>
      <c r="P253" s="97">
        <v>3767.9668178820002</v>
      </c>
      <c r="Q253" s="98">
        <f t="shared" si="4"/>
        <v>4.4575010159095887E-2</v>
      </c>
      <c r="R253" s="98">
        <f>P253/'סכום נכסי הקרן'!$C$42</f>
        <v>1.1338491729569783E-3</v>
      </c>
    </row>
    <row r="254" spans="2:18">
      <c r="B254" s="95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7"/>
      <c r="O254" s="99"/>
      <c r="P254" s="92"/>
      <c r="Q254" s="98"/>
      <c r="R254" s="92"/>
    </row>
    <row r="255" spans="2:18">
      <c r="B255" s="93" t="s">
        <v>37</v>
      </c>
      <c r="C255" s="94"/>
      <c r="D255" s="94"/>
      <c r="E255" s="94"/>
      <c r="F255" s="94"/>
      <c r="G255" s="94"/>
      <c r="H255" s="94"/>
      <c r="I255" s="100">
        <v>2.6399406697461463</v>
      </c>
      <c r="J255" s="94"/>
      <c r="K255" s="94"/>
      <c r="L255" s="94"/>
      <c r="M255" s="78">
        <v>6.9467050253423299E-2</v>
      </c>
      <c r="N255" s="100"/>
      <c r="O255" s="102"/>
      <c r="P255" s="100">
        <v>4423.1151575580006</v>
      </c>
      <c r="Q255" s="101">
        <f t="shared" si="4"/>
        <v>5.2325408532611258E-2</v>
      </c>
      <c r="R255" s="101">
        <f>P255/'סכום נכסי הקרן'!$C$42</f>
        <v>1.330995124343919E-3</v>
      </c>
    </row>
    <row r="256" spans="2:18">
      <c r="B256" s="104" t="s">
        <v>35</v>
      </c>
      <c r="C256" s="94"/>
      <c r="D256" s="94"/>
      <c r="E256" s="94"/>
      <c r="F256" s="94"/>
      <c r="G256" s="94"/>
      <c r="H256" s="94"/>
      <c r="I256" s="100">
        <v>2.6399406697461458</v>
      </c>
      <c r="J256" s="94"/>
      <c r="K256" s="94"/>
      <c r="L256" s="94"/>
      <c r="M256" s="78">
        <v>6.9467050253423326E-2</v>
      </c>
      <c r="N256" s="100"/>
      <c r="O256" s="102"/>
      <c r="P256" s="100">
        <v>4423.1151575579997</v>
      </c>
      <c r="Q256" s="101">
        <f t="shared" si="4"/>
        <v>5.2325408532611244E-2</v>
      </c>
      <c r="R256" s="101">
        <f>P256/'סכום נכסי הקרן'!$C$42</f>
        <v>1.3309951243439186E-3</v>
      </c>
    </row>
    <row r="257" spans="2:18">
      <c r="B257" s="96" t="s">
        <v>2580</v>
      </c>
      <c r="C257" s="103" t="s">
        <v>2278</v>
      </c>
      <c r="D257" s="92">
        <v>6211</v>
      </c>
      <c r="E257" s="92"/>
      <c r="F257" s="92" t="s">
        <v>368</v>
      </c>
      <c r="G257" s="81">
        <v>43186</v>
      </c>
      <c r="H257" s="92" t="s">
        <v>254</v>
      </c>
      <c r="I257" s="97">
        <v>3.7799999999904945</v>
      </c>
      <c r="J257" s="103" t="s">
        <v>487</v>
      </c>
      <c r="K257" s="103" t="s">
        <v>128</v>
      </c>
      <c r="L257" s="71">
        <v>4.8000000000000001E-2</v>
      </c>
      <c r="M257" s="71">
        <v>5.8799999999817387E-2</v>
      </c>
      <c r="N257" s="97">
        <v>46499.319169000002</v>
      </c>
      <c r="O257" s="99">
        <v>97.72</v>
      </c>
      <c r="P257" s="97">
        <v>159.90032148399999</v>
      </c>
      <c r="Q257" s="98">
        <f t="shared" si="4"/>
        <v>1.8916192204151223E-3</v>
      </c>
      <c r="R257" s="98">
        <f>P257/'סכום נכסי הקרן'!$C$42</f>
        <v>4.8116890629121808E-5</v>
      </c>
    </row>
    <row r="258" spans="2:18">
      <c r="B258" s="96" t="s">
        <v>2580</v>
      </c>
      <c r="C258" s="103" t="s">
        <v>2278</v>
      </c>
      <c r="D258" s="92">
        <v>6831</v>
      </c>
      <c r="E258" s="92"/>
      <c r="F258" s="92" t="s">
        <v>368</v>
      </c>
      <c r="G258" s="81">
        <v>43552</v>
      </c>
      <c r="H258" s="92" t="s">
        <v>254</v>
      </c>
      <c r="I258" s="97">
        <v>3.7700000000175771</v>
      </c>
      <c r="J258" s="103" t="s">
        <v>487</v>
      </c>
      <c r="K258" s="103" t="s">
        <v>128</v>
      </c>
      <c r="L258" s="71">
        <v>4.5999999999999999E-2</v>
      </c>
      <c r="M258" s="71">
        <v>6.2900000000319478E-2</v>
      </c>
      <c r="N258" s="97">
        <v>23190.475828999999</v>
      </c>
      <c r="O258" s="99">
        <v>95.51</v>
      </c>
      <c r="P258" s="97">
        <v>77.943114019000006</v>
      </c>
      <c r="Q258" s="98">
        <f t="shared" si="4"/>
        <v>9.2206626734081239E-4</v>
      </c>
      <c r="R258" s="98">
        <f>P258/'סכום נכסי הקרן'!$C$42</f>
        <v>2.3454488757364167E-5</v>
      </c>
    </row>
    <row r="259" spans="2:18">
      <c r="B259" s="96" t="s">
        <v>2580</v>
      </c>
      <c r="C259" s="103" t="s">
        <v>2278</v>
      </c>
      <c r="D259" s="92">
        <v>7598</v>
      </c>
      <c r="E259" s="92"/>
      <c r="F259" s="92" t="s">
        <v>368</v>
      </c>
      <c r="G259" s="81">
        <v>43942</v>
      </c>
      <c r="H259" s="92" t="s">
        <v>254</v>
      </c>
      <c r="I259" s="97">
        <v>3.6700000000111292</v>
      </c>
      <c r="J259" s="103" t="s">
        <v>487</v>
      </c>
      <c r="K259" s="103" t="s">
        <v>128</v>
      </c>
      <c r="L259" s="71">
        <v>5.4400000000000004E-2</v>
      </c>
      <c r="M259" s="71">
        <v>7.6500000000339019E-2</v>
      </c>
      <c r="N259" s="97">
        <v>23565.502001000001</v>
      </c>
      <c r="O259" s="99">
        <v>94.26</v>
      </c>
      <c r="P259" s="97">
        <v>78.166994839000012</v>
      </c>
      <c r="Q259" s="98">
        <f t="shared" si="4"/>
        <v>9.24714775225374E-4</v>
      </c>
      <c r="R259" s="98">
        <f>P259/'סכום נכסי הקרן'!$C$42</f>
        <v>2.3521858533921974E-5</v>
      </c>
    </row>
    <row r="260" spans="2:18">
      <c r="B260" s="96" t="s">
        <v>2581</v>
      </c>
      <c r="C260" s="103" t="s">
        <v>2279</v>
      </c>
      <c r="D260" s="92">
        <v>4623</v>
      </c>
      <c r="E260" s="92"/>
      <c r="F260" s="92" t="s">
        <v>2457</v>
      </c>
      <c r="G260" s="81">
        <v>42354</v>
      </c>
      <c r="H260" s="92" t="s">
        <v>2458</v>
      </c>
      <c r="I260" s="97">
        <v>2.4300000000000002</v>
      </c>
      <c r="J260" s="103" t="s">
        <v>1531</v>
      </c>
      <c r="K260" s="103" t="s">
        <v>128</v>
      </c>
      <c r="L260" s="71">
        <v>5.0199999999999995E-2</v>
      </c>
      <c r="M260" s="71">
        <v>6.480000000000001E-2</v>
      </c>
      <c r="N260" s="97">
        <v>267770.08</v>
      </c>
      <c r="O260" s="99">
        <v>99.23</v>
      </c>
      <c r="P260" s="97">
        <v>935.02731999999992</v>
      </c>
      <c r="Q260" s="98">
        <f t="shared" si="4"/>
        <v>1.106136394042349E-2</v>
      </c>
      <c r="R260" s="98">
        <f>P260/'סכום נכסי הקרן'!$C$42</f>
        <v>2.8136658434537755E-4</v>
      </c>
    </row>
    <row r="261" spans="2:18">
      <c r="B261" s="96" t="s">
        <v>2582</v>
      </c>
      <c r="C261" s="103" t="s">
        <v>2279</v>
      </c>
      <c r="D261" s="92" t="s">
        <v>2459</v>
      </c>
      <c r="E261" s="92"/>
      <c r="F261" s="92" t="s">
        <v>2457</v>
      </c>
      <c r="G261" s="81">
        <v>43185</v>
      </c>
      <c r="H261" s="92" t="s">
        <v>2458</v>
      </c>
      <c r="I261" s="97">
        <v>4.249999999960119</v>
      </c>
      <c r="J261" s="103" t="s">
        <v>1531</v>
      </c>
      <c r="K261" s="103" t="s">
        <v>136</v>
      </c>
      <c r="L261" s="71">
        <v>4.2199999999999994E-2</v>
      </c>
      <c r="M261" s="71">
        <v>7.2699999999409765E-2</v>
      </c>
      <c r="N261" s="97">
        <v>10927.528671</v>
      </c>
      <c r="O261" s="99">
        <v>88.37</v>
      </c>
      <c r="P261" s="97">
        <v>25.074476724</v>
      </c>
      <c r="Q261" s="98">
        <f t="shared" si="4"/>
        <v>2.9663081145034538E-4</v>
      </c>
      <c r="R261" s="98">
        <f>P261/'סכום נכסי הקרן'!$C$42</f>
        <v>7.5453622789113299E-6</v>
      </c>
    </row>
    <row r="262" spans="2:18">
      <c r="B262" s="96" t="s">
        <v>2583</v>
      </c>
      <c r="C262" s="103" t="s">
        <v>2279</v>
      </c>
      <c r="D262" s="92">
        <v>6812</v>
      </c>
      <c r="E262" s="92"/>
      <c r="F262" s="92" t="s">
        <v>476</v>
      </c>
      <c r="G262" s="81">
        <v>43536</v>
      </c>
      <c r="H262" s="92"/>
      <c r="I262" s="97">
        <v>3.0000000000309019</v>
      </c>
      <c r="J262" s="103" t="s">
        <v>1531</v>
      </c>
      <c r="K262" s="103" t="s">
        <v>128</v>
      </c>
      <c r="L262" s="71">
        <v>6.7621000000000001E-2</v>
      </c>
      <c r="M262" s="71">
        <v>7.4800000000494429E-2</v>
      </c>
      <c r="N262" s="97">
        <v>9266.3846219999996</v>
      </c>
      <c r="O262" s="99">
        <v>99.24</v>
      </c>
      <c r="P262" s="97">
        <v>32.360582604999998</v>
      </c>
      <c r="Q262" s="98">
        <f t="shared" si="4"/>
        <v>3.8282537190254787E-4</v>
      </c>
      <c r="R262" s="98">
        <f>P262/'סכום נכסי הקרן'!$C$42</f>
        <v>9.7378829476290495E-6</v>
      </c>
    </row>
    <row r="263" spans="2:18">
      <c r="B263" s="96" t="s">
        <v>2583</v>
      </c>
      <c r="C263" s="103" t="s">
        <v>2279</v>
      </c>
      <c r="D263" s="92">
        <v>6872</v>
      </c>
      <c r="E263" s="92"/>
      <c r="F263" s="92" t="s">
        <v>476</v>
      </c>
      <c r="G263" s="81">
        <v>43570</v>
      </c>
      <c r="H263" s="92"/>
      <c r="I263" s="97">
        <v>2.9900000000367295</v>
      </c>
      <c r="J263" s="103" t="s">
        <v>1531</v>
      </c>
      <c r="K263" s="103" t="s">
        <v>128</v>
      </c>
      <c r="L263" s="71">
        <v>6.7452999999999999E-2</v>
      </c>
      <c r="M263" s="71">
        <v>7.5300000001193704E-2</v>
      </c>
      <c r="N263" s="97">
        <v>7476.7640449999999</v>
      </c>
      <c r="O263" s="99">
        <v>99.34</v>
      </c>
      <c r="P263" s="97">
        <v>26.137082795999998</v>
      </c>
      <c r="Q263" s="98">
        <f t="shared" si="4"/>
        <v>3.0920143076411665E-4</v>
      </c>
      <c r="R263" s="98">
        <f>P263/'סכום נכסי הקרן'!$C$42</f>
        <v>7.8651196106899321E-6</v>
      </c>
    </row>
    <row r="264" spans="2:18">
      <c r="B264" s="96" t="s">
        <v>2583</v>
      </c>
      <c r="C264" s="103" t="s">
        <v>2279</v>
      </c>
      <c r="D264" s="92">
        <v>7258</v>
      </c>
      <c r="E264" s="92"/>
      <c r="F264" s="92" t="s">
        <v>476</v>
      </c>
      <c r="G264" s="81">
        <v>43774</v>
      </c>
      <c r="H264" s="92"/>
      <c r="I264" s="97">
        <v>3.0000000000000004</v>
      </c>
      <c r="J264" s="103" t="s">
        <v>1531</v>
      </c>
      <c r="K264" s="103" t="s">
        <v>128</v>
      </c>
      <c r="L264" s="71">
        <v>6.8148E-2</v>
      </c>
      <c r="M264" s="71">
        <v>7.400000000000001E-2</v>
      </c>
      <c r="N264" s="97">
        <v>6828.2246660000001</v>
      </c>
      <c r="O264" s="99">
        <v>99.49</v>
      </c>
      <c r="P264" s="97">
        <v>23.905977089999997</v>
      </c>
      <c r="Q264" s="98">
        <f t="shared" si="4"/>
        <v>2.8280747234627976E-4</v>
      </c>
      <c r="R264" s="98">
        <f>P264/'סכום נכסי הקרן'!$C$42</f>
        <v>7.1937396644754169E-6</v>
      </c>
    </row>
    <row r="265" spans="2:18">
      <c r="B265" s="96" t="s">
        <v>2584</v>
      </c>
      <c r="C265" s="103" t="s">
        <v>2279</v>
      </c>
      <c r="D265" s="92">
        <v>6861</v>
      </c>
      <c r="E265" s="92"/>
      <c r="F265" s="92" t="s">
        <v>476</v>
      </c>
      <c r="G265" s="81">
        <v>43563</v>
      </c>
      <c r="H265" s="92"/>
      <c r="I265" s="97">
        <v>1.2099999999960296</v>
      </c>
      <c r="J265" s="103" t="s">
        <v>1173</v>
      </c>
      <c r="K265" s="103" t="s">
        <v>128</v>
      </c>
      <c r="L265" s="71">
        <v>6.8239999999999995E-2</v>
      </c>
      <c r="M265" s="71">
        <v>7.8899999999757775E-2</v>
      </c>
      <c r="N265" s="97">
        <v>49401.055481000003</v>
      </c>
      <c r="O265" s="99">
        <v>99.97</v>
      </c>
      <c r="P265" s="97">
        <v>173.79016538900001</v>
      </c>
      <c r="Q265" s="98">
        <f t="shared" si="4"/>
        <v>2.0559359363254959E-3</v>
      </c>
      <c r="R265" s="98">
        <f>P265/'סכום נכסי הקרן'!$C$42</f>
        <v>5.2296595171487813E-5</v>
      </c>
    </row>
    <row r="266" spans="2:18">
      <c r="B266" s="96" t="s">
        <v>2585</v>
      </c>
      <c r="C266" s="103" t="s">
        <v>2279</v>
      </c>
      <c r="D266" s="92">
        <v>6932</v>
      </c>
      <c r="E266" s="92"/>
      <c r="F266" s="92" t="s">
        <v>476</v>
      </c>
      <c r="G266" s="81">
        <v>43098</v>
      </c>
      <c r="H266" s="92"/>
      <c r="I266" s="97">
        <v>2.1900000000068367</v>
      </c>
      <c r="J266" s="103" t="s">
        <v>1531</v>
      </c>
      <c r="K266" s="103" t="s">
        <v>128</v>
      </c>
      <c r="L266" s="71">
        <v>6.8285999999999999E-2</v>
      </c>
      <c r="M266" s="71">
        <v>6.130000000013671E-2</v>
      </c>
      <c r="N266" s="97">
        <v>16272.684835999999</v>
      </c>
      <c r="O266" s="99">
        <v>102.18</v>
      </c>
      <c r="P266" s="97">
        <v>58.511921940000001</v>
      </c>
      <c r="Q266" s="98">
        <f t="shared" si="4"/>
        <v>6.9219545738191917E-4</v>
      </c>
      <c r="R266" s="98">
        <f>P266/'סכום נכסי הקרן'!$C$42</f>
        <v>1.7607292608028992E-5</v>
      </c>
    </row>
    <row r="267" spans="2:18">
      <c r="B267" s="96" t="s">
        <v>2585</v>
      </c>
      <c r="C267" s="103" t="s">
        <v>2279</v>
      </c>
      <c r="D267" s="92">
        <v>9335</v>
      </c>
      <c r="E267" s="92"/>
      <c r="F267" s="92" t="s">
        <v>476</v>
      </c>
      <c r="G267" s="81">
        <v>44064</v>
      </c>
      <c r="H267" s="92"/>
      <c r="I267" s="97">
        <v>2.959999999997903</v>
      </c>
      <c r="J267" s="103" t="s">
        <v>1531</v>
      </c>
      <c r="K267" s="103" t="s">
        <v>128</v>
      </c>
      <c r="L267" s="71">
        <v>7.8285999999999994E-2</v>
      </c>
      <c r="M267" s="71">
        <v>9.4900000000060311E-2</v>
      </c>
      <c r="N267" s="97">
        <v>44830.509300999998</v>
      </c>
      <c r="O267" s="99">
        <v>96.71</v>
      </c>
      <c r="P267" s="97">
        <v>152.56830879199998</v>
      </c>
      <c r="Q267" s="98">
        <f t="shared" si="4"/>
        <v>1.8048815828431888E-3</v>
      </c>
      <c r="R267" s="98">
        <f>P267/'סכום נכסי הקרן'!$C$42</f>
        <v>4.5910555773018352E-5</v>
      </c>
    </row>
    <row r="268" spans="2:18">
      <c r="B268" s="96" t="s">
        <v>2585</v>
      </c>
      <c r="C268" s="103" t="s">
        <v>2279</v>
      </c>
      <c r="D268" s="92" t="s">
        <v>2460</v>
      </c>
      <c r="E268" s="92"/>
      <c r="F268" s="92" t="s">
        <v>476</v>
      </c>
      <c r="G268" s="81">
        <v>42817</v>
      </c>
      <c r="H268" s="92"/>
      <c r="I268" s="97">
        <v>2.21999999995518</v>
      </c>
      <c r="J268" s="103" t="s">
        <v>1531</v>
      </c>
      <c r="K268" s="103" t="s">
        <v>128</v>
      </c>
      <c r="L268" s="71">
        <v>5.7820000000000003E-2</v>
      </c>
      <c r="M268" s="71">
        <v>7.8199999998911515E-2</v>
      </c>
      <c r="N268" s="97">
        <v>4609.236723</v>
      </c>
      <c r="O268" s="99">
        <v>96.29</v>
      </c>
      <c r="P268" s="97">
        <v>15.618145935000001</v>
      </c>
      <c r="Q268" s="98">
        <f t="shared" si="4"/>
        <v>1.8476251181802982E-4</v>
      </c>
      <c r="R268" s="98">
        <f>P268/'סכום נכסי הקרן'!$C$42</f>
        <v>4.6997817941176242E-6</v>
      </c>
    </row>
    <row r="269" spans="2:18">
      <c r="B269" s="96" t="s">
        <v>2585</v>
      </c>
      <c r="C269" s="103" t="s">
        <v>2279</v>
      </c>
      <c r="D269" s="92">
        <v>7291</v>
      </c>
      <c r="E269" s="92"/>
      <c r="F269" s="92" t="s">
        <v>476</v>
      </c>
      <c r="G269" s="81">
        <v>43798</v>
      </c>
      <c r="H269" s="92"/>
      <c r="I269" s="97">
        <v>2.1900000002468554</v>
      </c>
      <c r="J269" s="103" t="s">
        <v>1531</v>
      </c>
      <c r="K269" s="103" t="s">
        <v>128</v>
      </c>
      <c r="L269" s="71">
        <v>6.8285999999999999E-2</v>
      </c>
      <c r="M269" s="71">
        <v>6.6800000010226859E-2</v>
      </c>
      <c r="N269" s="97">
        <v>957.21677800000009</v>
      </c>
      <c r="O269" s="99">
        <v>101.02</v>
      </c>
      <c r="P269" s="97">
        <v>3.402803864</v>
      </c>
      <c r="Q269" s="98">
        <f t="shared" si="4"/>
        <v>4.0255136029162571E-5</v>
      </c>
      <c r="R269" s="98">
        <f>P269/'סכום נכסי הקרן'!$C$42</f>
        <v>1.0239650542092533E-6</v>
      </c>
    </row>
    <row r="270" spans="2:18">
      <c r="B270" s="96" t="s">
        <v>2586</v>
      </c>
      <c r="C270" s="103" t="s">
        <v>2279</v>
      </c>
      <c r="D270" s="92">
        <v>9327</v>
      </c>
      <c r="E270" s="92"/>
      <c r="F270" s="92" t="s">
        <v>476</v>
      </c>
      <c r="G270" s="81">
        <v>44880</v>
      </c>
      <c r="H270" s="92"/>
      <c r="I270" s="97">
        <v>1.5399999997060614</v>
      </c>
      <c r="J270" s="103" t="s">
        <v>2461</v>
      </c>
      <c r="K270" s="103" t="s">
        <v>134</v>
      </c>
      <c r="L270" s="71">
        <v>5.2600000000000001E-2</v>
      </c>
      <c r="M270" s="71">
        <v>6.3399999991716277E-2</v>
      </c>
      <c r="N270" s="97">
        <v>4443.2526040000002</v>
      </c>
      <c r="O270" s="99">
        <v>99.88</v>
      </c>
      <c r="P270" s="97">
        <v>1.496910586</v>
      </c>
      <c r="Q270" s="98">
        <f t="shared" si="4"/>
        <v>1.7708437415517009E-5</v>
      </c>
      <c r="R270" s="98">
        <f>P270/'סכום נכסי הקרן'!$C$42</f>
        <v>4.5044739297377706E-7</v>
      </c>
    </row>
    <row r="271" spans="2:18">
      <c r="B271" s="96" t="s">
        <v>2586</v>
      </c>
      <c r="C271" s="103" t="s">
        <v>2279</v>
      </c>
      <c r="D271" s="92">
        <v>8763</v>
      </c>
      <c r="E271" s="92"/>
      <c r="F271" s="92" t="s">
        <v>476</v>
      </c>
      <c r="G271" s="81">
        <v>44529</v>
      </c>
      <c r="H271" s="92"/>
      <c r="I271" s="97">
        <v>3.2200000000183113</v>
      </c>
      <c r="J271" s="103" t="s">
        <v>2461</v>
      </c>
      <c r="K271" s="103" t="s">
        <v>2227</v>
      </c>
      <c r="L271" s="71">
        <v>6.3299999999999995E-2</v>
      </c>
      <c r="M271" s="71">
        <v>6.8900000000340314E-2</v>
      </c>
      <c r="N271" s="97">
        <v>162093.587417</v>
      </c>
      <c r="O271" s="99">
        <v>99.98</v>
      </c>
      <c r="P271" s="97">
        <v>57.888247526999997</v>
      </c>
      <c r="Q271" s="98">
        <f t="shared" si="4"/>
        <v>6.8481739524944266E-4</v>
      </c>
      <c r="R271" s="98">
        <f>P271/'סכום נכסי הקרן'!$C$42</f>
        <v>1.7419617728829294E-5</v>
      </c>
    </row>
    <row r="272" spans="2:18">
      <c r="B272" s="96" t="s">
        <v>2587</v>
      </c>
      <c r="C272" s="103" t="s">
        <v>2279</v>
      </c>
      <c r="D272" s="92">
        <v>9040</v>
      </c>
      <c r="E272" s="92"/>
      <c r="F272" s="92" t="s">
        <v>476</v>
      </c>
      <c r="G272" s="81">
        <v>44665</v>
      </c>
      <c r="H272" s="92"/>
      <c r="I272" s="97">
        <v>4.5999999999890626</v>
      </c>
      <c r="J272" s="103" t="s">
        <v>2461</v>
      </c>
      <c r="K272" s="103" t="s">
        <v>130</v>
      </c>
      <c r="L272" s="71">
        <v>5.2839999999999998E-2</v>
      </c>
      <c r="M272" s="71">
        <v>6.4399999999810414E-2</v>
      </c>
      <c r="N272" s="97">
        <v>29448.6</v>
      </c>
      <c r="O272" s="99">
        <v>99.27</v>
      </c>
      <c r="P272" s="97">
        <v>109.713797907</v>
      </c>
      <c r="Q272" s="98">
        <f t="shared" si="4"/>
        <v>1.2979131432602419E-3</v>
      </c>
      <c r="R272" s="98">
        <f>P272/'סכום נכסי הקרן'!$C$42</f>
        <v>3.3014860541884088E-5</v>
      </c>
    </row>
    <row r="273" spans="2:18">
      <c r="B273" s="96" t="s">
        <v>2588</v>
      </c>
      <c r="C273" s="103" t="s">
        <v>2279</v>
      </c>
      <c r="D273" s="92">
        <v>9186</v>
      </c>
      <c r="E273" s="92"/>
      <c r="F273" s="92" t="s">
        <v>476</v>
      </c>
      <c r="G273" s="81">
        <v>44778</v>
      </c>
      <c r="H273" s="92"/>
      <c r="I273" s="97">
        <v>3.8299999999887184</v>
      </c>
      <c r="J273" s="103" t="s">
        <v>423</v>
      </c>
      <c r="K273" s="103" t="s">
        <v>130</v>
      </c>
      <c r="L273" s="71">
        <v>5.842E-2</v>
      </c>
      <c r="M273" s="71">
        <v>6.399999999984958E-2</v>
      </c>
      <c r="N273" s="97">
        <v>17636.346774000001</v>
      </c>
      <c r="O273" s="99">
        <v>100.44</v>
      </c>
      <c r="P273" s="97">
        <v>66.480441225000007</v>
      </c>
      <c r="Q273" s="98">
        <f t="shared" si="4"/>
        <v>7.8646296164871241E-4</v>
      </c>
      <c r="R273" s="98">
        <f>P273/'סכום נכסי הקרן'!$C$42</f>
        <v>2.0005163777729919E-5</v>
      </c>
    </row>
    <row r="274" spans="2:18">
      <c r="B274" s="96" t="s">
        <v>2588</v>
      </c>
      <c r="C274" s="103" t="s">
        <v>2279</v>
      </c>
      <c r="D274" s="92">
        <v>9187</v>
      </c>
      <c r="E274" s="92"/>
      <c r="F274" s="92" t="s">
        <v>476</v>
      </c>
      <c r="G274" s="81">
        <v>44778</v>
      </c>
      <c r="H274" s="92"/>
      <c r="I274" s="97">
        <v>3.6699999999901092</v>
      </c>
      <c r="J274" s="103" t="s">
        <v>423</v>
      </c>
      <c r="K274" s="103" t="s">
        <v>128</v>
      </c>
      <c r="L274" s="71">
        <v>7.9612000000000002E-2</v>
      </c>
      <c r="M274" s="71">
        <v>9.1799999999809215E-2</v>
      </c>
      <c r="N274" s="97">
        <v>48564.849420999999</v>
      </c>
      <c r="O274" s="99">
        <v>99.98</v>
      </c>
      <c r="P274" s="97">
        <v>170.86552760699999</v>
      </c>
      <c r="Q274" s="98">
        <f t="shared" si="4"/>
        <v>2.0213375003133643E-3</v>
      </c>
      <c r="R274" s="98">
        <f>P274/'סכום נכסי הקרן'!$C$42</f>
        <v>5.1416518915353623E-5</v>
      </c>
    </row>
    <row r="275" spans="2:18">
      <c r="B275" s="96" t="s">
        <v>2589</v>
      </c>
      <c r="C275" s="103" t="s">
        <v>2279</v>
      </c>
      <c r="D275" s="92">
        <v>9047</v>
      </c>
      <c r="E275" s="92"/>
      <c r="F275" s="92" t="s">
        <v>476</v>
      </c>
      <c r="G275" s="81">
        <v>44677</v>
      </c>
      <c r="H275" s="92"/>
      <c r="I275" s="97">
        <v>3.3900000000678583</v>
      </c>
      <c r="J275" s="103" t="s">
        <v>2461</v>
      </c>
      <c r="K275" s="103" t="s">
        <v>2227</v>
      </c>
      <c r="L275" s="71">
        <v>0.10060000000000001</v>
      </c>
      <c r="M275" s="71">
        <v>0.10830000000252618</v>
      </c>
      <c r="N275" s="97">
        <v>49425.22507800001</v>
      </c>
      <c r="O275" s="99">
        <v>99.33</v>
      </c>
      <c r="P275" s="97">
        <v>17.536403779</v>
      </c>
      <c r="Q275" s="98">
        <f t="shared" si="4"/>
        <v>2.0745548312506724E-4</v>
      </c>
      <c r="R275" s="98">
        <f>P275/'סכום נכסי הקרן'!$C$42</f>
        <v>5.2770201762645843E-6</v>
      </c>
    </row>
    <row r="276" spans="2:18">
      <c r="B276" s="96" t="s">
        <v>2589</v>
      </c>
      <c r="C276" s="103" t="s">
        <v>2279</v>
      </c>
      <c r="D276" s="92">
        <v>9048</v>
      </c>
      <c r="E276" s="92"/>
      <c r="F276" s="92" t="s">
        <v>476</v>
      </c>
      <c r="G276" s="81">
        <v>44677</v>
      </c>
      <c r="H276" s="92"/>
      <c r="I276" s="97">
        <v>3.6400000000007129</v>
      </c>
      <c r="J276" s="103" t="s">
        <v>2461</v>
      </c>
      <c r="K276" s="103" t="s">
        <v>2227</v>
      </c>
      <c r="L276" s="71">
        <v>6.1399999999999996E-2</v>
      </c>
      <c r="M276" s="71">
        <v>6.6599999999868181E-2</v>
      </c>
      <c r="N276" s="97">
        <v>158671.38971799999</v>
      </c>
      <c r="O276" s="99">
        <v>99.05</v>
      </c>
      <c r="P276" s="97">
        <v>56.138985538999997</v>
      </c>
      <c r="Q276" s="98">
        <f t="shared" si="4"/>
        <v>6.6412364324611433E-4</v>
      </c>
      <c r="R276" s="98">
        <f>P276/'סכום נכסי הקרן'!$C$42</f>
        <v>1.6893233247690533E-5</v>
      </c>
    </row>
    <row r="277" spans="2:18">
      <c r="B277" s="96" t="s">
        <v>2589</v>
      </c>
      <c r="C277" s="103" t="s">
        <v>2279</v>
      </c>
      <c r="D277" s="92">
        <v>9074</v>
      </c>
      <c r="E277" s="92"/>
      <c r="F277" s="92" t="s">
        <v>476</v>
      </c>
      <c r="G277" s="81">
        <v>44684</v>
      </c>
      <c r="H277" s="92"/>
      <c r="I277" s="97">
        <v>3.5600000005211454</v>
      </c>
      <c r="J277" s="103" t="s">
        <v>2461</v>
      </c>
      <c r="K277" s="103" t="s">
        <v>2227</v>
      </c>
      <c r="L277" s="71">
        <v>6.6299999999999998E-2</v>
      </c>
      <c r="M277" s="71">
        <v>7.4500000008274947E-2</v>
      </c>
      <c r="N277" s="97">
        <v>8026.6991049999997</v>
      </c>
      <c r="O277" s="99">
        <v>99.05</v>
      </c>
      <c r="P277" s="97">
        <v>2.8398991169999999</v>
      </c>
      <c r="Q277" s="98">
        <f t="shared" si="4"/>
        <v>3.3595978443949973E-5</v>
      </c>
      <c r="R277" s="98">
        <f>P277/'סכום נכסי הקרן'!$C$42</f>
        <v>8.5457686352495436E-7</v>
      </c>
    </row>
    <row r="278" spans="2:18">
      <c r="B278" s="96" t="s">
        <v>2589</v>
      </c>
      <c r="C278" s="103" t="s">
        <v>2279</v>
      </c>
      <c r="D278" s="92">
        <v>9220</v>
      </c>
      <c r="E278" s="92"/>
      <c r="F278" s="92" t="s">
        <v>476</v>
      </c>
      <c r="G278" s="81">
        <v>44811</v>
      </c>
      <c r="H278" s="92"/>
      <c r="I278" s="97">
        <v>3.6000000002379542</v>
      </c>
      <c r="J278" s="103" t="s">
        <v>2461</v>
      </c>
      <c r="K278" s="103" t="s">
        <v>2227</v>
      </c>
      <c r="L278" s="71">
        <v>6.7099999999999993E-2</v>
      </c>
      <c r="M278" s="71">
        <v>7.130000000535397E-2</v>
      </c>
      <c r="N278" s="97">
        <v>11877.932833000001</v>
      </c>
      <c r="O278" s="99">
        <v>99.05</v>
      </c>
      <c r="P278" s="97">
        <v>4.2024911750000005</v>
      </c>
      <c r="Q278" s="98">
        <f t="shared" si="4"/>
        <v>4.9715429002751435E-5</v>
      </c>
      <c r="R278" s="98">
        <f>P278/'סכום נכסי הקרן'!$C$42</f>
        <v>1.2646053889113558E-6</v>
      </c>
    </row>
    <row r="279" spans="2:18">
      <c r="B279" s="96" t="s">
        <v>2590</v>
      </c>
      <c r="C279" s="103" t="s">
        <v>2279</v>
      </c>
      <c r="D279" s="92" t="s">
        <v>2462</v>
      </c>
      <c r="E279" s="92"/>
      <c r="F279" s="92" t="s">
        <v>476</v>
      </c>
      <c r="G279" s="81">
        <v>42870</v>
      </c>
      <c r="H279" s="92"/>
      <c r="I279" s="97">
        <v>1.4300000000402779</v>
      </c>
      <c r="J279" s="103" t="s">
        <v>1531</v>
      </c>
      <c r="K279" s="103" t="s">
        <v>128</v>
      </c>
      <c r="L279" s="71">
        <v>7.0885999999999991E-2</v>
      </c>
      <c r="M279" s="71">
        <v>7.9700000001018789E-2</v>
      </c>
      <c r="N279" s="97">
        <v>4829.4552970000004</v>
      </c>
      <c r="O279" s="99">
        <v>99.34</v>
      </c>
      <c r="P279" s="97">
        <v>16.882687323999999</v>
      </c>
      <c r="Q279" s="98">
        <f t="shared" si="4"/>
        <v>1.9972202393309571E-4</v>
      </c>
      <c r="R279" s="98">
        <f>P279/'סכום נכסי הקרן'!$C$42</f>
        <v>5.0803051048015187E-6</v>
      </c>
    </row>
    <row r="280" spans="2:18">
      <c r="B280" s="96" t="s">
        <v>2591</v>
      </c>
      <c r="C280" s="103" t="s">
        <v>2279</v>
      </c>
      <c r="D280" s="92">
        <v>8702</v>
      </c>
      <c r="E280" s="92"/>
      <c r="F280" s="92" t="s">
        <v>476</v>
      </c>
      <c r="G280" s="81">
        <v>44497</v>
      </c>
      <c r="H280" s="92"/>
      <c r="I280" s="97">
        <v>0.53999999783034758</v>
      </c>
      <c r="J280" s="103" t="s">
        <v>1173</v>
      </c>
      <c r="K280" s="103" t="s">
        <v>128</v>
      </c>
      <c r="L280" s="71">
        <v>6.2775999999999998E-2</v>
      </c>
      <c r="M280" s="71">
        <v>6.2600000094018268E-2</v>
      </c>
      <c r="N280" s="97">
        <v>39.112777000000001</v>
      </c>
      <c r="O280" s="99">
        <v>100.46</v>
      </c>
      <c r="P280" s="97">
        <v>0.13827099500000001</v>
      </c>
      <c r="Q280" s="98">
        <f t="shared" si="4"/>
        <v>1.6357445022028628E-6</v>
      </c>
      <c r="R280" s="98">
        <f>P280/'סכום נכסי הקרן'!$C$42</f>
        <v>4.1608236192699466E-8</v>
      </c>
    </row>
    <row r="281" spans="2:18">
      <c r="B281" s="96" t="s">
        <v>2591</v>
      </c>
      <c r="C281" s="103" t="s">
        <v>2279</v>
      </c>
      <c r="D281" s="92">
        <v>9118</v>
      </c>
      <c r="E281" s="92"/>
      <c r="F281" s="92" t="s">
        <v>476</v>
      </c>
      <c r="G281" s="81">
        <v>44733</v>
      </c>
      <c r="H281" s="92"/>
      <c r="I281" s="97">
        <v>0.53999999974573942</v>
      </c>
      <c r="J281" s="103" t="s">
        <v>1173</v>
      </c>
      <c r="K281" s="103" t="s">
        <v>128</v>
      </c>
      <c r="L281" s="71">
        <v>6.2775999999999998E-2</v>
      </c>
      <c r="M281" s="71">
        <v>6.2599999988013438E-2</v>
      </c>
      <c r="N281" s="97">
        <v>155.753027</v>
      </c>
      <c r="O281" s="99">
        <v>100.46</v>
      </c>
      <c r="P281" s="97">
        <v>0.550616141</v>
      </c>
      <c r="Q281" s="98">
        <f t="shared" si="4"/>
        <v>6.5137834978688499E-6</v>
      </c>
      <c r="R281" s="98">
        <f>P281/'סכום נכסי הקרן'!$C$42</f>
        <v>1.6569032750679714E-7</v>
      </c>
    </row>
    <row r="282" spans="2:18">
      <c r="B282" s="96" t="s">
        <v>2591</v>
      </c>
      <c r="C282" s="103" t="s">
        <v>2279</v>
      </c>
      <c r="D282" s="92">
        <v>9233</v>
      </c>
      <c r="E282" s="92"/>
      <c r="F282" s="92" t="s">
        <v>476</v>
      </c>
      <c r="G282" s="81">
        <v>44819</v>
      </c>
      <c r="H282" s="92"/>
      <c r="I282" s="97">
        <v>0.54</v>
      </c>
      <c r="J282" s="103" t="s">
        <v>1173</v>
      </c>
      <c r="K282" s="103" t="s">
        <v>128</v>
      </c>
      <c r="L282" s="71">
        <v>6.2775999999999998E-2</v>
      </c>
      <c r="M282" s="71">
        <v>6.2599999907474557E-2</v>
      </c>
      <c r="N282" s="97">
        <v>30.572182000000002</v>
      </c>
      <c r="O282" s="99">
        <v>100.46</v>
      </c>
      <c r="P282" s="97">
        <v>0.10807840000000001</v>
      </c>
      <c r="Q282" s="98">
        <f t="shared" si="4"/>
        <v>1.2785664022080834E-6</v>
      </c>
      <c r="R282" s="98">
        <f>P282/'סכום נכסי הקרן'!$C$42</f>
        <v>3.2522739816322648E-8</v>
      </c>
    </row>
    <row r="283" spans="2:18">
      <c r="B283" s="96" t="s">
        <v>2591</v>
      </c>
      <c r="C283" s="103" t="s">
        <v>2279</v>
      </c>
      <c r="D283" s="92">
        <v>9276</v>
      </c>
      <c r="E283" s="92"/>
      <c r="F283" s="92" t="s">
        <v>476</v>
      </c>
      <c r="G283" s="81">
        <v>44854</v>
      </c>
      <c r="H283" s="92"/>
      <c r="I283" s="97">
        <v>0.54000000694139605</v>
      </c>
      <c r="J283" s="103" t="s">
        <v>1173</v>
      </c>
      <c r="K283" s="103" t="s">
        <v>128</v>
      </c>
      <c r="L283" s="71">
        <v>6.2775999999999998E-2</v>
      </c>
      <c r="M283" s="71">
        <v>6.2599999776332793E-2</v>
      </c>
      <c r="N283" s="97">
        <v>7.3352219999999999</v>
      </c>
      <c r="O283" s="99">
        <v>100.46</v>
      </c>
      <c r="P283" s="97">
        <v>2.5931382999999999E-2</v>
      </c>
      <c r="Q283" s="98">
        <f t="shared" si="4"/>
        <v>3.0676800421351398E-7</v>
      </c>
      <c r="R283" s="98">
        <f>P283/'סכום נכסי הקרן'!$C$42</f>
        <v>7.8032208321589902E-9</v>
      </c>
    </row>
    <row r="284" spans="2:18">
      <c r="B284" s="96" t="s">
        <v>2591</v>
      </c>
      <c r="C284" s="103" t="s">
        <v>2279</v>
      </c>
      <c r="D284" s="92">
        <v>8060</v>
      </c>
      <c r="E284" s="92"/>
      <c r="F284" s="92" t="s">
        <v>476</v>
      </c>
      <c r="G284" s="81">
        <v>44150</v>
      </c>
      <c r="H284" s="92"/>
      <c r="I284" s="97">
        <v>0.54000000000269543</v>
      </c>
      <c r="J284" s="103" t="s">
        <v>1173</v>
      </c>
      <c r="K284" s="103" t="s">
        <v>128</v>
      </c>
      <c r="L284" s="71">
        <v>6.2775999999999998E-2</v>
      </c>
      <c r="M284" s="71">
        <v>6.2600000000080855E-2</v>
      </c>
      <c r="N284" s="97">
        <v>52474.123419000003</v>
      </c>
      <c r="O284" s="99">
        <v>100.46</v>
      </c>
      <c r="P284" s="97">
        <v>185.50586317499997</v>
      </c>
      <c r="Q284" s="98">
        <f t="shared" si="4"/>
        <v>2.1945325251684395E-3</v>
      </c>
      <c r="R284" s="98">
        <f>P284/'סכום נכסי הקרן'!$C$42</f>
        <v>5.582205993466662E-5</v>
      </c>
    </row>
    <row r="285" spans="2:18">
      <c r="B285" s="96" t="s">
        <v>2591</v>
      </c>
      <c r="C285" s="103" t="s">
        <v>2279</v>
      </c>
      <c r="D285" s="92">
        <v>8119</v>
      </c>
      <c r="E285" s="92"/>
      <c r="F285" s="92" t="s">
        <v>476</v>
      </c>
      <c r="G285" s="81">
        <v>44169</v>
      </c>
      <c r="H285" s="92"/>
      <c r="I285" s="97">
        <v>0.5399999997271574</v>
      </c>
      <c r="J285" s="103" t="s">
        <v>1173</v>
      </c>
      <c r="K285" s="103" t="s">
        <v>128</v>
      </c>
      <c r="L285" s="71">
        <v>6.2775999999999998E-2</v>
      </c>
      <c r="M285" s="71">
        <v>6.2600000039107442E-2</v>
      </c>
      <c r="N285" s="97">
        <v>124.41038699999999</v>
      </c>
      <c r="O285" s="99">
        <v>100.46</v>
      </c>
      <c r="P285" s="97">
        <v>0.43981402800000002</v>
      </c>
      <c r="Q285" s="98">
        <f t="shared" si="4"/>
        <v>5.2029955978308826E-6</v>
      </c>
      <c r="R285" s="98">
        <f>P285/'סכום נכסי הקרן'!$C$42</f>
        <v>1.3234797332503854E-7</v>
      </c>
    </row>
    <row r="286" spans="2:18">
      <c r="B286" s="96" t="s">
        <v>2591</v>
      </c>
      <c r="C286" s="103" t="s">
        <v>2279</v>
      </c>
      <c r="D286" s="92">
        <v>8418</v>
      </c>
      <c r="E286" s="92"/>
      <c r="F286" s="92" t="s">
        <v>476</v>
      </c>
      <c r="G286" s="81">
        <v>44326</v>
      </c>
      <c r="H286" s="92"/>
      <c r="I286" s="97">
        <v>0.54000000150439431</v>
      </c>
      <c r="J286" s="103" t="s">
        <v>1173</v>
      </c>
      <c r="K286" s="103" t="s">
        <v>128</v>
      </c>
      <c r="L286" s="71">
        <v>6.2775999999999998E-2</v>
      </c>
      <c r="M286" s="71">
        <v>6.2600000178378176E-2</v>
      </c>
      <c r="N286" s="97">
        <v>26.324121000000002</v>
      </c>
      <c r="O286" s="99">
        <v>100.46</v>
      </c>
      <c r="P286" s="97">
        <v>9.3060709000000005E-2</v>
      </c>
      <c r="Q286" s="98">
        <f t="shared" si="4"/>
        <v>1.1009072663276232E-6</v>
      </c>
      <c r="R286" s="98">
        <f>P286/'סכום נכסי הקרן'!$C$42</f>
        <v>2.8003645741697839E-8</v>
      </c>
    </row>
    <row r="287" spans="2:18">
      <c r="B287" s="96" t="s">
        <v>2592</v>
      </c>
      <c r="C287" s="103" t="s">
        <v>2279</v>
      </c>
      <c r="D287" s="92">
        <v>8718</v>
      </c>
      <c r="E287" s="92"/>
      <c r="F287" s="92" t="s">
        <v>476</v>
      </c>
      <c r="G287" s="81">
        <v>44508</v>
      </c>
      <c r="H287" s="92"/>
      <c r="I287" s="97">
        <v>3.609999999997485</v>
      </c>
      <c r="J287" s="103" t="s">
        <v>1531</v>
      </c>
      <c r="K287" s="103" t="s">
        <v>128</v>
      </c>
      <c r="L287" s="71">
        <v>7.3773999999999992E-2</v>
      </c>
      <c r="M287" s="71">
        <v>7.729999999992454E-2</v>
      </c>
      <c r="N287" s="97">
        <v>45282.791058999996</v>
      </c>
      <c r="O287" s="99">
        <v>99.8</v>
      </c>
      <c r="P287" s="97">
        <v>159.03143534</v>
      </c>
      <c r="Q287" s="98">
        <f t="shared" si="4"/>
        <v>1.8813403059320941E-3</v>
      </c>
      <c r="R287" s="98">
        <f>P287/'סכום נכסי הקרן'!$C$42</f>
        <v>4.7855427117529118E-5</v>
      </c>
    </row>
    <row r="288" spans="2:18">
      <c r="B288" s="96" t="s">
        <v>2607</v>
      </c>
      <c r="C288" s="103" t="s">
        <v>2279</v>
      </c>
      <c r="D288" s="92">
        <v>9382</v>
      </c>
      <c r="E288" s="92"/>
      <c r="F288" s="92" t="s">
        <v>476</v>
      </c>
      <c r="G288" s="81">
        <v>44341</v>
      </c>
      <c r="H288" s="92"/>
      <c r="I288" s="97">
        <v>1.1799999999996582</v>
      </c>
      <c r="J288" s="103" t="s">
        <v>2461</v>
      </c>
      <c r="K288" s="103" t="s">
        <v>128</v>
      </c>
      <c r="L288" s="71">
        <v>6.8678000000000003E-2</v>
      </c>
      <c r="M288" s="71">
        <v>7.539999999981889E-2</v>
      </c>
      <c r="N288" s="97">
        <v>16659.425532000001</v>
      </c>
      <c r="O288" s="99">
        <v>99.83</v>
      </c>
      <c r="P288" s="97">
        <v>58.524855789</v>
      </c>
      <c r="Q288" s="98">
        <f t="shared" si="4"/>
        <v>6.9234846468756606E-4</v>
      </c>
      <c r="R288" s="98">
        <f>P288/'סכום נכסי הקרן'!$C$42</f>
        <v>1.7611184636462523E-5</v>
      </c>
    </row>
    <row r="289" spans="2:18">
      <c r="B289" s="96" t="s">
        <v>2593</v>
      </c>
      <c r="C289" s="103" t="s">
        <v>2279</v>
      </c>
      <c r="D289" s="92">
        <v>8806</v>
      </c>
      <c r="E289" s="92"/>
      <c r="F289" s="92" t="s">
        <v>476</v>
      </c>
      <c r="G289" s="81">
        <v>44137</v>
      </c>
      <c r="H289" s="92"/>
      <c r="I289" s="97">
        <v>0.70000000000047036</v>
      </c>
      <c r="J289" s="103" t="s">
        <v>1173</v>
      </c>
      <c r="K289" s="103" t="s">
        <v>128</v>
      </c>
      <c r="L289" s="71">
        <v>6.2385000000000003E-2</v>
      </c>
      <c r="M289" s="71">
        <v>7.0799999999889007E-2</v>
      </c>
      <c r="N289" s="97">
        <v>60228.297352000001</v>
      </c>
      <c r="O289" s="99">
        <v>100.32</v>
      </c>
      <c r="P289" s="97">
        <v>212.62160236700001</v>
      </c>
      <c r="Q289" s="98">
        <f t="shared" si="4"/>
        <v>2.5153114514102066E-3</v>
      </c>
      <c r="R289" s="98">
        <f>P289/'סכום נכסי הקרן'!$C$42</f>
        <v>6.3981674905545902E-5</v>
      </c>
    </row>
    <row r="290" spans="2:18">
      <c r="B290" s="96" t="s">
        <v>2593</v>
      </c>
      <c r="C290" s="103" t="s">
        <v>2279</v>
      </c>
      <c r="D290" s="92">
        <v>9044</v>
      </c>
      <c r="E290" s="92"/>
      <c r="F290" s="92" t="s">
        <v>476</v>
      </c>
      <c r="G290" s="81">
        <v>44679</v>
      </c>
      <c r="H290" s="92"/>
      <c r="I290" s="97">
        <v>0.69999999961768222</v>
      </c>
      <c r="J290" s="103" t="s">
        <v>1173</v>
      </c>
      <c r="K290" s="103" t="s">
        <v>128</v>
      </c>
      <c r="L290" s="71">
        <v>6.2385000000000003E-2</v>
      </c>
      <c r="M290" s="71">
        <v>7.0799999983178027E-2</v>
      </c>
      <c r="N290" s="97">
        <v>518.640804</v>
      </c>
      <c r="O290" s="99">
        <v>100.32</v>
      </c>
      <c r="P290" s="97">
        <v>1.8309373509999998</v>
      </c>
      <c r="Q290" s="98">
        <f t="shared" si="4"/>
        <v>2.1659970739171454E-5</v>
      </c>
      <c r="R290" s="98">
        <f>P290/'סכום נכסי הקרן'!$C$42</f>
        <v>5.5096207092777101E-7</v>
      </c>
    </row>
    <row r="291" spans="2:18">
      <c r="B291" s="96" t="s">
        <v>2593</v>
      </c>
      <c r="C291" s="103" t="s">
        <v>2279</v>
      </c>
      <c r="D291" s="92">
        <v>9224</v>
      </c>
      <c r="E291" s="92"/>
      <c r="F291" s="92" t="s">
        <v>476</v>
      </c>
      <c r="G291" s="81">
        <v>44810</v>
      </c>
      <c r="H291" s="92"/>
      <c r="I291" s="97">
        <v>0.69999999996981799</v>
      </c>
      <c r="J291" s="103" t="s">
        <v>1173</v>
      </c>
      <c r="K291" s="103" t="s">
        <v>128</v>
      </c>
      <c r="L291" s="71">
        <v>6.2385000000000003E-2</v>
      </c>
      <c r="M291" s="71">
        <v>7.0800000009537539E-2</v>
      </c>
      <c r="N291" s="97">
        <v>938.52027999999996</v>
      </c>
      <c r="O291" s="99">
        <v>100.32</v>
      </c>
      <c r="P291" s="97">
        <v>3.3132214229999999</v>
      </c>
      <c r="Q291" s="98">
        <f t="shared" si="4"/>
        <v>3.919537663884602E-5</v>
      </c>
      <c r="R291" s="98">
        <f>P291/'סכום נכסי הקרן'!$C$42</f>
        <v>9.9700808204132635E-7</v>
      </c>
    </row>
    <row r="292" spans="2:18">
      <c r="B292" s="96" t="s">
        <v>2594</v>
      </c>
      <c r="C292" s="103" t="s">
        <v>2279</v>
      </c>
      <c r="D292" s="92" t="s">
        <v>2463</v>
      </c>
      <c r="E292" s="92"/>
      <c r="F292" s="92" t="s">
        <v>476</v>
      </c>
      <c r="G292" s="81">
        <v>42921</v>
      </c>
      <c r="H292" s="92"/>
      <c r="I292" s="97">
        <v>1.4100000000051258</v>
      </c>
      <c r="J292" s="103" t="s">
        <v>1531</v>
      </c>
      <c r="K292" s="103" t="s">
        <v>128</v>
      </c>
      <c r="L292" s="71">
        <v>7.2993000000000002E-2</v>
      </c>
      <c r="M292" s="71">
        <v>8.4899999999436149E-2</v>
      </c>
      <c r="N292" s="97">
        <v>6723.8762430000006</v>
      </c>
      <c r="O292" s="99">
        <v>98.94</v>
      </c>
      <c r="P292" s="97">
        <v>23.410510868000003</v>
      </c>
      <c r="Q292" s="98">
        <f t="shared" si="4"/>
        <v>2.769461118442908E-4</v>
      </c>
      <c r="R292" s="98">
        <f>P292/'סכום נכסי הקרן'!$C$42</f>
        <v>7.044644942256341E-6</v>
      </c>
    </row>
    <row r="293" spans="2:18">
      <c r="B293" s="96" t="s">
        <v>2594</v>
      </c>
      <c r="C293" s="103" t="s">
        <v>2279</v>
      </c>
      <c r="D293" s="92">
        <v>6497</v>
      </c>
      <c r="E293" s="92"/>
      <c r="F293" s="92" t="s">
        <v>476</v>
      </c>
      <c r="G293" s="81">
        <v>43342</v>
      </c>
      <c r="H293" s="92"/>
      <c r="I293" s="97">
        <v>2.429999999817706</v>
      </c>
      <c r="J293" s="103" t="s">
        <v>1531</v>
      </c>
      <c r="K293" s="103" t="s">
        <v>128</v>
      </c>
      <c r="L293" s="71">
        <v>7.2993000000000002E-2</v>
      </c>
      <c r="M293" s="71">
        <v>8.1399999994643715E-2</v>
      </c>
      <c r="N293" s="97">
        <v>1276.2097490000001</v>
      </c>
      <c r="O293" s="99">
        <v>98.94</v>
      </c>
      <c r="P293" s="97">
        <v>4.4433777670000003</v>
      </c>
      <c r="Q293" s="98">
        <f t="shared" si="4"/>
        <v>5.2565115001744817E-5</v>
      </c>
      <c r="R293" s="98">
        <f>P293/'סכום נכסי הקרן'!$C$42</f>
        <v>1.3370925089728726E-6</v>
      </c>
    </row>
    <row r="294" spans="2:18">
      <c r="B294" s="96" t="s">
        <v>2595</v>
      </c>
      <c r="C294" s="103" t="s">
        <v>2279</v>
      </c>
      <c r="D294" s="92">
        <v>8791</v>
      </c>
      <c r="E294" s="92"/>
      <c r="F294" s="92" t="s">
        <v>476</v>
      </c>
      <c r="G294" s="81">
        <v>43866</v>
      </c>
      <c r="H294" s="92"/>
      <c r="I294" s="97">
        <v>1.7400000000051241</v>
      </c>
      <c r="J294" s="103" t="s">
        <v>1173</v>
      </c>
      <c r="K294" s="103" t="s">
        <v>128</v>
      </c>
      <c r="L294" s="71">
        <v>6.5016999999999991E-2</v>
      </c>
      <c r="M294" s="71">
        <v>8.0700000000136274E-2</v>
      </c>
      <c r="N294" s="97">
        <v>49520.397482</v>
      </c>
      <c r="O294" s="99">
        <v>98.55</v>
      </c>
      <c r="P294" s="97">
        <v>171.73547163799998</v>
      </c>
      <c r="Q294" s="98">
        <f t="shared" si="4"/>
        <v>2.0316289295891311E-3</v>
      </c>
      <c r="R294" s="98">
        <f>P294/'סכום נכסי הקרן'!$C$42</f>
        <v>5.1678300764224217E-5</v>
      </c>
    </row>
    <row r="295" spans="2:18">
      <c r="B295" s="96" t="s">
        <v>2595</v>
      </c>
      <c r="C295" s="103" t="s">
        <v>2279</v>
      </c>
      <c r="D295" s="92">
        <v>8933</v>
      </c>
      <c r="E295" s="92"/>
      <c r="F295" s="92" t="s">
        <v>476</v>
      </c>
      <c r="G295" s="81">
        <v>44601</v>
      </c>
      <c r="H295" s="92"/>
      <c r="I295" s="97">
        <v>1.7399999999999998</v>
      </c>
      <c r="J295" s="103" t="s">
        <v>1173</v>
      </c>
      <c r="K295" s="103" t="s">
        <v>128</v>
      </c>
      <c r="L295" s="71">
        <v>6.5016999999999991E-2</v>
      </c>
      <c r="M295" s="71">
        <v>8.0699999963559393E-2</v>
      </c>
      <c r="N295" s="97">
        <v>79.129565999999997</v>
      </c>
      <c r="O295" s="99">
        <v>98.55</v>
      </c>
      <c r="P295" s="97">
        <v>0.27441930000000003</v>
      </c>
      <c r="Q295" s="98">
        <f t="shared" si="4"/>
        <v>3.2463776027167379E-6</v>
      </c>
      <c r="R295" s="98">
        <f>P295/'סכום נכסי הקרן'!$C$42</f>
        <v>8.2577716680459659E-8</v>
      </c>
    </row>
    <row r="296" spans="2:18">
      <c r="B296" s="96" t="s">
        <v>2595</v>
      </c>
      <c r="C296" s="103" t="s">
        <v>2279</v>
      </c>
      <c r="D296" s="92">
        <v>8952</v>
      </c>
      <c r="E296" s="92"/>
      <c r="F296" s="92" t="s">
        <v>476</v>
      </c>
      <c r="G296" s="81">
        <v>44620</v>
      </c>
      <c r="H296" s="92"/>
      <c r="I296" s="97">
        <v>1.7399999996001239</v>
      </c>
      <c r="J296" s="103" t="s">
        <v>1173</v>
      </c>
      <c r="K296" s="103" t="s">
        <v>128</v>
      </c>
      <c r="L296" s="71">
        <v>6.5016999999999991E-2</v>
      </c>
      <c r="M296" s="71">
        <v>8.0699999993002175E-2</v>
      </c>
      <c r="N296" s="97">
        <v>576.88450999999998</v>
      </c>
      <c r="O296" s="99">
        <v>98.55</v>
      </c>
      <c r="P296" s="97">
        <v>2.0006207199999997</v>
      </c>
      <c r="Q296" s="98">
        <f t="shared" si="4"/>
        <v>2.3667323314865364E-5</v>
      </c>
      <c r="R296" s="98">
        <f>P296/'סכום נכסי הקרן'!$C$42</f>
        <v>6.0202285699736554E-7</v>
      </c>
    </row>
    <row r="297" spans="2:18">
      <c r="B297" s="96" t="s">
        <v>2595</v>
      </c>
      <c r="C297" s="103" t="s">
        <v>2279</v>
      </c>
      <c r="D297" s="92">
        <v>9060</v>
      </c>
      <c r="E297" s="92"/>
      <c r="F297" s="92" t="s">
        <v>476</v>
      </c>
      <c r="G297" s="81">
        <v>44690</v>
      </c>
      <c r="H297" s="92"/>
      <c r="I297" s="97">
        <v>1.7400000024909594</v>
      </c>
      <c r="J297" s="103" t="s">
        <v>1173</v>
      </c>
      <c r="K297" s="103" t="s">
        <v>128</v>
      </c>
      <c r="L297" s="71">
        <v>6.5016999999999991E-2</v>
      </c>
      <c r="M297" s="71">
        <v>8.0700000074728773E-2</v>
      </c>
      <c r="N297" s="97">
        <v>69.455831000000003</v>
      </c>
      <c r="O297" s="99">
        <v>98.55</v>
      </c>
      <c r="P297" s="97">
        <v>0.24087106</v>
      </c>
      <c r="Q297" s="98">
        <f t="shared" si="4"/>
        <v>2.8495022555871232E-6</v>
      </c>
      <c r="R297" s="98">
        <f>P297/'סכום נכסי הקרן'!$C$42</f>
        <v>7.24824462025885E-8</v>
      </c>
    </row>
    <row r="298" spans="2:18">
      <c r="B298" s="96" t="s">
        <v>2595</v>
      </c>
      <c r="C298" s="103" t="s">
        <v>2279</v>
      </c>
      <c r="D298" s="92">
        <v>9076</v>
      </c>
      <c r="E298" s="92"/>
      <c r="F298" s="92" t="s">
        <v>476</v>
      </c>
      <c r="G298" s="81">
        <v>44700</v>
      </c>
      <c r="H298" s="92"/>
      <c r="I298" s="97">
        <v>1.7399999999452693</v>
      </c>
      <c r="J298" s="103" t="s">
        <v>1173</v>
      </c>
      <c r="K298" s="103" t="s">
        <v>128</v>
      </c>
      <c r="L298" s="71">
        <v>6.5016999999999991E-2</v>
      </c>
      <c r="M298" s="71">
        <v>8.0699999969624334E-2</v>
      </c>
      <c r="N298" s="97">
        <v>210.74208600000003</v>
      </c>
      <c r="O298" s="99">
        <v>98.55</v>
      </c>
      <c r="P298" s="97">
        <v>0.73084814599999992</v>
      </c>
      <c r="Q298" s="98">
        <f t="shared" si="4"/>
        <v>8.645926333029244E-6</v>
      </c>
      <c r="R298" s="98">
        <f>P298/'סכום נכסי הקרן'!$C$42</f>
        <v>2.199253883995302E-7</v>
      </c>
    </row>
    <row r="299" spans="2:18">
      <c r="B299" s="96" t="s">
        <v>2595</v>
      </c>
      <c r="C299" s="103" t="s">
        <v>2279</v>
      </c>
      <c r="D299" s="92">
        <v>9109</v>
      </c>
      <c r="E299" s="92"/>
      <c r="F299" s="92" t="s">
        <v>476</v>
      </c>
      <c r="G299" s="81">
        <v>44721</v>
      </c>
      <c r="H299" s="92"/>
      <c r="I299" s="97">
        <v>1.7399999978224931</v>
      </c>
      <c r="J299" s="103" t="s">
        <v>1173</v>
      </c>
      <c r="K299" s="103" t="s">
        <v>128</v>
      </c>
      <c r="L299" s="71">
        <v>6.5016999999999991E-2</v>
      </c>
      <c r="M299" s="71">
        <v>8.0699999916528903E-2</v>
      </c>
      <c r="N299" s="97">
        <v>79.454013000000003</v>
      </c>
      <c r="O299" s="99">
        <v>98.55</v>
      </c>
      <c r="P299" s="97">
        <v>0.27554448999999998</v>
      </c>
      <c r="Q299" s="98">
        <f t="shared" si="4"/>
        <v>3.2596885892792747E-6</v>
      </c>
      <c r="R299" s="98">
        <f>P299/'סכום נכסי הקרן'!$C$42</f>
        <v>8.2916306644910701E-8</v>
      </c>
    </row>
    <row r="300" spans="2:18">
      <c r="B300" s="96" t="s">
        <v>2595</v>
      </c>
      <c r="C300" s="103" t="s">
        <v>2279</v>
      </c>
      <c r="D300" s="92">
        <v>9142</v>
      </c>
      <c r="E300" s="92"/>
      <c r="F300" s="92" t="s">
        <v>476</v>
      </c>
      <c r="G300" s="81">
        <v>44750</v>
      </c>
      <c r="H300" s="92"/>
      <c r="I300" s="97">
        <v>1.7400000098611685</v>
      </c>
      <c r="J300" s="103" t="s">
        <v>1173</v>
      </c>
      <c r="K300" s="103" t="s">
        <v>128</v>
      </c>
      <c r="L300" s="71">
        <v>6.5016999999999991E-2</v>
      </c>
      <c r="M300" s="71">
        <v>8.0700000356304494E-2</v>
      </c>
      <c r="N300" s="97">
        <v>30.995718</v>
      </c>
      <c r="O300" s="99">
        <v>98.55</v>
      </c>
      <c r="P300" s="97">
        <v>0.107492331</v>
      </c>
      <c r="Q300" s="98">
        <f t="shared" si="4"/>
        <v>1.2716332117391672E-6</v>
      </c>
      <c r="R300" s="98">
        <f>P300/'סכום נכסי הקרן'!$C$42</f>
        <v>3.2346381084129975E-8</v>
      </c>
    </row>
    <row r="301" spans="2:18">
      <c r="B301" s="96" t="s">
        <v>2595</v>
      </c>
      <c r="C301" s="103" t="s">
        <v>2279</v>
      </c>
      <c r="D301" s="92">
        <v>9147</v>
      </c>
      <c r="E301" s="92"/>
      <c r="F301" s="92" t="s">
        <v>476</v>
      </c>
      <c r="G301" s="81">
        <v>44757</v>
      </c>
      <c r="H301" s="92"/>
      <c r="I301" s="97">
        <v>1.7399999975733988</v>
      </c>
      <c r="J301" s="103" t="s">
        <v>1173</v>
      </c>
      <c r="K301" s="103" t="s">
        <v>128</v>
      </c>
      <c r="L301" s="71">
        <v>6.5016999999999991E-2</v>
      </c>
      <c r="M301" s="71">
        <v>8.0699999939334965E-2</v>
      </c>
      <c r="N301" s="97">
        <v>118.82990100000001</v>
      </c>
      <c r="O301" s="99">
        <v>98.55</v>
      </c>
      <c r="P301" s="97">
        <v>0.41209904999999997</v>
      </c>
      <c r="Q301" s="98">
        <f t="shared" si="4"/>
        <v>4.8751276824219177E-6</v>
      </c>
      <c r="R301" s="98">
        <f>P301/'סכום נכסי הקרן'!$C$42</f>
        <v>1.2400803658921428E-7</v>
      </c>
    </row>
    <row r="302" spans="2:18">
      <c r="B302" s="96" t="s">
        <v>2595</v>
      </c>
      <c r="C302" s="103" t="s">
        <v>2279</v>
      </c>
      <c r="D302" s="92">
        <v>9190</v>
      </c>
      <c r="E302" s="92"/>
      <c r="F302" s="92" t="s">
        <v>476</v>
      </c>
      <c r="G302" s="81">
        <v>44782</v>
      </c>
      <c r="H302" s="92"/>
      <c r="I302" s="97">
        <v>1.7400000014232593</v>
      </c>
      <c r="J302" s="103" t="s">
        <v>1173</v>
      </c>
      <c r="K302" s="103" t="s">
        <v>128</v>
      </c>
      <c r="L302" s="71">
        <v>6.5016999999999991E-2</v>
      </c>
      <c r="M302" s="71">
        <v>8.0700000149442258E-2</v>
      </c>
      <c r="N302" s="97">
        <v>60.780073000000002</v>
      </c>
      <c r="O302" s="99">
        <v>98.55</v>
      </c>
      <c r="P302" s="97">
        <v>0.21078375500000002</v>
      </c>
      <c r="Q302" s="98">
        <f t="shared" si="4"/>
        <v>2.4935697352501527E-6</v>
      </c>
      <c r="R302" s="98">
        <f>P302/'סכום נכסי הקרן'!$C$42</f>
        <v>6.3428633486177612E-8</v>
      </c>
    </row>
    <row r="303" spans="2:18">
      <c r="B303" s="96" t="s">
        <v>2595</v>
      </c>
      <c r="C303" s="103" t="s">
        <v>2279</v>
      </c>
      <c r="D303" s="92">
        <v>9206</v>
      </c>
      <c r="E303" s="92"/>
      <c r="F303" s="92" t="s">
        <v>476</v>
      </c>
      <c r="G303" s="81">
        <v>44796</v>
      </c>
      <c r="H303" s="92"/>
      <c r="I303" s="97">
        <v>1.740000001501649</v>
      </c>
      <c r="J303" s="103" t="s">
        <v>1173</v>
      </c>
      <c r="K303" s="103" t="s">
        <v>128</v>
      </c>
      <c r="L303" s="71">
        <v>6.5016999999999991E-2</v>
      </c>
      <c r="M303" s="71">
        <v>8.0700000095104418E-2</v>
      </c>
      <c r="N303" s="97">
        <v>115.214449</v>
      </c>
      <c r="O303" s="99">
        <v>98.55</v>
      </c>
      <c r="P303" s="97">
        <v>0.39956076000000001</v>
      </c>
      <c r="Q303" s="98">
        <f t="shared" si="4"/>
        <v>4.7267998358296151E-6</v>
      </c>
      <c r="R303" s="98">
        <f>P303/'סכום נכסי הקרן'!$C$42</f>
        <v>1.2023503899291753E-7</v>
      </c>
    </row>
    <row r="304" spans="2:18">
      <c r="B304" s="96" t="s">
        <v>2595</v>
      </c>
      <c r="C304" s="103" t="s">
        <v>2279</v>
      </c>
      <c r="D304" s="92">
        <v>9269</v>
      </c>
      <c r="E304" s="92"/>
      <c r="F304" s="92" t="s">
        <v>476</v>
      </c>
      <c r="G304" s="81">
        <v>44845</v>
      </c>
      <c r="H304" s="92"/>
      <c r="I304" s="97">
        <v>1.7400000003807881</v>
      </c>
      <c r="J304" s="103" t="s">
        <v>1173</v>
      </c>
      <c r="K304" s="103" t="s">
        <v>128</v>
      </c>
      <c r="L304" s="71">
        <v>6.5016999999999991E-2</v>
      </c>
      <c r="M304" s="71">
        <v>8.0699999989210999E-2</v>
      </c>
      <c r="N304" s="97">
        <v>181.74061499999999</v>
      </c>
      <c r="O304" s="99">
        <v>98.55</v>
      </c>
      <c r="P304" s="97">
        <v>0.63027182400000004</v>
      </c>
      <c r="Q304" s="98">
        <f t="shared" si="4"/>
        <v>7.4561094393033789E-6</v>
      </c>
      <c r="R304" s="98">
        <f>P304/'סכום נכסי הקרן'!$C$42</f>
        <v>1.8966015915771424E-7</v>
      </c>
    </row>
    <row r="305" spans="2:18">
      <c r="B305" s="96" t="s">
        <v>2595</v>
      </c>
      <c r="C305" s="103" t="s">
        <v>2279</v>
      </c>
      <c r="D305" s="92">
        <v>9270</v>
      </c>
      <c r="E305" s="92"/>
      <c r="F305" s="92" t="s">
        <v>476</v>
      </c>
      <c r="G305" s="81">
        <v>44845</v>
      </c>
      <c r="H305" s="92"/>
      <c r="I305" s="97">
        <v>1.7399999984433838</v>
      </c>
      <c r="J305" s="103" t="s">
        <v>1173</v>
      </c>
      <c r="K305" s="103" t="s">
        <v>128</v>
      </c>
      <c r="L305" s="71">
        <v>6.5016999999999991E-2</v>
      </c>
      <c r="M305" s="71">
        <v>8.0699999680893683E-2</v>
      </c>
      <c r="N305" s="97">
        <v>18.524329999999999</v>
      </c>
      <c r="O305" s="99">
        <v>98.55</v>
      </c>
      <c r="P305" s="97">
        <v>6.4241915000000011E-2</v>
      </c>
      <c r="Q305" s="98">
        <f t="shared" si="4"/>
        <v>7.5998121856455601E-7</v>
      </c>
      <c r="R305" s="98">
        <f>P305/'סכום נכסי הקרן'!$C$42</f>
        <v>1.9331550863514964E-8</v>
      </c>
    </row>
    <row r="306" spans="2:18">
      <c r="B306" s="96" t="s">
        <v>2595</v>
      </c>
      <c r="C306" s="103" t="s">
        <v>2279</v>
      </c>
      <c r="D306" s="92">
        <v>9286</v>
      </c>
      <c r="E306" s="92"/>
      <c r="F306" s="92" t="s">
        <v>476</v>
      </c>
      <c r="G306" s="81">
        <v>44865</v>
      </c>
      <c r="H306" s="92"/>
      <c r="I306" s="97">
        <v>1.7399999943261184</v>
      </c>
      <c r="J306" s="103" t="s">
        <v>1173</v>
      </c>
      <c r="K306" s="103" t="s">
        <v>128</v>
      </c>
      <c r="L306" s="71">
        <v>6.5016999999999991E-2</v>
      </c>
      <c r="M306" s="71">
        <v>8.0699999802329281E-2</v>
      </c>
      <c r="N306" s="97">
        <v>63.018137000000003</v>
      </c>
      <c r="O306" s="99">
        <v>98.55</v>
      </c>
      <c r="P306" s="97">
        <v>0.21854527600000001</v>
      </c>
      <c r="Q306" s="98">
        <f t="shared" si="4"/>
        <v>2.5853884518543259E-6</v>
      </c>
      <c r="R306" s="98">
        <f>P306/'סכום נכסי הקרן'!$C$42</f>
        <v>6.5764215138588492E-8</v>
      </c>
    </row>
    <row r="307" spans="2:18">
      <c r="B307" s="96" t="s">
        <v>2595</v>
      </c>
      <c r="C307" s="103" t="s">
        <v>2279</v>
      </c>
      <c r="D307" s="92">
        <v>9297</v>
      </c>
      <c r="E307" s="92"/>
      <c r="F307" s="92" t="s">
        <v>476</v>
      </c>
      <c r="G307" s="81">
        <v>44874</v>
      </c>
      <c r="H307" s="92"/>
      <c r="I307" s="97">
        <v>1.74000000224582</v>
      </c>
      <c r="J307" s="103" t="s">
        <v>1173</v>
      </c>
      <c r="K307" s="103" t="s">
        <v>128</v>
      </c>
      <c r="L307" s="71">
        <v>6.5016999999999991E-2</v>
      </c>
      <c r="M307" s="71">
        <v>8.0700000095447338E-2</v>
      </c>
      <c r="N307" s="97">
        <v>51.35813499999999</v>
      </c>
      <c r="O307" s="99">
        <v>98.55</v>
      </c>
      <c r="P307" s="97">
        <v>0.17810868999999999</v>
      </c>
      <c r="Q307" s="98">
        <f t="shared" si="4"/>
        <v>2.1070240397275941E-6</v>
      </c>
      <c r="R307" s="98">
        <f>P307/'סכום נכסי הקרן'!$C$42</f>
        <v>5.3596117114021553E-8</v>
      </c>
    </row>
    <row r="308" spans="2:18">
      <c r="B308" s="96" t="s">
        <v>2595</v>
      </c>
      <c r="C308" s="103" t="s">
        <v>2279</v>
      </c>
      <c r="D308" s="92">
        <v>9380</v>
      </c>
      <c r="E308" s="92"/>
      <c r="F308" s="92" t="s">
        <v>476</v>
      </c>
      <c r="G308" s="81">
        <v>44915</v>
      </c>
      <c r="H308" s="92"/>
      <c r="I308" s="97">
        <v>1.7399999994589983</v>
      </c>
      <c r="J308" s="103" t="s">
        <v>1173</v>
      </c>
      <c r="K308" s="103" t="s">
        <v>128</v>
      </c>
      <c r="L308" s="71">
        <v>6.5926999999999999E-2</v>
      </c>
      <c r="M308" s="71">
        <v>8.059999998737663E-2</v>
      </c>
      <c r="N308" s="97">
        <v>128.15353999999999</v>
      </c>
      <c r="O308" s="99">
        <v>98.37</v>
      </c>
      <c r="P308" s="97">
        <v>0.44362142599999999</v>
      </c>
      <c r="Q308" s="98">
        <f t="shared" si="4"/>
        <v>5.2480370784841323E-6</v>
      </c>
      <c r="R308" s="98">
        <f>P308/'סכום נכסי הקרן'!$C$42</f>
        <v>1.3349368805185893E-7</v>
      </c>
    </row>
    <row r="309" spans="2:18">
      <c r="B309" s="96" t="s">
        <v>2596</v>
      </c>
      <c r="C309" s="103" t="s">
        <v>2279</v>
      </c>
      <c r="D309" s="92">
        <v>8061</v>
      </c>
      <c r="E309" s="92"/>
      <c r="F309" s="92" t="s">
        <v>476</v>
      </c>
      <c r="G309" s="81">
        <v>44136</v>
      </c>
      <c r="H309" s="92"/>
      <c r="I309" s="97">
        <v>0.15999999999630782</v>
      </c>
      <c r="J309" s="103" t="s">
        <v>1173</v>
      </c>
      <c r="K309" s="103" t="s">
        <v>128</v>
      </c>
      <c r="L309" s="71">
        <v>6.096E-2</v>
      </c>
      <c r="M309" s="71">
        <v>8.5199999999859027E-2</v>
      </c>
      <c r="N309" s="97">
        <v>33790.515914000003</v>
      </c>
      <c r="O309" s="99">
        <v>100.22</v>
      </c>
      <c r="P309" s="97">
        <v>119.170488334</v>
      </c>
      <c r="Q309" s="98">
        <f t="shared" si="4"/>
        <v>1.4097856974065377E-3</v>
      </c>
      <c r="R309" s="98">
        <f>P309/'סכום נכסי הקרן'!$C$42</f>
        <v>3.5860549248238273E-5</v>
      </c>
    </row>
    <row r="310" spans="2:18">
      <c r="B310" s="96" t="s">
        <v>2596</v>
      </c>
      <c r="C310" s="103" t="s">
        <v>2279</v>
      </c>
      <c r="D310" s="92">
        <v>9119</v>
      </c>
      <c r="E310" s="92"/>
      <c r="F310" s="92" t="s">
        <v>476</v>
      </c>
      <c r="G310" s="81">
        <v>44734</v>
      </c>
      <c r="H310" s="92"/>
      <c r="I310" s="97">
        <v>0.15999999950668864</v>
      </c>
      <c r="J310" s="103" t="s">
        <v>1173</v>
      </c>
      <c r="K310" s="103" t="s">
        <v>128</v>
      </c>
      <c r="L310" s="71">
        <v>6.0953999999999994E-2</v>
      </c>
      <c r="M310" s="71">
        <v>8.5200000055908623E-2</v>
      </c>
      <c r="N310" s="97">
        <v>68.974163000000004</v>
      </c>
      <c r="O310" s="99">
        <v>100.22</v>
      </c>
      <c r="P310" s="97">
        <v>0.24325408200000001</v>
      </c>
      <c r="Q310" s="98">
        <f t="shared" si="4"/>
        <v>2.8776933822592682E-6</v>
      </c>
      <c r="R310" s="98">
        <f>P310/'סכום נכסי הקרן'!$C$42</f>
        <v>7.3199540501565669E-8</v>
      </c>
    </row>
    <row r="311" spans="2:18">
      <c r="B311" s="96" t="s">
        <v>2596</v>
      </c>
      <c r="C311" s="103" t="s">
        <v>2279</v>
      </c>
      <c r="D311" s="92">
        <v>8073</v>
      </c>
      <c r="E311" s="92"/>
      <c r="F311" s="92" t="s">
        <v>476</v>
      </c>
      <c r="G311" s="81">
        <v>44153</v>
      </c>
      <c r="H311" s="92"/>
      <c r="I311" s="97">
        <v>0.16000000051692337</v>
      </c>
      <c r="J311" s="103" t="s">
        <v>1173</v>
      </c>
      <c r="K311" s="103" t="s">
        <v>128</v>
      </c>
      <c r="L311" s="71">
        <v>6.0953999999999994E-2</v>
      </c>
      <c r="M311" s="71">
        <v>8.5200000070646209E-2</v>
      </c>
      <c r="N311" s="97">
        <v>131.647133</v>
      </c>
      <c r="O311" s="99">
        <v>100.22</v>
      </c>
      <c r="P311" s="97">
        <v>0.46428546100000001</v>
      </c>
      <c r="Q311" s="98">
        <f t="shared" ref="Q311:Q344" si="5">IFERROR(P311/$P$10,0)</f>
        <v>5.4924924079954124E-6</v>
      </c>
      <c r="R311" s="98">
        <f>P311/'סכום נכסי הקרן'!$C$42</f>
        <v>1.3971186887115666E-7</v>
      </c>
    </row>
    <row r="312" spans="2:18">
      <c r="B312" s="96" t="s">
        <v>2596</v>
      </c>
      <c r="C312" s="103" t="s">
        <v>2279</v>
      </c>
      <c r="D312" s="92">
        <v>8531</v>
      </c>
      <c r="E312" s="92"/>
      <c r="F312" s="92" t="s">
        <v>476</v>
      </c>
      <c r="G312" s="81">
        <v>44392</v>
      </c>
      <c r="H312" s="92"/>
      <c r="I312" s="97">
        <v>0.15999999991331523</v>
      </c>
      <c r="J312" s="103" t="s">
        <v>1173</v>
      </c>
      <c r="K312" s="103" t="s">
        <v>128</v>
      </c>
      <c r="L312" s="71">
        <v>6.0953999999999994E-2</v>
      </c>
      <c r="M312" s="71">
        <v>8.5199999991764946E-2</v>
      </c>
      <c r="N312" s="97">
        <v>261.68185599999998</v>
      </c>
      <c r="O312" s="99">
        <v>100.22</v>
      </c>
      <c r="P312" s="97">
        <v>0.92288436299999999</v>
      </c>
      <c r="Q312" s="98">
        <f t="shared" si="5"/>
        <v>1.0917712879308064E-5</v>
      </c>
      <c r="R312" s="98">
        <f>P312/'סכום נכסי הקרן'!$C$42</f>
        <v>2.7771254957883966E-7</v>
      </c>
    </row>
    <row r="313" spans="2:18">
      <c r="B313" s="96" t="s">
        <v>2596</v>
      </c>
      <c r="C313" s="103" t="s">
        <v>2279</v>
      </c>
      <c r="D313" s="92">
        <v>9005</v>
      </c>
      <c r="E313" s="92"/>
      <c r="F313" s="92" t="s">
        <v>476</v>
      </c>
      <c r="G313" s="81">
        <v>44649</v>
      </c>
      <c r="H313" s="92"/>
      <c r="I313" s="97">
        <v>0.15999999993505848</v>
      </c>
      <c r="J313" s="103" t="s">
        <v>1173</v>
      </c>
      <c r="K313" s="103" t="s">
        <v>128</v>
      </c>
      <c r="L313" s="71">
        <v>6.0953999999999994E-2</v>
      </c>
      <c r="M313" s="71">
        <v>8.5200000066889742E-2</v>
      </c>
      <c r="N313" s="97">
        <v>174.648168</v>
      </c>
      <c r="O313" s="99">
        <v>100.22</v>
      </c>
      <c r="P313" s="97">
        <v>0.61593901900000003</v>
      </c>
      <c r="Q313" s="98">
        <f t="shared" si="5"/>
        <v>7.2865524980237153E-6</v>
      </c>
      <c r="R313" s="98">
        <f>P313/'סכום נכסי הקרן'!$C$42</f>
        <v>1.8534715963280372E-7</v>
      </c>
    </row>
    <row r="314" spans="2:18">
      <c r="B314" s="96" t="s">
        <v>2596</v>
      </c>
      <c r="C314" s="103" t="s">
        <v>2279</v>
      </c>
      <c r="D314" s="92">
        <v>9075</v>
      </c>
      <c r="E314" s="92"/>
      <c r="F314" s="92" t="s">
        <v>476</v>
      </c>
      <c r="G314" s="81">
        <v>44699</v>
      </c>
      <c r="H314" s="92"/>
      <c r="I314" s="97">
        <v>0.16000000007795875</v>
      </c>
      <c r="J314" s="103" t="s">
        <v>1173</v>
      </c>
      <c r="K314" s="103" t="s">
        <v>128</v>
      </c>
      <c r="L314" s="71">
        <v>6.0953999999999994E-2</v>
      </c>
      <c r="M314" s="71">
        <v>8.5199999939192153E-2</v>
      </c>
      <c r="N314" s="97">
        <v>145.48606100000001</v>
      </c>
      <c r="O314" s="99">
        <v>100.22</v>
      </c>
      <c r="P314" s="97">
        <v>0.51309178099999997</v>
      </c>
      <c r="Q314" s="98">
        <f t="shared" si="5"/>
        <v>6.0698706904960448E-6</v>
      </c>
      <c r="R314" s="98">
        <f>P314/'סכום נכסי הקרן'!$C$42</f>
        <v>1.5439857080930693E-7</v>
      </c>
    </row>
    <row r="315" spans="2:18">
      <c r="B315" s="96" t="s">
        <v>2597</v>
      </c>
      <c r="C315" s="103" t="s">
        <v>2279</v>
      </c>
      <c r="D315" s="92">
        <v>6588</v>
      </c>
      <c r="E315" s="92"/>
      <c r="F315" s="92" t="s">
        <v>476</v>
      </c>
      <c r="G315" s="81">
        <v>43397</v>
      </c>
      <c r="H315" s="92"/>
      <c r="I315" s="97">
        <v>0.51000000000052492</v>
      </c>
      <c r="J315" s="103" t="s">
        <v>1173</v>
      </c>
      <c r="K315" s="103" t="s">
        <v>128</v>
      </c>
      <c r="L315" s="71">
        <v>6.037E-2</v>
      </c>
      <c r="M315" s="71">
        <v>6.6800000000181992E-2</v>
      </c>
      <c r="N315" s="97">
        <v>32393.46</v>
      </c>
      <c r="O315" s="99">
        <v>100.26</v>
      </c>
      <c r="P315" s="97">
        <v>114.28896329399998</v>
      </c>
      <c r="Q315" s="98">
        <f t="shared" si="5"/>
        <v>1.3520373045021138E-3</v>
      </c>
      <c r="R315" s="98">
        <f>P315/'סכום נכסי הקרן'!$C$42</f>
        <v>3.4391610322580746E-5</v>
      </c>
    </row>
    <row r="316" spans="2:18">
      <c r="B316" s="96" t="s">
        <v>2608</v>
      </c>
      <c r="C316" s="103" t="s">
        <v>2279</v>
      </c>
      <c r="D316" s="92" t="s">
        <v>2464</v>
      </c>
      <c r="E316" s="92"/>
      <c r="F316" s="92" t="s">
        <v>476</v>
      </c>
      <c r="G316" s="81">
        <v>44144</v>
      </c>
      <c r="H316" s="92"/>
      <c r="I316" s="97">
        <v>0.5099999999970799</v>
      </c>
      <c r="J316" s="103" t="s">
        <v>1173</v>
      </c>
      <c r="K316" s="103" t="s">
        <v>128</v>
      </c>
      <c r="L316" s="71">
        <v>7.3783000000000001E-2</v>
      </c>
      <c r="M316" s="71">
        <v>7.4199999999841892E-2</v>
      </c>
      <c r="N316" s="97">
        <v>39611.226175999996</v>
      </c>
      <c r="O316" s="99">
        <v>100.73</v>
      </c>
      <c r="P316" s="97">
        <v>140.40946419100001</v>
      </c>
      <c r="Q316" s="98">
        <f t="shared" si="5"/>
        <v>1.6610425715651933E-3</v>
      </c>
      <c r="R316" s="98">
        <f>P316/'סכום נכסי הקרן'!$C$42</f>
        <v>4.2251740140797466E-5</v>
      </c>
    </row>
    <row r="317" spans="2:18">
      <c r="B317" s="96" t="s">
        <v>2598</v>
      </c>
      <c r="C317" s="103" t="s">
        <v>2279</v>
      </c>
      <c r="D317" s="92">
        <v>6826</v>
      </c>
      <c r="E317" s="92"/>
      <c r="F317" s="92" t="s">
        <v>476</v>
      </c>
      <c r="G317" s="81">
        <v>43550</v>
      </c>
      <c r="H317" s="92"/>
      <c r="I317" s="97">
        <v>2.5200000000126122</v>
      </c>
      <c r="J317" s="103" t="s">
        <v>1531</v>
      </c>
      <c r="K317" s="103" t="s">
        <v>128</v>
      </c>
      <c r="L317" s="71">
        <v>7.4768000000000001E-2</v>
      </c>
      <c r="M317" s="71">
        <v>7.6500000000240626E-2</v>
      </c>
      <c r="N317" s="97">
        <v>17035.809307</v>
      </c>
      <c r="O317" s="99">
        <v>100.52</v>
      </c>
      <c r="P317" s="97">
        <v>60.260746486999999</v>
      </c>
      <c r="Q317" s="98">
        <f t="shared" si="5"/>
        <v>7.128840344625474E-4</v>
      </c>
      <c r="R317" s="98">
        <f>P317/'סכום נכסי הקרן'!$C$42</f>
        <v>1.8133545455281353E-5</v>
      </c>
    </row>
    <row r="318" spans="2:18">
      <c r="B318" s="96" t="s">
        <v>2599</v>
      </c>
      <c r="C318" s="103" t="s">
        <v>2279</v>
      </c>
      <c r="D318" s="92">
        <v>8705</v>
      </c>
      <c r="E318" s="92"/>
      <c r="F318" s="92" t="s">
        <v>476</v>
      </c>
      <c r="G318" s="81">
        <v>43707</v>
      </c>
      <c r="H318" s="92"/>
      <c r="I318" s="97">
        <v>8.1999999999791715</v>
      </c>
      <c r="J318" s="103" t="s">
        <v>1531</v>
      </c>
      <c r="K318" s="103" t="s">
        <v>131</v>
      </c>
      <c r="L318" s="71">
        <v>5.3793000000000001E-2</v>
      </c>
      <c r="M318" s="71">
        <v>5.9099999999842036E-2</v>
      </c>
      <c r="N318" s="97">
        <v>28318.305542999999</v>
      </c>
      <c r="O318" s="99">
        <v>96.02</v>
      </c>
      <c r="P318" s="97">
        <v>115.225582402</v>
      </c>
      <c r="Q318" s="98">
        <f t="shared" si="5"/>
        <v>1.3631174992788215E-3</v>
      </c>
      <c r="R318" s="98">
        <f>P318/'סכום נכסי הקרן'!$C$42</f>
        <v>3.4673455904644147E-5</v>
      </c>
    </row>
    <row r="319" spans="2:18">
      <c r="B319" s="96" t="s">
        <v>2599</v>
      </c>
      <c r="C319" s="103" t="s">
        <v>2279</v>
      </c>
      <c r="D319" s="92">
        <v>8826</v>
      </c>
      <c r="E319" s="92"/>
      <c r="F319" s="92" t="s">
        <v>476</v>
      </c>
      <c r="G319" s="81">
        <v>44561</v>
      </c>
      <c r="H319" s="92"/>
      <c r="I319" s="97">
        <v>8.2000000039895085</v>
      </c>
      <c r="J319" s="103" t="s">
        <v>1531</v>
      </c>
      <c r="K319" s="103" t="s">
        <v>131</v>
      </c>
      <c r="L319" s="71">
        <v>5.3793000000000001E-2</v>
      </c>
      <c r="M319" s="71">
        <v>5.9100000037734093E-2</v>
      </c>
      <c r="N319" s="97">
        <v>147.84624299999999</v>
      </c>
      <c r="O319" s="99">
        <v>96.02</v>
      </c>
      <c r="P319" s="97">
        <v>0.60157800299999997</v>
      </c>
      <c r="Q319" s="98">
        <f t="shared" si="5"/>
        <v>7.1166618208932911E-6</v>
      </c>
      <c r="R319" s="98">
        <f>P319/'סכום נכסי הקרן'!$C$42</f>
        <v>1.8102567090919152E-7</v>
      </c>
    </row>
    <row r="320" spans="2:18">
      <c r="B320" s="96" t="s">
        <v>2599</v>
      </c>
      <c r="C320" s="103" t="s">
        <v>2279</v>
      </c>
      <c r="D320" s="92">
        <v>8917</v>
      </c>
      <c r="E320" s="92"/>
      <c r="F320" s="92" t="s">
        <v>476</v>
      </c>
      <c r="G320" s="81">
        <v>44592</v>
      </c>
      <c r="H320" s="92"/>
      <c r="I320" s="97">
        <v>8.200000001070892</v>
      </c>
      <c r="J320" s="103" t="s">
        <v>1531</v>
      </c>
      <c r="K320" s="103" t="s">
        <v>131</v>
      </c>
      <c r="L320" s="71">
        <v>5.3793000000000001E-2</v>
      </c>
      <c r="M320" s="71">
        <v>5.9100000009332063E-2</v>
      </c>
      <c r="N320" s="97">
        <v>321.29244199999999</v>
      </c>
      <c r="O320" s="99">
        <v>96.02</v>
      </c>
      <c r="P320" s="97">
        <v>1.3073207580000001</v>
      </c>
      <c r="Q320" s="98">
        <f t="shared" si="5"/>
        <v>1.5465591626893111E-5</v>
      </c>
      <c r="R320" s="98">
        <f>P320/'סכום נכסי הקרן'!$C$42</f>
        <v>3.9339639436660524E-7</v>
      </c>
    </row>
    <row r="321" spans="2:18">
      <c r="B321" s="96" t="s">
        <v>2599</v>
      </c>
      <c r="C321" s="103" t="s">
        <v>2279</v>
      </c>
      <c r="D321" s="92">
        <v>8958</v>
      </c>
      <c r="E321" s="92"/>
      <c r="F321" s="92" t="s">
        <v>476</v>
      </c>
      <c r="G321" s="81">
        <v>44620</v>
      </c>
      <c r="H321" s="92"/>
      <c r="I321" s="97">
        <v>7.5900000001226822</v>
      </c>
      <c r="J321" s="103" t="s">
        <v>1531</v>
      </c>
      <c r="K321" s="103" t="s">
        <v>131</v>
      </c>
      <c r="L321" s="71">
        <v>6.7449999999999996E-2</v>
      </c>
      <c r="M321" s="71">
        <v>7.4300000000909083E-2</v>
      </c>
      <c r="N321" s="97">
        <v>2784.5345010000001</v>
      </c>
      <c r="O321" s="99">
        <v>96.02</v>
      </c>
      <c r="P321" s="97">
        <v>11.330113479</v>
      </c>
      <c r="Q321" s="98">
        <f t="shared" si="5"/>
        <v>1.340351303077612E-4</v>
      </c>
      <c r="R321" s="98">
        <f>P321/'סכום נכסי הקרן'!$C$42</f>
        <v>3.4094354909669945E-6</v>
      </c>
    </row>
    <row r="322" spans="2:18">
      <c r="B322" s="96" t="s">
        <v>2599</v>
      </c>
      <c r="C322" s="103" t="s">
        <v>2279</v>
      </c>
      <c r="D322" s="92">
        <v>9036</v>
      </c>
      <c r="E322" s="92"/>
      <c r="F322" s="92" t="s">
        <v>476</v>
      </c>
      <c r="G322" s="81">
        <v>44670</v>
      </c>
      <c r="H322" s="92"/>
      <c r="I322" s="97">
        <v>7.5899999994985849</v>
      </c>
      <c r="J322" s="103" t="s">
        <v>1531</v>
      </c>
      <c r="K322" s="103" t="s">
        <v>131</v>
      </c>
      <c r="L322" s="71">
        <v>6.7449999999999996E-2</v>
      </c>
      <c r="M322" s="71">
        <v>7.4299999994240709E-2</v>
      </c>
      <c r="N322" s="97">
        <v>1583.3244629999999</v>
      </c>
      <c r="O322" s="99">
        <v>96.01</v>
      </c>
      <c r="P322" s="97">
        <v>6.4417867969999998</v>
      </c>
      <c r="Q322" s="98">
        <f t="shared" si="5"/>
        <v>7.6206274045802146E-5</v>
      </c>
      <c r="R322" s="98">
        <f>P322/'סכום נכסי הקרן'!$C$42</f>
        <v>1.9384498285601326E-6</v>
      </c>
    </row>
    <row r="323" spans="2:18">
      <c r="B323" s="96" t="s">
        <v>2600</v>
      </c>
      <c r="C323" s="103" t="s">
        <v>2279</v>
      </c>
      <c r="D323" s="92">
        <v>6528</v>
      </c>
      <c r="E323" s="92"/>
      <c r="F323" s="92" t="s">
        <v>476</v>
      </c>
      <c r="G323" s="81">
        <v>43373</v>
      </c>
      <c r="H323" s="92"/>
      <c r="I323" s="97">
        <v>4.75000000001467</v>
      </c>
      <c r="J323" s="103" t="s">
        <v>1531</v>
      </c>
      <c r="K323" s="103" t="s">
        <v>131</v>
      </c>
      <c r="L323" s="71">
        <v>3.032E-2</v>
      </c>
      <c r="M323" s="71">
        <v>7.1600000000215172E-2</v>
      </c>
      <c r="N323" s="97">
        <v>29191.057322000001</v>
      </c>
      <c r="O323" s="99">
        <v>82.66</v>
      </c>
      <c r="P323" s="97">
        <v>102.25044482999999</v>
      </c>
      <c r="Q323" s="98">
        <f t="shared" si="5"/>
        <v>1.2096217502338043E-3</v>
      </c>
      <c r="R323" s="98">
        <f>P323/'סכום נכסי הקרן'!$C$42</f>
        <v>3.0769002995134485E-5</v>
      </c>
    </row>
    <row r="324" spans="2:18">
      <c r="B324" s="96" t="s">
        <v>2601</v>
      </c>
      <c r="C324" s="103" t="s">
        <v>2279</v>
      </c>
      <c r="D324" s="92">
        <v>8860</v>
      </c>
      <c r="E324" s="92"/>
      <c r="F324" s="92" t="s">
        <v>476</v>
      </c>
      <c r="G324" s="81">
        <v>44585</v>
      </c>
      <c r="H324" s="92"/>
      <c r="I324" s="97">
        <v>3.059999999764532</v>
      </c>
      <c r="J324" s="103" t="s">
        <v>2461</v>
      </c>
      <c r="K324" s="103" t="s">
        <v>130</v>
      </c>
      <c r="L324" s="71">
        <v>4.607E-2</v>
      </c>
      <c r="M324" s="71">
        <v>6.4399999995097088E-2</v>
      </c>
      <c r="N324" s="97">
        <v>1695.525455</v>
      </c>
      <c r="O324" s="99">
        <v>97.44</v>
      </c>
      <c r="P324" s="97">
        <v>6.2004064410000002</v>
      </c>
      <c r="Q324" s="98">
        <f t="shared" si="5"/>
        <v>7.3350746823576187E-5</v>
      </c>
      <c r="R324" s="98">
        <f>P324/'סכום נכסי הקרן'!$C$42</f>
        <v>1.8658141260056969E-6</v>
      </c>
    </row>
    <row r="325" spans="2:18">
      <c r="B325" s="96" t="s">
        <v>2601</v>
      </c>
      <c r="C325" s="103" t="s">
        <v>2279</v>
      </c>
      <c r="D325" s="92">
        <v>8977</v>
      </c>
      <c r="E325" s="92"/>
      <c r="F325" s="92" t="s">
        <v>476</v>
      </c>
      <c r="G325" s="81">
        <v>44553</v>
      </c>
      <c r="H325" s="92"/>
      <c r="I325" s="97">
        <v>3.0600000004144667</v>
      </c>
      <c r="J325" s="103" t="s">
        <v>2461</v>
      </c>
      <c r="K325" s="103" t="s">
        <v>130</v>
      </c>
      <c r="L325" s="71">
        <v>4.607E-2</v>
      </c>
      <c r="M325" s="71">
        <v>6.3200000014833571E-2</v>
      </c>
      <c r="N325" s="97">
        <v>249.866907</v>
      </c>
      <c r="O325" s="99">
        <v>97.77</v>
      </c>
      <c r="P325" s="97">
        <v>0.9168386770000001</v>
      </c>
      <c r="Q325" s="98">
        <f t="shared" si="5"/>
        <v>1.0846192473770052E-5</v>
      </c>
      <c r="R325" s="98">
        <f>P325/'סכום נכסי הקרן'!$C$42</f>
        <v>2.7589329362400335E-7</v>
      </c>
    </row>
    <row r="326" spans="2:18">
      <c r="B326" s="96" t="s">
        <v>2601</v>
      </c>
      <c r="C326" s="103" t="s">
        <v>2279</v>
      </c>
      <c r="D326" s="92">
        <v>8978</v>
      </c>
      <c r="E326" s="92"/>
      <c r="F326" s="92" t="s">
        <v>476</v>
      </c>
      <c r="G326" s="81">
        <v>44553</v>
      </c>
      <c r="H326" s="92"/>
      <c r="I326" s="97">
        <v>3.0600000012604212</v>
      </c>
      <c r="J326" s="103" t="s">
        <v>2461</v>
      </c>
      <c r="K326" s="103" t="s">
        <v>130</v>
      </c>
      <c r="L326" s="71">
        <v>4.607E-2</v>
      </c>
      <c r="M326" s="71">
        <v>6.4600000022823845E-2</v>
      </c>
      <c r="N326" s="97">
        <v>321.25745699999999</v>
      </c>
      <c r="O326" s="99">
        <v>97.39</v>
      </c>
      <c r="P326" s="97">
        <v>1.1742110419999998</v>
      </c>
      <c r="Q326" s="98">
        <f t="shared" si="5"/>
        <v>1.3890905004172381E-5</v>
      </c>
      <c r="R326" s="98">
        <f>P326/'סכום נכסי הקרן'!$C$42</f>
        <v>3.5334128011165133E-7</v>
      </c>
    </row>
    <row r="327" spans="2:18">
      <c r="B327" s="96" t="s">
        <v>2601</v>
      </c>
      <c r="C327" s="103" t="s">
        <v>2279</v>
      </c>
      <c r="D327" s="92">
        <v>8979</v>
      </c>
      <c r="E327" s="92"/>
      <c r="F327" s="92" t="s">
        <v>476</v>
      </c>
      <c r="G327" s="81">
        <v>44553</v>
      </c>
      <c r="H327" s="92"/>
      <c r="I327" s="97">
        <v>3.0599999998037135</v>
      </c>
      <c r="J327" s="103" t="s">
        <v>2461</v>
      </c>
      <c r="K327" s="103" t="s">
        <v>130</v>
      </c>
      <c r="L327" s="71">
        <v>4.607E-2</v>
      </c>
      <c r="M327" s="71">
        <v>6.3099999997128398E-2</v>
      </c>
      <c r="N327" s="97">
        <v>1499.2014280000001</v>
      </c>
      <c r="O327" s="99">
        <v>97.79</v>
      </c>
      <c r="P327" s="97">
        <v>5.5021573179999992</v>
      </c>
      <c r="Q327" s="98">
        <f t="shared" si="5"/>
        <v>6.5090466609962178E-5</v>
      </c>
      <c r="R327" s="98">
        <f>P327/'סכום נכסי הקרן'!$C$42</f>
        <v>1.6556983715690611E-6</v>
      </c>
    </row>
    <row r="328" spans="2:18">
      <c r="B328" s="96" t="s">
        <v>2601</v>
      </c>
      <c r="C328" s="103" t="s">
        <v>2279</v>
      </c>
      <c r="D328" s="92">
        <v>8918</v>
      </c>
      <c r="E328" s="92"/>
      <c r="F328" s="92" t="s">
        <v>476</v>
      </c>
      <c r="G328" s="81">
        <v>44553</v>
      </c>
      <c r="H328" s="92"/>
      <c r="I328" s="97">
        <v>3.0599999990327102</v>
      </c>
      <c r="J328" s="103" t="s">
        <v>2461</v>
      </c>
      <c r="K328" s="103" t="s">
        <v>130</v>
      </c>
      <c r="L328" s="71">
        <v>4.607E-2</v>
      </c>
      <c r="M328" s="71">
        <v>6.329999998498155E-2</v>
      </c>
      <c r="N328" s="97">
        <v>214.17163400000001</v>
      </c>
      <c r="O328" s="99">
        <v>97.75</v>
      </c>
      <c r="P328" s="97">
        <v>0.78570094600000018</v>
      </c>
      <c r="Q328" s="98">
        <f t="shared" si="5"/>
        <v>9.2948344140800362E-6</v>
      </c>
      <c r="R328" s="98">
        <f>P328/'סכום נכסי הקרן'!$C$42</f>
        <v>2.3643158522143719E-7</v>
      </c>
    </row>
    <row r="329" spans="2:18">
      <c r="B329" s="96" t="s">
        <v>2601</v>
      </c>
      <c r="C329" s="103" t="s">
        <v>2279</v>
      </c>
      <c r="D329" s="92">
        <v>9037</v>
      </c>
      <c r="E329" s="92"/>
      <c r="F329" s="92" t="s">
        <v>476</v>
      </c>
      <c r="G329" s="81">
        <v>44671</v>
      </c>
      <c r="H329" s="92"/>
      <c r="I329" s="97">
        <v>3.0600000026965972</v>
      </c>
      <c r="J329" s="103" t="s">
        <v>2461</v>
      </c>
      <c r="K329" s="103" t="s">
        <v>130</v>
      </c>
      <c r="L329" s="71">
        <v>4.607E-2</v>
      </c>
      <c r="M329" s="71">
        <v>6.4400000054749107E-2</v>
      </c>
      <c r="N329" s="97">
        <v>133.85727399999999</v>
      </c>
      <c r="O329" s="99">
        <v>97.44</v>
      </c>
      <c r="P329" s="97">
        <v>0.48950577799999995</v>
      </c>
      <c r="Q329" s="98">
        <f t="shared" si="5"/>
        <v>5.7908485084672665E-6</v>
      </c>
      <c r="R329" s="98">
        <f>P329/'סכום נכסי הקרן'!$C$42</f>
        <v>1.473011171194299E-7</v>
      </c>
    </row>
    <row r="330" spans="2:18">
      <c r="B330" s="96" t="s">
        <v>2601</v>
      </c>
      <c r="C330" s="103" t="s">
        <v>2279</v>
      </c>
      <c r="D330" s="92">
        <v>9130</v>
      </c>
      <c r="E330" s="92"/>
      <c r="F330" s="92" t="s">
        <v>476</v>
      </c>
      <c r="G330" s="81">
        <v>44742</v>
      </c>
      <c r="H330" s="92"/>
      <c r="I330" s="97">
        <v>3.0599999997548544</v>
      </c>
      <c r="J330" s="103" t="s">
        <v>2461</v>
      </c>
      <c r="K330" s="103" t="s">
        <v>130</v>
      </c>
      <c r="L330" s="71">
        <v>4.607E-2</v>
      </c>
      <c r="M330" s="71">
        <v>6.439999999564186E-2</v>
      </c>
      <c r="N330" s="97">
        <v>803.14363400000002</v>
      </c>
      <c r="O330" s="99">
        <v>97.44</v>
      </c>
      <c r="P330" s="97">
        <v>2.9370346120000006</v>
      </c>
      <c r="Q330" s="98">
        <f t="shared" si="5"/>
        <v>3.4745090388324165E-5</v>
      </c>
      <c r="R330" s="98">
        <f>P330/'סכום נכסי הקרן'!$C$42</f>
        <v>8.8380668586516974E-7</v>
      </c>
    </row>
    <row r="331" spans="2:18">
      <c r="B331" s="96" t="s">
        <v>2601</v>
      </c>
      <c r="C331" s="103" t="s">
        <v>2279</v>
      </c>
      <c r="D331" s="92">
        <v>9313</v>
      </c>
      <c r="E331" s="92"/>
      <c r="F331" s="92" t="s">
        <v>476</v>
      </c>
      <c r="G331" s="81">
        <v>44886</v>
      </c>
      <c r="H331" s="92"/>
      <c r="I331" s="97">
        <v>3.069999999429522</v>
      </c>
      <c r="J331" s="103" t="s">
        <v>2461</v>
      </c>
      <c r="K331" s="103" t="s">
        <v>130</v>
      </c>
      <c r="L331" s="71">
        <v>4.6409000000000006E-2</v>
      </c>
      <c r="M331" s="71">
        <v>6.2999999981984883E-2</v>
      </c>
      <c r="N331" s="97">
        <v>365.87654500000002</v>
      </c>
      <c r="O331" s="99">
        <v>97.02</v>
      </c>
      <c r="P331" s="97">
        <v>1.3322152679999999</v>
      </c>
      <c r="Q331" s="98">
        <f t="shared" si="5"/>
        <v>1.5760093433779897E-5</v>
      </c>
      <c r="R331" s="98">
        <f>P331/'סכום נכסי הקרן'!$C$42</f>
        <v>4.0088760141246118E-7</v>
      </c>
    </row>
    <row r="332" spans="2:18">
      <c r="B332" s="96" t="s">
        <v>2601</v>
      </c>
      <c r="C332" s="103" t="s">
        <v>2279</v>
      </c>
      <c r="D332" s="92">
        <v>8829</v>
      </c>
      <c r="E332" s="92"/>
      <c r="F332" s="92" t="s">
        <v>476</v>
      </c>
      <c r="G332" s="81">
        <v>44553</v>
      </c>
      <c r="H332" s="92"/>
      <c r="I332" s="97">
        <v>3.0600000000148575</v>
      </c>
      <c r="J332" s="103" t="s">
        <v>2461</v>
      </c>
      <c r="K332" s="103" t="s">
        <v>130</v>
      </c>
      <c r="L332" s="71">
        <v>4.6029999999999995E-2</v>
      </c>
      <c r="M332" s="71">
        <v>6.4300000000108062E-2</v>
      </c>
      <c r="N332" s="97">
        <v>16196.730035</v>
      </c>
      <c r="O332" s="99">
        <v>97.44</v>
      </c>
      <c r="P332" s="97">
        <v>59.230196151999998</v>
      </c>
      <c r="Q332" s="98">
        <f t="shared" si="5"/>
        <v>7.0069263420018894E-4</v>
      </c>
      <c r="R332" s="98">
        <f>P332/'סכום נכסי הקרן'!$C$42</f>
        <v>1.7823434272909766E-5</v>
      </c>
    </row>
    <row r="333" spans="2:18">
      <c r="B333" s="96" t="s">
        <v>2602</v>
      </c>
      <c r="C333" s="103" t="s">
        <v>2279</v>
      </c>
      <c r="D333" s="92">
        <v>7770</v>
      </c>
      <c r="E333" s="92"/>
      <c r="F333" s="92" t="s">
        <v>476</v>
      </c>
      <c r="G333" s="81">
        <v>44004</v>
      </c>
      <c r="H333" s="92"/>
      <c r="I333" s="97">
        <v>2.2599999999958329</v>
      </c>
      <c r="J333" s="103" t="s">
        <v>2461</v>
      </c>
      <c r="K333" s="103" t="s">
        <v>132</v>
      </c>
      <c r="L333" s="71">
        <v>6.4335000000000003E-2</v>
      </c>
      <c r="M333" s="71">
        <v>7.0699999999769614E-2</v>
      </c>
      <c r="N333" s="97">
        <v>67337.500016000005</v>
      </c>
      <c r="O333" s="99">
        <v>101.36</v>
      </c>
      <c r="P333" s="97">
        <v>163.21408976800001</v>
      </c>
      <c r="Q333" s="98">
        <f t="shared" si="5"/>
        <v>1.9308210664141854E-3</v>
      </c>
      <c r="R333" s="98">
        <f>P333/'סכום נכסי הקרן'!$C$42</f>
        <v>4.9114063271500992E-5</v>
      </c>
    </row>
    <row r="334" spans="2:18">
      <c r="B334" s="96" t="s">
        <v>2602</v>
      </c>
      <c r="C334" s="103" t="s">
        <v>2279</v>
      </c>
      <c r="D334" s="92">
        <v>8789</v>
      </c>
      <c r="E334" s="92"/>
      <c r="F334" s="92" t="s">
        <v>476</v>
      </c>
      <c r="G334" s="81">
        <v>44004</v>
      </c>
      <c r="H334" s="92"/>
      <c r="I334" s="97">
        <v>2.2600000000277385</v>
      </c>
      <c r="J334" s="103" t="s">
        <v>2461</v>
      </c>
      <c r="K334" s="103" t="s">
        <v>132</v>
      </c>
      <c r="L334" s="71">
        <v>6.4335000000000003E-2</v>
      </c>
      <c r="M334" s="71">
        <v>7.2100000001290909E-2</v>
      </c>
      <c r="N334" s="97">
        <v>7756.4176159999997</v>
      </c>
      <c r="O334" s="99">
        <v>101.07</v>
      </c>
      <c r="P334" s="97">
        <v>18.746383898000001</v>
      </c>
      <c r="Q334" s="98">
        <f t="shared" si="5"/>
        <v>2.2176953595609675E-4</v>
      </c>
      <c r="R334" s="98">
        <f>P334/'סכום נכסי הקרן'!$C$42</f>
        <v>5.6411250167614845E-6</v>
      </c>
    </row>
    <row r="335" spans="2:18">
      <c r="B335" s="96" t="s">
        <v>2602</v>
      </c>
      <c r="C335" s="103" t="s">
        <v>2279</v>
      </c>
      <c r="D335" s="92">
        <v>8980</v>
      </c>
      <c r="E335" s="92"/>
      <c r="F335" s="92" t="s">
        <v>476</v>
      </c>
      <c r="G335" s="81">
        <v>44627</v>
      </c>
      <c r="H335" s="92"/>
      <c r="I335" s="97">
        <v>2.260000000018934</v>
      </c>
      <c r="J335" s="103" t="s">
        <v>2461</v>
      </c>
      <c r="K335" s="103" t="s">
        <v>132</v>
      </c>
      <c r="L335" s="71">
        <v>6.4335000000000003E-2</v>
      </c>
      <c r="M335" s="71">
        <v>7.3900000001335897E-2</v>
      </c>
      <c r="N335" s="97">
        <v>7897.3784230000001</v>
      </c>
      <c r="O335" s="99">
        <v>100.68</v>
      </c>
      <c r="P335" s="97">
        <v>19.013418714</v>
      </c>
      <c r="Q335" s="98">
        <f t="shared" si="5"/>
        <v>2.2492855518618725E-4</v>
      </c>
      <c r="R335" s="98">
        <f>P335/'סכום נכסי הקרן'!$C$42</f>
        <v>5.7214806090229127E-6</v>
      </c>
    </row>
    <row r="336" spans="2:18">
      <c r="B336" s="96" t="s">
        <v>2602</v>
      </c>
      <c r="C336" s="103" t="s">
        <v>2279</v>
      </c>
      <c r="D336" s="92">
        <v>9027</v>
      </c>
      <c r="E336" s="92"/>
      <c r="F336" s="92" t="s">
        <v>476</v>
      </c>
      <c r="G336" s="81">
        <v>44658</v>
      </c>
      <c r="H336" s="92"/>
      <c r="I336" s="97">
        <v>2.2599999999290392</v>
      </c>
      <c r="J336" s="103" t="s">
        <v>2461</v>
      </c>
      <c r="K336" s="103" t="s">
        <v>132</v>
      </c>
      <c r="L336" s="71">
        <v>6.4335000000000003E-2</v>
      </c>
      <c r="M336" s="71">
        <v>7.3899999998935581E-2</v>
      </c>
      <c r="N336" s="97">
        <v>1170.667987</v>
      </c>
      <c r="O336" s="99">
        <v>100.68</v>
      </c>
      <c r="P336" s="97">
        <v>2.81845437</v>
      </c>
      <c r="Q336" s="98">
        <f t="shared" si="5"/>
        <v>3.3342287299206412E-5</v>
      </c>
      <c r="R336" s="98">
        <f>P336/'סכום נכסי הקרן'!$C$42</f>
        <v>8.4812375238426513E-7</v>
      </c>
    </row>
    <row r="337" spans="2:18">
      <c r="B337" s="96" t="s">
        <v>2602</v>
      </c>
      <c r="C337" s="103" t="s">
        <v>2279</v>
      </c>
      <c r="D337" s="92">
        <v>9126</v>
      </c>
      <c r="E337" s="92"/>
      <c r="F337" s="92" t="s">
        <v>476</v>
      </c>
      <c r="G337" s="81">
        <v>44741</v>
      </c>
      <c r="H337" s="92"/>
      <c r="I337" s="97">
        <v>2.2600000000349176</v>
      </c>
      <c r="J337" s="103" t="s">
        <v>2461</v>
      </c>
      <c r="K337" s="103" t="s">
        <v>132</v>
      </c>
      <c r="L337" s="71">
        <v>6.4335000000000003E-2</v>
      </c>
      <c r="M337" s="71">
        <v>7.3900000001317329E-2</v>
      </c>
      <c r="N337" s="97">
        <v>10467.960234</v>
      </c>
      <c r="O337" s="99">
        <v>100.68</v>
      </c>
      <c r="P337" s="97">
        <v>25.202250712000001</v>
      </c>
      <c r="Q337" s="98">
        <f t="shared" si="5"/>
        <v>2.9814237646364069E-4</v>
      </c>
      <c r="R337" s="98">
        <f>P337/'סכום נכסי הקרן'!$C$42</f>
        <v>7.5838117763781499E-6</v>
      </c>
    </row>
    <row r="338" spans="2:18">
      <c r="B338" s="96" t="s">
        <v>2602</v>
      </c>
      <c r="C338" s="103" t="s">
        <v>2279</v>
      </c>
      <c r="D338" s="92">
        <v>9261</v>
      </c>
      <c r="E338" s="92"/>
      <c r="F338" s="92" t="s">
        <v>476</v>
      </c>
      <c r="G338" s="81">
        <v>44833</v>
      </c>
      <c r="H338" s="92"/>
      <c r="I338" s="97">
        <v>2.2599999999604057</v>
      </c>
      <c r="J338" s="103" t="s">
        <v>2461</v>
      </c>
      <c r="K338" s="103" t="s">
        <v>132</v>
      </c>
      <c r="L338" s="71">
        <v>6.6406999999999994E-2</v>
      </c>
      <c r="M338" s="71">
        <v>7.5499999999491696E-2</v>
      </c>
      <c r="N338" s="97">
        <v>7762.7570459999997</v>
      </c>
      <c r="O338" s="99">
        <v>100.68</v>
      </c>
      <c r="P338" s="97">
        <v>18.689309449</v>
      </c>
      <c r="Q338" s="98">
        <f t="shared" si="5"/>
        <v>2.2109434578936645E-4</v>
      </c>
      <c r="R338" s="98">
        <f>P338/'סכום נכסי הקרן'!$C$42</f>
        <v>5.6239502856867547E-6</v>
      </c>
    </row>
    <row r="339" spans="2:18">
      <c r="B339" s="96" t="s">
        <v>2602</v>
      </c>
      <c r="C339" s="103" t="s">
        <v>2279</v>
      </c>
      <c r="D339" s="92">
        <v>9285</v>
      </c>
      <c r="E339" s="92"/>
      <c r="F339" s="92" t="s">
        <v>476</v>
      </c>
      <c r="G339" s="81">
        <v>44861</v>
      </c>
      <c r="H339" s="92"/>
      <c r="I339" s="97">
        <v>2.2699999998570424</v>
      </c>
      <c r="J339" s="103" t="s">
        <v>2461</v>
      </c>
      <c r="K339" s="103" t="s">
        <v>132</v>
      </c>
      <c r="L339" s="71">
        <v>6.4923000000000008E-2</v>
      </c>
      <c r="M339" s="71">
        <v>7.2799999996481041E-2</v>
      </c>
      <c r="N339" s="97">
        <v>3410.908308</v>
      </c>
      <c r="O339" s="99">
        <v>100.34</v>
      </c>
      <c r="P339" s="97">
        <v>8.1842371709999995</v>
      </c>
      <c r="Q339" s="98">
        <f t="shared" si="5"/>
        <v>9.6819444722933822E-5</v>
      </c>
      <c r="R339" s="98">
        <f>P339/'סכום נכסי הקרן'!$C$42</f>
        <v>2.4627845721949022E-6</v>
      </c>
    </row>
    <row r="340" spans="2:18">
      <c r="B340" s="96" t="s">
        <v>2602</v>
      </c>
      <c r="C340" s="103" t="s">
        <v>2279</v>
      </c>
      <c r="D340" s="92">
        <v>9374</v>
      </c>
      <c r="E340" s="92"/>
      <c r="F340" s="92" t="s">
        <v>476</v>
      </c>
      <c r="G340" s="81">
        <v>44910</v>
      </c>
      <c r="H340" s="92"/>
      <c r="I340" s="97">
        <v>2.2900000000250231</v>
      </c>
      <c r="J340" s="103" t="s">
        <v>2461</v>
      </c>
      <c r="K340" s="103" t="s">
        <v>132</v>
      </c>
      <c r="L340" s="71">
        <v>6.515E-2</v>
      </c>
      <c r="M340" s="71">
        <v>7.2299999998534356E-2</v>
      </c>
      <c r="N340" s="97">
        <v>2352.3505810000001</v>
      </c>
      <c r="O340" s="99">
        <v>99.46</v>
      </c>
      <c r="P340" s="97">
        <v>5.594800234</v>
      </c>
      <c r="Q340" s="98">
        <f t="shared" si="5"/>
        <v>6.618643138923524E-5</v>
      </c>
      <c r="R340" s="98">
        <f>P340/'סכום נכסי הקרן'!$C$42</f>
        <v>1.6835762958619212E-6</v>
      </c>
    </row>
    <row r="341" spans="2:18">
      <c r="B341" s="96" t="s">
        <v>2603</v>
      </c>
      <c r="C341" s="103" t="s">
        <v>2279</v>
      </c>
      <c r="D341" s="92">
        <v>7382</v>
      </c>
      <c r="E341" s="92"/>
      <c r="F341" s="92" t="s">
        <v>476</v>
      </c>
      <c r="G341" s="81">
        <v>43860</v>
      </c>
      <c r="H341" s="92"/>
      <c r="I341" s="97">
        <v>3.1100000000010928</v>
      </c>
      <c r="J341" s="103" t="s">
        <v>1531</v>
      </c>
      <c r="K341" s="103" t="s">
        <v>128</v>
      </c>
      <c r="L341" s="71">
        <v>7.0786000000000002E-2</v>
      </c>
      <c r="M341" s="71">
        <v>7.6099999999961254E-2</v>
      </c>
      <c r="N341" s="97">
        <v>28535.164143999995</v>
      </c>
      <c r="O341" s="99">
        <v>100.25</v>
      </c>
      <c r="P341" s="97">
        <v>100.666276099</v>
      </c>
      <c r="Q341" s="98">
        <f t="shared" si="5"/>
        <v>1.1908810498266443E-3</v>
      </c>
      <c r="R341" s="98">
        <f>P341/'סכום נכסי הקרן'!$C$42</f>
        <v>3.0292298052579203E-5</v>
      </c>
    </row>
    <row r="342" spans="2:18">
      <c r="B342" s="96" t="s">
        <v>2604</v>
      </c>
      <c r="C342" s="103" t="s">
        <v>2279</v>
      </c>
      <c r="D342" s="92">
        <v>7823</v>
      </c>
      <c r="E342" s="92"/>
      <c r="F342" s="92" t="s">
        <v>476</v>
      </c>
      <c r="G342" s="81">
        <v>44027</v>
      </c>
      <c r="H342" s="92"/>
      <c r="I342" s="97">
        <v>4.0600000000263599</v>
      </c>
      <c r="J342" s="103" t="s">
        <v>2461</v>
      </c>
      <c r="K342" s="103" t="s">
        <v>130</v>
      </c>
      <c r="L342" s="71">
        <v>2.35E-2</v>
      </c>
      <c r="M342" s="71">
        <v>2.7900000000199099E-2</v>
      </c>
      <c r="N342" s="97">
        <v>19298.649195999998</v>
      </c>
      <c r="O342" s="99">
        <v>98.47</v>
      </c>
      <c r="P342" s="97">
        <v>71.319681402000001</v>
      </c>
      <c r="Q342" s="98">
        <f t="shared" si="5"/>
        <v>8.4371112504239411E-4</v>
      </c>
      <c r="R342" s="98">
        <f>P342/'סכום נכסי הקרן'!$C$42</f>
        <v>2.1461378425478829E-5</v>
      </c>
    </row>
    <row r="343" spans="2:18">
      <c r="B343" s="96" t="s">
        <v>2604</v>
      </c>
      <c r="C343" s="103" t="s">
        <v>2279</v>
      </c>
      <c r="D343" s="92">
        <v>7993</v>
      </c>
      <c r="E343" s="92"/>
      <c r="F343" s="92" t="s">
        <v>476</v>
      </c>
      <c r="G343" s="81">
        <v>44119</v>
      </c>
      <c r="H343" s="92"/>
      <c r="I343" s="97">
        <v>4.0599999999770047</v>
      </c>
      <c r="J343" s="103" t="s">
        <v>2461</v>
      </c>
      <c r="K343" s="103" t="s">
        <v>130</v>
      </c>
      <c r="L343" s="71">
        <v>2.35E-2</v>
      </c>
      <c r="M343" s="71">
        <v>2.7899999999893437E-2</v>
      </c>
      <c r="N343" s="97">
        <v>19298.649207999999</v>
      </c>
      <c r="O343" s="99">
        <v>98.47</v>
      </c>
      <c r="P343" s="97">
        <v>71.319681443999997</v>
      </c>
      <c r="Q343" s="98">
        <f t="shared" si="5"/>
        <v>8.4371112553925372E-4</v>
      </c>
      <c r="R343" s="98">
        <f>P343/'סכום נכסי הקרן'!$C$42</f>
        <v>2.1461378438117388E-5</v>
      </c>
    </row>
    <row r="344" spans="2:18">
      <c r="B344" s="96" t="s">
        <v>2604</v>
      </c>
      <c r="C344" s="103" t="s">
        <v>2279</v>
      </c>
      <c r="D344" s="92">
        <v>8187</v>
      </c>
      <c r="E344" s="92"/>
      <c r="F344" s="92" t="s">
        <v>476</v>
      </c>
      <c r="G344" s="81">
        <v>44211</v>
      </c>
      <c r="H344" s="92"/>
      <c r="I344" s="97">
        <v>4.0600000000263599</v>
      </c>
      <c r="J344" s="103" t="s">
        <v>2461</v>
      </c>
      <c r="K344" s="103" t="s">
        <v>130</v>
      </c>
      <c r="L344" s="71">
        <v>2.35E-2</v>
      </c>
      <c r="M344" s="71">
        <v>2.7900000000199099E-2</v>
      </c>
      <c r="N344" s="97">
        <v>19298.649195999998</v>
      </c>
      <c r="O344" s="99">
        <v>98.47</v>
      </c>
      <c r="P344" s="97">
        <v>71.319681402000001</v>
      </c>
      <c r="Q344" s="98">
        <f t="shared" si="5"/>
        <v>8.4371112504239411E-4</v>
      </c>
      <c r="R344" s="98">
        <f>P344/'סכום נכסי הקרן'!$C$42</f>
        <v>2.1461378425478829E-5</v>
      </c>
    </row>
    <row r="345" spans="2:18">
      <c r="B345" s="112"/>
      <c r="C345" s="112"/>
      <c r="D345" s="112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</row>
    <row r="346" spans="2:18">
      <c r="B346" s="112"/>
      <c r="C346" s="112"/>
      <c r="D346" s="112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</row>
    <row r="347" spans="2:18">
      <c r="B347" s="112"/>
      <c r="C347" s="112"/>
      <c r="D347" s="112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</row>
    <row r="348" spans="2:18">
      <c r="B348" s="120" t="s">
        <v>215</v>
      </c>
      <c r="C348" s="112"/>
      <c r="D348" s="112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</row>
    <row r="349" spans="2:18">
      <c r="B349" s="120" t="s">
        <v>109</v>
      </c>
      <c r="C349" s="112"/>
      <c r="D349" s="112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</row>
    <row r="350" spans="2:18">
      <c r="B350" s="120" t="s">
        <v>198</v>
      </c>
      <c r="C350" s="112"/>
      <c r="D350" s="112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</row>
    <row r="351" spans="2:18">
      <c r="B351" s="120" t="s">
        <v>206</v>
      </c>
      <c r="C351" s="112"/>
      <c r="D351" s="112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</row>
    <row r="352" spans="2:18">
      <c r="B352" s="112"/>
      <c r="C352" s="112"/>
      <c r="D352" s="112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</row>
    <row r="353" spans="2:18">
      <c r="B353" s="112"/>
      <c r="C353" s="112"/>
      <c r="D353" s="112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</row>
    <row r="354" spans="2:18">
      <c r="B354" s="112"/>
      <c r="C354" s="112"/>
      <c r="D354" s="112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</row>
    <row r="355" spans="2:18">
      <c r="B355" s="112"/>
      <c r="C355" s="112"/>
      <c r="D355" s="112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</row>
    <row r="356" spans="2:18">
      <c r="B356" s="112"/>
      <c r="C356" s="112"/>
      <c r="D356" s="112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</row>
    <row r="357" spans="2:18">
      <c r="B357" s="112"/>
      <c r="C357" s="112"/>
      <c r="D357" s="112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</row>
    <row r="358" spans="2:18">
      <c r="B358" s="112"/>
      <c r="C358" s="112"/>
      <c r="D358" s="112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</row>
    <row r="359" spans="2:18">
      <c r="B359" s="112"/>
      <c r="C359" s="112"/>
      <c r="D359" s="112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</row>
    <row r="360" spans="2:18">
      <c r="B360" s="112"/>
      <c r="C360" s="112"/>
      <c r="D360" s="112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</row>
    <row r="361" spans="2:18">
      <c r="B361" s="112"/>
      <c r="C361" s="112"/>
      <c r="D361" s="112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</row>
    <row r="362" spans="2:18">
      <c r="B362" s="112"/>
      <c r="C362" s="112"/>
      <c r="D362" s="112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</row>
    <row r="363" spans="2:18">
      <c r="B363" s="112"/>
      <c r="C363" s="112"/>
      <c r="D363" s="112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</row>
    <row r="364" spans="2:18">
      <c r="B364" s="112"/>
      <c r="C364" s="112"/>
      <c r="D364" s="112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</row>
    <row r="365" spans="2:18">
      <c r="B365" s="112"/>
      <c r="C365" s="112"/>
      <c r="D365" s="112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</row>
    <row r="366" spans="2:18">
      <c r="B366" s="112"/>
      <c r="C366" s="112"/>
      <c r="D366" s="112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</row>
    <row r="367" spans="2:18">
      <c r="B367" s="112"/>
      <c r="C367" s="112"/>
      <c r="D367" s="112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</row>
    <row r="368" spans="2:18">
      <c r="B368" s="112"/>
      <c r="C368" s="112"/>
      <c r="D368" s="112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</row>
    <row r="369" spans="2:18">
      <c r="B369" s="112"/>
      <c r="C369" s="112"/>
      <c r="D369" s="112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</row>
    <row r="370" spans="2:18">
      <c r="B370" s="112"/>
      <c r="C370" s="112"/>
      <c r="D370" s="112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</row>
    <row r="371" spans="2:18">
      <c r="B371" s="112"/>
      <c r="C371" s="112"/>
      <c r="D371" s="112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</row>
    <row r="372" spans="2:18">
      <c r="B372" s="112"/>
      <c r="C372" s="112"/>
      <c r="D372" s="112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</row>
    <row r="373" spans="2:18">
      <c r="B373" s="112"/>
      <c r="C373" s="112"/>
      <c r="D373" s="112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</row>
    <row r="374" spans="2:18">
      <c r="B374" s="112"/>
      <c r="C374" s="112"/>
      <c r="D374" s="112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</row>
    <row r="375" spans="2:18">
      <c r="B375" s="112"/>
      <c r="C375" s="112"/>
      <c r="D375" s="112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</row>
    <row r="376" spans="2:18">
      <c r="B376" s="112"/>
      <c r="C376" s="112"/>
      <c r="D376" s="112"/>
      <c r="E376" s="112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</row>
    <row r="377" spans="2:18">
      <c r="B377" s="112"/>
      <c r="C377" s="112"/>
      <c r="D377" s="112"/>
      <c r="E377" s="112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</row>
    <row r="378" spans="2:18">
      <c r="B378" s="112"/>
      <c r="C378" s="112"/>
      <c r="D378" s="112"/>
      <c r="E378" s="112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</row>
    <row r="379" spans="2:18">
      <c r="B379" s="112"/>
      <c r="C379" s="112"/>
      <c r="D379" s="112"/>
      <c r="E379" s="112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</row>
    <row r="380" spans="2:18">
      <c r="B380" s="112"/>
      <c r="C380" s="112"/>
      <c r="D380" s="112"/>
      <c r="E380" s="112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</row>
    <row r="381" spans="2:18">
      <c r="B381" s="112"/>
      <c r="C381" s="112"/>
      <c r="D381" s="112"/>
      <c r="E381" s="112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</row>
    <row r="382" spans="2:18">
      <c r="B382" s="112"/>
      <c r="C382" s="112"/>
      <c r="D382" s="112"/>
      <c r="E382" s="112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</row>
    <row r="383" spans="2:18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12"/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12"/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12"/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12"/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  <row r="701" spans="2:18">
      <c r="B701" s="112"/>
      <c r="C701" s="112"/>
      <c r="D701" s="112"/>
      <c r="E701" s="112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</row>
    <row r="702" spans="2:18">
      <c r="B702" s="112"/>
      <c r="C702" s="112"/>
      <c r="D702" s="112"/>
      <c r="E702" s="112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</row>
    <row r="703" spans="2:18">
      <c r="B703" s="112"/>
      <c r="C703" s="112"/>
      <c r="D703" s="112"/>
      <c r="E703" s="112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</row>
    <row r="704" spans="2:18">
      <c r="B704" s="112"/>
      <c r="C704" s="112"/>
      <c r="D704" s="112"/>
      <c r="E704" s="112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</row>
    <row r="705" spans="2:18">
      <c r="B705" s="112"/>
      <c r="C705" s="112"/>
      <c r="D705" s="112"/>
      <c r="E705" s="112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</row>
    <row r="706" spans="2:18">
      <c r="B706" s="112"/>
      <c r="C706" s="112"/>
      <c r="D706" s="112"/>
      <c r="E706" s="112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</row>
    <row r="707" spans="2:18">
      <c r="B707" s="112"/>
      <c r="C707" s="112"/>
      <c r="D707" s="112"/>
      <c r="E707" s="112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</row>
    <row r="708" spans="2:18">
      <c r="B708" s="112"/>
      <c r="C708" s="112"/>
      <c r="D708" s="112"/>
      <c r="E708" s="112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</row>
    <row r="709" spans="2:18">
      <c r="B709" s="112"/>
      <c r="C709" s="112"/>
      <c r="D709" s="112"/>
      <c r="E709" s="112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</row>
    <row r="710" spans="2:18">
      <c r="B710" s="112"/>
      <c r="C710" s="112"/>
      <c r="D710" s="112"/>
      <c r="E710" s="112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</row>
    <row r="711" spans="2:18">
      <c r="B711" s="112"/>
      <c r="C711" s="112"/>
      <c r="D711" s="112"/>
      <c r="E711" s="112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</row>
    <row r="712" spans="2:18">
      <c r="B712" s="112"/>
      <c r="C712" s="112"/>
      <c r="D712" s="112"/>
      <c r="E712" s="112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</row>
    <row r="713" spans="2:18">
      <c r="B713" s="112"/>
      <c r="C713" s="112"/>
      <c r="D713" s="112"/>
      <c r="E713" s="112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</row>
    <row r="714" spans="2:18">
      <c r="B714" s="112"/>
      <c r="C714" s="112"/>
      <c r="D714" s="112"/>
      <c r="E714" s="112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</row>
    <row r="715" spans="2:18">
      <c r="B715" s="112"/>
      <c r="C715" s="112"/>
      <c r="D715" s="112"/>
      <c r="E715" s="112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</row>
    <row r="716" spans="2:18">
      <c r="B716" s="112"/>
      <c r="C716" s="112"/>
      <c r="D716" s="112"/>
      <c r="E716" s="112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</row>
    <row r="717" spans="2:18">
      <c r="B717" s="112"/>
      <c r="C717" s="112"/>
      <c r="D717" s="112"/>
      <c r="E717" s="112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</row>
    <row r="718" spans="2:18">
      <c r="B718" s="112"/>
      <c r="C718" s="112"/>
      <c r="D718" s="112"/>
      <c r="E718" s="112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</row>
    <row r="719" spans="2:18">
      <c r="B719" s="112"/>
      <c r="C719" s="112"/>
      <c r="D719" s="112"/>
      <c r="E719" s="112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</row>
    <row r="720" spans="2:18">
      <c r="B720" s="112"/>
      <c r="C720" s="112"/>
      <c r="D720" s="112"/>
      <c r="E720" s="112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</row>
    <row r="721" spans="2:18">
      <c r="B721" s="112"/>
      <c r="C721" s="112"/>
      <c r="D721" s="112"/>
      <c r="E721" s="112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</row>
    <row r="722" spans="2:18">
      <c r="B722" s="112"/>
      <c r="C722" s="112"/>
      <c r="D722" s="112"/>
      <c r="E722" s="112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</row>
    <row r="723" spans="2:18">
      <c r="B723" s="112"/>
      <c r="C723" s="112"/>
      <c r="D723" s="112"/>
      <c r="E723" s="112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</row>
    <row r="724" spans="2:18">
      <c r="B724" s="112"/>
      <c r="C724" s="112"/>
      <c r="D724" s="112"/>
      <c r="E724" s="112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</row>
    <row r="725" spans="2:18">
      <c r="B725" s="112"/>
      <c r="C725" s="112"/>
      <c r="D725" s="112"/>
      <c r="E725" s="112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</row>
    <row r="726" spans="2:18">
      <c r="B726" s="112"/>
      <c r="C726" s="112"/>
      <c r="D726" s="112"/>
      <c r="E726" s="112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</row>
    <row r="727" spans="2:18">
      <c r="B727" s="112"/>
      <c r="C727" s="112"/>
      <c r="D727" s="112"/>
      <c r="E727" s="112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</row>
    <row r="728" spans="2:18">
      <c r="B728" s="112"/>
      <c r="C728" s="112"/>
      <c r="D728" s="112"/>
      <c r="E728" s="112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</row>
    <row r="729" spans="2:18">
      <c r="B729" s="112"/>
      <c r="C729" s="112"/>
      <c r="D729" s="112"/>
      <c r="E729" s="112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</row>
    <row r="730" spans="2:18">
      <c r="B730" s="112"/>
      <c r="C730" s="112"/>
      <c r="D730" s="112"/>
      <c r="E730" s="112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</row>
    <row r="731" spans="2:18">
      <c r="B731" s="112"/>
      <c r="C731" s="112"/>
      <c r="D731" s="112"/>
      <c r="E731" s="112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</row>
    <row r="732" spans="2:18">
      <c r="B732" s="112"/>
      <c r="C732" s="112"/>
      <c r="D732" s="112"/>
      <c r="E732" s="112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</row>
    <row r="733" spans="2:18">
      <c r="B733" s="112"/>
      <c r="C733" s="112"/>
      <c r="D733" s="112"/>
      <c r="E733" s="112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</row>
    <row r="734" spans="2:18">
      <c r="B734" s="112"/>
      <c r="C734" s="112"/>
      <c r="D734" s="112"/>
      <c r="E734" s="112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</row>
    <row r="735" spans="2:18">
      <c r="B735" s="112"/>
      <c r="C735" s="112"/>
      <c r="D735" s="112"/>
      <c r="E735" s="112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</row>
    <row r="736" spans="2:18">
      <c r="B736" s="112"/>
      <c r="C736" s="112"/>
      <c r="D736" s="112"/>
      <c r="E736" s="112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</row>
    <row r="737" spans="2:18">
      <c r="B737" s="112"/>
      <c r="C737" s="112"/>
      <c r="D737" s="112"/>
      <c r="E737" s="112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</row>
    <row r="738" spans="2:18">
      <c r="B738" s="112"/>
      <c r="C738" s="112"/>
      <c r="D738" s="112"/>
      <c r="E738" s="112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</row>
    <row r="739" spans="2:18">
      <c r="B739" s="112"/>
      <c r="C739" s="112"/>
      <c r="D739" s="112"/>
      <c r="E739" s="112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</row>
    <row r="740" spans="2:18">
      <c r="B740" s="112"/>
      <c r="C740" s="112"/>
      <c r="D740" s="112"/>
      <c r="E740" s="112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</row>
    <row r="741" spans="2:18">
      <c r="B741" s="112"/>
      <c r="C741" s="112"/>
      <c r="D741" s="112"/>
      <c r="E741" s="112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</row>
    <row r="742" spans="2:18">
      <c r="B742" s="112"/>
      <c r="C742" s="112"/>
      <c r="D742" s="112"/>
      <c r="E742" s="112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</row>
    <row r="743" spans="2:18">
      <c r="B743" s="112"/>
      <c r="C743" s="112"/>
      <c r="D743" s="112"/>
      <c r="E743" s="112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</row>
    <row r="744" spans="2:18">
      <c r="B744" s="112"/>
      <c r="C744" s="112"/>
      <c r="D744" s="112"/>
      <c r="E744" s="112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</row>
    <row r="745" spans="2:18">
      <c r="B745" s="112"/>
      <c r="C745" s="112"/>
      <c r="D745" s="112"/>
      <c r="E745" s="112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</row>
    <row r="746" spans="2:18">
      <c r="B746" s="112"/>
      <c r="C746" s="112"/>
      <c r="D746" s="112"/>
      <c r="E746" s="112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</row>
    <row r="747" spans="2:18">
      <c r="B747" s="112"/>
      <c r="C747" s="112"/>
      <c r="D747" s="112"/>
      <c r="E747" s="112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</row>
    <row r="748" spans="2:18">
      <c r="B748" s="112"/>
      <c r="C748" s="112"/>
      <c r="D748" s="112"/>
      <c r="E748" s="112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</row>
    <row r="749" spans="2:18">
      <c r="B749" s="112"/>
      <c r="C749" s="112"/>
      <c r="D749" s="112"/>
      <c r="E749" s="112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</row>
    <row r="750" spans="2:18">
      <c r="B750" s="112"/>
      <c r="C750" s="112"/>
      <c r="D750" s="112"/>
      <c r="E750" s="112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</row>
    <row r="751" spans="2:18">
      <c r="B751" s="112"/>
      <c r="C751" s="112"/>
      <c r="D751" s="112"/>
      <c r="E751" s="112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</row>
    <row r="752" spans="2:18">
      <c r="B752" s="112"/>
      <c r="C752" s="112"/>
      <c r="D752" s="112"/>
      <c r="E752" s="112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</row>
    <row r="753" spans="2:18">
      <c r="B753" s="112"/>
      <c r="C753" s="112"/>
      <c r="D753" s="112"/>
      <c r="E753" s="112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</row>
    <row r="754" spans="2:18">
      <c r="B754" s="112"/>
      <c r="C754" s="112"/>
      <c r="D754" s="112"/>
      <c r="E754" s="112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</row>
    <row r="755" spans="2:18">
      <c r="B755" s="112"/>
      <c r="C755" s="112"/>
      <c r="D755" s="112"/>
      <c r="E755" s="112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</row>
    <row r="756" spans="2:18">
      <c r="B756" s="112"/>
      <c r="C756" s="112"/>
      <c r="D756" s="112"/>
      <c r="E756" s="112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</row>
    <row r="757" spans="2:18">
      <c r="B757" s="112"/>
      <c r="C757" s="112"/>
      <c r="D757" s="112"/>
      <c r="E757" s="112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</row>
    <row r="758" spans="2:18">
      <c r="B758" s="112"/>
      <c r="C758" s="112"/>
      <c r="D758" s="112"/>
      <c r="E758" s="112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</row>
    <row r="759" spans="2:18">
      <c r="B759" s="112"/>
      <c r="C759" s="112"/>
      <c r="D759" s="112"/>
      <c r="E759" s="112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</row>
    <row r="760" spans="2:18">
      <c r="B760" s="112"/>
      <c r="C760" s="112"/>
      <c r="D760" s="112"/>
      <c r="E760" s="112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</row>
    <row r="761" spans="2:18">
      <c r="B761" s="112"/>
      <c r="C761" s="112"/>
      <c r="D761" s="112"/>
      <c r="E761" s="112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</row>
    <row r="762" spans="2:18">
      <c r="B762" s="112"/>
      <c r="C762" s="112"/>
      <c r="D762" s="112"/>
      <c r="E762" s="112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</row>
    <row r="763" spans="2:18">
      <c r="B763" s="112"/>
      <c r="C763" s="112"/>
      <c r="D763" s="112"/>
      <c r="E763" s="112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</row>
    <row r="764" spans="2:18">
      <c r="B764" s="112"/>
      <c r="C764" s="112"/>
      <c r="D764" s="112"/>
      <c r="E764" s="112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</row>
    <row r="765" spans="2:18">
      <c r="B765" s="112"/>
      <c r="C765" s="112"/>
      <c r="D765" s="112"/>
      <c r="E765" s="112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</row>
    <row r="766" spans="2:18">
      <c r="B766" s="112"/>
      <c r="C766" s="112"/>
      <c r="D766" s="112"/>
      <c r="E766" s="112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</row>
    <row r="767" spans="2:18">
      <c r="B767" s="112"/>
      <c r="C767" s="112"/>
      <c r="D767" s="112"/>
      <c r="E767" s="112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</row>
    <row r="768" spans="2:18">
      <c r="B768" s="112"/>
      <c r="C768" s="112"/>
      <c r="D768" s="112"/>
      <c r="E768" s="112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</row>
    <row r="769" spans="2:18">
      <c r="B769" s="112"/>
      <c r="C769" s="112"/>
      <c r="D769" s="112"/>
      <c r="E769" s="112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</row>
    <row r="770" spans="2:18">
      <c r="B770" s="112"/>
      <c r="C770" s="112"/>
      <c r="D770" s="112"/>
      <c r="E770" s="112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</row>
    <row r="771" spans="2:18">
      <c r="B771" s="112"/>
      <c r="C771" s="112"/>
      <c r="D771" s="112"/>
      <c r="E771" s="112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</row>
    <row r="772" spans="2:18">
      <c r="B772" s="112"/>
      <c r="C772" s="112"/>
      <c r="D772" s="112"/>
      <c r="E772" s="112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</row>
    <row r="773" spans="2:18">
      <c r="B773" s="112"/>
      <c r="C773" s="112"/>
      <c r="D773" s="112"/>
      <c r="E773" s="112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</row>
    <row r="774" spans="2:18">
      <c r="B774" s="112"/>
      <c r="C774" s="112"/>
      <c r="D774" s="112"/>
      <c r="E774" s="112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</row>
    <row r="775" spans="2:18">
      <c r="B775" s="112"/>
      <c r="C775" s="112"/>
      <c r="D775" s="112"/>
      <c r="E775" s="112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</row>
    <row r="776" spans="2:18">
      <c r="B776" s="112"/>
      <c r="C776" s="112"/>
      <c r="D776" s="112"/>
      <c r="E776" s="112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</row>
    <row r="777" spans="2:18">
      <c r="B777" s="112"/>
      <c r="C777" s="112"/>
      <c r="D777" s="112"/>
      <c r="E777" s="112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</row>
    <row r="778" spans="2:18">
      <c r="B778" s="112"/>
      <c r="C778" s="112"/>
      <c r="D778" s="112"/>
      <c r="E778" s="112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</row>
    <row r="779" spans="2:18">
      <c r="B779" s="112"/>
      <c r="C779" s="112"/>
      <c r="D779" s="112"/>
      <c r="E779" s="112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</row>
    <row r="780" spans="2:18">
      <c r="B780" s="112"/>
      <c r="C780" s="112"/>
      <c r="D780" s="112"/>
      <c r="E780" s="112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</row>
    <row r="781" spans="2:18">
      <c r="B781" s="112"/>
      <c r="C781" s="112"/>
      <c r="D781" s="112"/>
      <c r="E781" s="112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</row>
    <row r="782" spans="2:18">
      <c r="B782" s="112"/>
      <c r="C782" s="112"/>
      <c r="D782" s="112"/>
      <c r="E782" s="112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</row>
    <row r="783" spans="2:18">
      <c r="B783" s="112"/>
      <c r="C783" s="112"/>
      <c r="D783" s="112"/>
      <c r="E783" s="112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</row>
    <row r="784" spans="2:18">
      <c r="B784" s="112"/>
      <c r="C784" s="112"/>
      <c r="D784" s="112"/>
      <c r="E784" s="112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</row>
    <row r="785" spans="2:18">
      <c r="B785" s="112"/>
      <c r="C785" s="112"/>
      <c r="D785" s="112"/>
      <c r="E785" s="112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</row>
    <row r="786" spans="2:18">
      <c r="B786" s="112"/>
      <c r="C786" s="112"/>
      <c r="D786" s="112"/>
      <c r="E786" s="112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</row>
    <row r="787" spans="2:18">
      <c r="B787" s="112"/>
      <c r="C787" s="112"/>
      <c r="D787" s="112"/>
      <c r="E787" s="112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</row>
    <row r="788" spans="2:18">
      <c r="B788" s="112"/>
      <c r="C788" s="112"/>
      <c r="D788" s="112"/>
      <c r="E788" s="112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</row>
    <row r="789" spans="2:18">
      <c r="B789" s="112"/>
      <c r="C789" s="112"/>
      <c r="D789" s="112"/>
      <c r="E789" s="112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</row>
    <row r="790" spans="2:18">
      <c r="B790" s="112"/>
      <c r="C790" s="112"/>
      <c r="D790" s="112"/>
      <c r="E790" s="112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</row>
    <row r="791" spans="2:18">
      <c r="B791" s="112"/>
      <c r="C791" s="112"/>
      <c r="D791" s="112"/>
      <c r="E791" s="112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</row>
    <row r="792" spans="2:18">
      <c r="B792" s="112"/>
      <c r="C792" s="112"/>
      <c r="D792" s="112"/>
      <c r="E792" s="112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</row>
    <row r="793" spans="2:18">
      <c r="B793" s="112"/>
      <c r="C793" s="112"/>
      <c r="D793" s="112"/>
      <c r="E793" s="112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</row>
    <row r="794" spans="2:18">
      <c r="B794" s="112"/>
      <c r="C794" s="112"/>
      <c r="D794" s="112"/>
      <c r="E794" s="112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</row>
    <row r="795" spans="2:18">
      <c r="B795" s="112"/>
      <c r="C795" s="112"/>
      <c r="D795" s="112"/>
      <c r="E795" s="112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</row>
    <row r="796" spans="2:18">
      <c r="B796" s="112"/>
      <c r="C796" s="112"/>
      <c r="D796" s="112"/>
      <c r="E796" s="112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</row>
    <row r="797" spans="2:18">
      <c r="B797" s="112"/>
      <c r="C797" s="112"/>
      <c r="D797" s="112"/>
      <c r="E797" s="112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</row>
    <row r="798" spans="2:18">
      <c r="B798" s="112"/>
      <c r="C798" s="112"/>
      <c r="D798" s="112"/>
      <c r="E798" s="112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</row>
    <row r="799" spans="2:18">
      <c r="B799" s="112"/>
      <c r="C799" s="112"/>
      <c r="D799" s="112"/>
      <c r="E799" s="112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</row>
    <row r="800" spans="2:18">
      <c r="B800" s="112"/>
      <c r="C800" s="112"/>
      <c r="D800" s="112"/>
      <c r="E800" s="112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</row>
    <row r="801" spans="2:18">
      <c r="B801" s="112"/>
      <c r="C801" s="112"/>
      <c r="D801" s="112"/>
      <c r="E801" s="112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</row>
    <row r="802" spans="2:18">
      <c r="B802" s="112"/>
      <c r="C802" s="112"/>
      <c r="D802" s="112"/>
      <c r="E802" s="112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</row>
    <row r="803" spans="2:18">
      <c r="B803" s="112"/>
      <c r="C803" s="112"/>
      <c r="D803" s="112"/>
      <c r="E803" s="112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</row>
    <row r="804" spans="2:18">
      <c r="B804" s="112"/>
      <c r="C804" s="112"/>
      <c r="D804" s="112"/>
      <c r="E804" s="112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</row>
    <row r="805" spans="2:18">
      <c r="B805" s="112"/>
      <c r="C805" s="112"/>
      <c r="D805" s="112"/>
      <c r="E805" s="112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</row>
    <row r="806" spans="2:18">
      <c r="B806" s="112"/>
      <c r="C806" s="112"/>
      <c r="D806" s="112"/>
      <c r="E806" s="112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</row>
    <row r="807" spans="2:18">
      <c r="B807" s="112"/>
      <c r="C807" s="112"/>
      <c r="D807" s="112"/>
      <c r="E807" s="112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</row>
    <row r="808" spans="2:18">
      <c r="B808" s="112"/>
      <c r="C808" s="112"/>
      <c r="D808" s="112"/>
      <c r="E808" s="112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</row>
    <row r="809" spans="2:18">
      <c r="B809" s="112"/>
      <c r="C809" s="112"/>
      <c r="D809" s="112"/>
      <c r="E809" s="112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</row>
    <row r="810" spans="2:18">
      <c r="B810" s="112"/>
      <c r="C810" s="112"/>
      <c r="D810" s="112"/>
      <c r="E810" s="112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</row>
    <row r="811" spans="2:18">
      <c r="B811" s="112"/>
      <c r="C811" s="112"/>
      <c r="D811" s="112"/>
      <c r="E811" s="112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</row>
    <row r="812" spans="2:18">
      <c r="B812" s="112"/>
      <c r="C812" s="112"/>
      <c r="D812" s="112"/>
      <c r="E812" s="112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</row>
    <row r="813" spans="2:18">
      <c r="B813" s="112"/>
      <c r="C813" s="112"/>
      <c r="D813" s="112"/>
      <c r="E813" s="112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</row>
    <row r="814" spans="2:18">
      <c r="B814" s="112"/>
      <c r="C814" s="112"/>
      <c r="D814" s="112"/>
      <c r="E814" s="112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</row>
    <row r="815" spans="2:18">
      <c r="B815" s="112"/>
      <c r="C815" s="112"/>
      <c r="D815" s="112"/>
      <c r="E815" s="112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</row>
    <row r="816" spans="2:18">
      <c r="B816" s="112"/>
      <c r="C816" s="112"/>
      <c r="D816" s="112"/>
      <c r="E816" s="112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</row>
    <row r="817" spans="2:18">
      <c r="B817" s="112"/>
      <c r="C817" s="112"/>
      <c r="D817" s="112"/>
      <c r="E817" s="112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</row>
    <row r="818" spans="2:18">
      <c r="B818" s="112"/>
      <c r="C818" s="112"/>
      <c r="D818" s="112"/>
      <c r="E818" s="112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</row>
    <row r="819" spans="2:18">
      <c r="B819" s="112"/>
      <c r="C819" s="112"/>
      <c r="D819" s="112"/>
      <c r="E819" s="112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</row>
    <row r="820" spans="2:18">
      <c r="B820" s="112"/>
      <c r="C820" s="112"/>
      <c r="D820" s="112"/>
      <c r="E820" s="112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</row>
    <row r="821" spans="2:18">
      <c r="B821" s="112"/>
      <c r="C821" s="112"/>
      <c r="D821" s="112"/>
      <c r="E821" s="112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</row>
    <row r="822" spans="2:18">
      <c r="B822" s="112"/>
      <c r="C822" s="112"/>
      <c r="D822" s="112"/>
      <c r="E822" s="112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</row>
    <row r="823" spans="2:18">
      <c r="B823" s="112"/>
      <c r="C823" s="112"/>
      <c r="D823" s="112"/>
      <c r="E823" s="112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</row>
    <row r="824" spans="2:18">
      <c r="B824" s="112"/>
      <c r="C824" s="112"/>
      <c r="D824" s="112"/>
      <c r="E824" s="112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</row>
    <row r="825" spans="2:18">
      <c r="B825" s="112"/>
      <c r="C825" s="112"/>
      <c r="D825" s="112"/>
      <c r="E825" s="112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</row>
    <row r="826" spans="2:18">
      <c r="B826" s="112"/>
      <c r="C826" s="112"/>
      <c r="D826" s="112"/>
      <c r="E826" s="112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</row>
    <row r="827" spans="2:18">
      <c r="B827" s="112"/>
      <c r="C827" s="112"/>
      <c r="D827" s="112"/>
      <c r="E827" s="112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</row>
    <row r="828" spans="2:18">
      <c r="B828" s="112"/>
      <c r="C828" s="112"/>
      <c r="D828" s="112"/>
      <c r="E828" s="112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</row>
    <row r="829" spans="2:18">
      <c r="B829" s="112"/>
      <c r="C829" s="112"/>
      <c r="D829" s="112"/>
      <c r="E829" s="112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</row>
    <row r="830" spans="2:18">
      <c r="B830" s="112"/>
      <c r="C830" s="112"/>
      <c r="D830" s="112"/>
      <c r="E830" s="112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</row>
    <row r="831" spans="2:18">
      <c r="B831" s="112"/>
      <c r="C831" s="112"/>
      <c r="D831" s="112"/>
      <c r="E831" s="112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</row>
    <row r="832" spans="2:18">
      <c r="B832" s="112"/>
      <c r="C832" s="112"/>
      <c r="D832" s="112"/>
      <c r="E832" s="112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</row>
    <row r="833" spans="2:18">
      <c r="B833" s="112"/>
      <c r="C833" s="112"/>
      <c r="D833" s="112"/>
      <c r="E833" s="112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</row>
    <row r="834" spans="2:18">
      <c r="B834" s="112"/>
      <c r="C834" s="112"/>
      <c r="D834" s="112"/>
      <c r="E834" s="112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</row>
    <row r="835" spans="2:18">
      <c r="B835" s="112"/>
      <c r="C835" s="112"/>
      <c r="D835" s="112"/>
      <c r="E835" s="112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</row>
    <row r="836" spans="2:18">
      <c r="B836" s="112"/>
      <c r="C836" s="112"/>
      <c r="D836" s="112"/>
      <c r="E836" s="112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</row>
    <row r="837" spans="2:18">
      <c r="B837" s="112"/>
      <c r="C837" s="112"/>
      <c r="D837" s="112"/>
      <c r="E837" s="112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</row>
    <row r="838" spans="2:18">
      <c r="B838" s="112"/>
      <c r="C838" s="112"/>
      <c r="D838" s="112"/>
      <c r="E838" s="112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</row>
    <row r="839" spans="2:18">
      <c r="B839" s="112"/>
      <c r="C839" s="112"/>
      <c r="D839" s="112"/>
      <c r="E839" s="112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</row>
    <row r="840" spans="2:18">
      <c r="B840" s="112"/>
      <c r="C840" s="112"/>
      <c r="D840" s="112"/>
      <c r="E840" s="112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</row>
    <row r="841" spans="2:18">
      <c r="B841" s="112"/>
      <c r="C841" s="112"/>
      <c r="D841" s="112"/>
      <c r="E841" s="112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</row>
    <row r="842" spans="2:18">
      <c r="B842" s="112"/>
      <c r="C842" s="112"/>
      <c r="D842" s="112"/>
      <c r="E842" s="112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</row>
    <row r="843" spans="2:18">
      <c r="B843" s="112"/>
      <c r="C843" s="112"/>
      <c r="D843" s="112"/>
      <c r="E843" s="112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</row>
    <row r="844" spans="2:18">
      <c r="B844" s="112"/>
      <c r="C844" s="112"/>
      <c r="D844" s="112"/>
      <c r="E844" s="112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</row>
    <row r="845" spans="2:18">
      <c r="B845" s="112"/>
      <c r="C845" s="112"/>
      <c r="D845" s="112"/>
      <c r="E845" s="112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</row>
    <row r="846" spans="2:18">
      <c r="B846" s="112"/>
      <c r="C846" s="112"/>
      <c r="D846" s="112"/>
      <c r="E846" s="112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</row>
    <row r="847" spans="2:18">
      <c r="B847" s="112"/>
      <c r="C847" s="112"/>
      <c r="D847" s="112"/>
      <c r="E847" s="112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</row>
    <row r="848" spans="2:18">
      <c r="B848" s="112"/>
      <c r="C848" s="112"/>
      <c r="D848" s="112"/>
      <c r="E848" s="112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</row>
    <row r="849" spans="2:18">
      <c r="B849" s="112"/>
      <c r="C849" s="112"/>
      <c r="D849" s="112"/>
      <c r="E849" s="112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</row>
    <row r="850" spans="2:18">
      <c r="B850" s="112"/>
      <c r="C850" s="112"/>
      <c r="D850" s="112"/>
      <c r="E850" s="112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</row>
    <row r="851" spans="2:18">
      <c r="B851" s="112"/>
      <c r="C851" s="112"/>
      <c r="D851" s="112"/>
      <c r="E851" s="112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</row>
    <row r="852" spans="2:18">
      <c r="B852" s="112"/>
      <c r="C852" s="112"/>
      <c r="D852" s="112"/>
      <c r="E852" s="112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</row>
    <row r="853" spans="2:18">
      <c r="B853" s="112"/>
      <c r="C853" s="112"/>
      <c r="D853" s="112"/>
      <c r="E853" s="112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</row>
    <row r="854" spans="2:18">
      <c r="B854" s="112"/>
      <c r="C854" s="112"/>
      <c r="D854" s="112"/>
      <c r="E854" s="112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</row>
    <row r="855" spans="2:18">
      <c r="B855" s="112"/>
      <c r="C855" s="112"/>
      <c r="D855" s="112"/>
      <c r="E855" s="112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</row>
    <row r="856" spans="2:18">
      <c r="B856" s="112"/>
      <c r="C856" s="112"/>
      <c r="D856" s="112"/>
      <c r="E856" s="112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</row>
    <row r="857" spans="2:18">
      <c r="B857" s="112"/>
      <c r="C857" s="112"/>
      <c r="D857" s="112"/>
      <c r="E857" s="112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</row>
    <row r="858" spans="2:18">
      <c r="B858" s="112"/>
      <c r="C858" s="112"/>
      <c r="D858" s="112"/>
      <c r="E858" s="112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</row>
    <row r="859" spans="2:18">
      <c r="B859" s="112"/>
      <c r="C859" s="112"/>
      <c r="D859" s="112"/>
      <c r="E859" s="112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</row>
    <row r="860" spans="2:18">
      <c r="B860" s="112"/>
      <c r="C860" s="112"/>
      <c r="D860" s="112"/>
      <c r="E860" s="112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</row>
    <row r="861" spans="2:18">
      <c r="B861" s="112"/>
      <c r="C861" s="112"/>
      <c r="D861" s="112"/>
      <c r="E861" s="112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</row>
    <row r="862" spans="2:18">
      <c r="B862" s="112"/>
      <c r="C862" s="112"/>
      <c r="D862" s="112"/>
      <c r="E862" s="112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</row>
    <row r="863" spans="2:18">
      <c r="B863" s="112"/>
      <c r="C863" s="112"/>
      <c r="D863" s="112"/>
      <c r="E863" s="112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</row>
    <row r="864" spans="2:18">
      <c r="B864" s="112"/>
      <c r="C864" s="112"/>
      <c r="D864" s="112"/>
      <c r="E864" s="112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</row>
    <row r="865" spans="2:18">
      <c r="B865" s="112"/>
      <c r="C865" s="112"/>
      <c r="D865" s="112"/>
      <c r="E865" s="112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</row>
    <row r="866" spans="2:18">
      <c r="B866" s="112"/>
      <c r="C866" s="112"/>
      <c r="D866" s="112"/>
      <c r="E866" s="112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</row>
    <row r="867" spans="2:18">
      <c r="B867" s="112"/>
      <c r="C867" s="112"/>
      <c r="D867" s="112"/>
      <c r="E867" s="112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</row>
    <row r="868" spans="2:18">
      <c r="B868" s="112"/>
      <c r="C868" s="112"/>
      <c r="D868" s="112"/>
      <c r="E868" s="112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</row>
    <row r="869" spans="2:18">
      <c r="B869" s="112"/>
      <c r="C869" s="112"/>
      <c r="D869" s="112"/>
      <c r="E869" s="112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</row>
    <row r="870" spans="2:18">
      <c r="B870" s="112"/>
      <c r="C870" s="112"/>
      <c r="D870" s="112"/>
      <c r="E870" s="112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</row>
    <row r="871" spans="2:18">
      <c r="B871" s="112"/>
      <c r="C871" s="112"/>
      <c r="D871" s="112"/>
      <c r="E871" s="112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</row>
    <row r="872" spans="2:18">
      <c r="B872" s="112"/>
      <c r="C872" s="112"/>
      <c r="D872" s="112"/>
      <c r="E872" s="112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</row>
    <row r="873" spans="2:18">
      <c r="B873" s="112"/>
      <c r="C873" s="112"/>
      <c r="D873" s="112"/>
      <c r="E873" s="112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</row>
    <row r="874" spans="2:18">
      <c r="B874" s="112"/>
      <c r="C874" s="112"/>
      <c r="D874" s="112"/>
      <c r="E874" s="112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</row>
    <row r="875" spans="2:18">
      <c r="B875" s="112"/>
      <c r="C875" s="112"/>
      <c r="D875" s="112"/>
      <c r="E875" s="112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</row>
    <row r="876" spans="2:18">
      <c r="B876" s="112"/>
      <c r="C876" s="112"/>
      <c r="D876" s="112"/>
      <c r="E876" s="112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</row>
    <row r="877" spans="2:18">
      <c r="B877" s="112"/>
      <c r="C877" s="112"/>
      <c r="D877" s="112"/>
      <c r="E877" s="112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</row>
    <row r="878" spans="2:18">
      <c r="B878" s="112"/>
      <c r="C878" s="112"/>
      <c r="D878" s="112"/>
      <c r="E878" s="112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</row>
    <row r="879" spans="2:18">
      <c r="B879" s="112"/>
      <c r="C879" s="112"/>
      <c r="D879" s="112"/>
      <c r="E879" s="112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</row>
    <row r="880" spans="2:18">
      <c r="B880" s="112"/>
      <c r="C880" s="112"/>
      <c r="D880" s="112"/>
      <c r="E880" s="112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</row>
    <row r="881" spans="2:18">
      <c r="B881" s="112"/>
      <c r="C881" s="112"/>
      <c r="D881" s="112"/>
      <c r="E881" s="112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</row>
    <row r="882" spans="2:18">
      <c r="B882" s="112"/>
      <c r="C882" s="112"/>
      <c r="D882" s="112"/>
      <c r="E882" s="112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</row>
    <row r="883" spans="2:18">
      <c r="B883" s="112"/>
      <c r="C883" s="112"/>
      <c r="D883" s="112"/>
      <c r="E883" s="112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</row>
    <row r="884" spans="2:18">
      <c r="B884" s="112"/>
      <c r="C884" s="112"/>
      <c r="D884" s="112"/>
      <c r="E884" s="112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</row>
    <row r="885" spans="2:18">
      <c r="B885" s="112"/>
      <c r="C885" s="112"/>
      <c r="D885" s="112"/>
      <c r="E885" s="112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</row>
    <row r="886" spans="2:18">
      <c r="B886" s="112"/>
      <c r="C886" s="112"/>
      <c r="D886" s="112"/>
      <c r="E886" s="112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</row>
    <row r="887" spans="2:18">
      <c r="B887" s="112"/>
      <c r="C887" s="112"/>
      <c r="D887" s="112"/>
      <c r="E887" s="112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</row>
    <row r="888" spans="2:18">
      <c r="B888" s="112"/>
      <c r="C888" s="112"/>
      <c r="D888" s="112"/>
      <c r="E888" s="112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</row>
    <row r="889" spans="2:18">
      <c r="B889" s="112"/>
      <c r="C889" s="112"/>
      <c r="D889" s="112"/>
      <c r="E889" s="112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</row>
    <row r="890" spans="2:18">
      <c r="B890" s="112"/>
      <c r="C890" s="112"/>
      <c r="D890" s="112"/>
      <c r="E890" s="112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</row>
    <row r="891" spans="2:18">
      <c r="B891" s="112"/>
      <c r="C891" s="112"/>
      <c r="D891" s="112"/>
      <c r="E891" s="112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</row>
    <row r="892" spans="2:18">
      <c r="B892" s="112"/>
      <c r="C892" s="112"/>
      <c r="D892" s="112"/>
      <c r="E892" s="112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</row>
    <row r="893" spans="2:18">
      <c r="B893" s="112"/>
      <c r="C893" s="112"/>
      <c r="D893" s="112"/>
      <c r="E893" s="112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</row>
    <row r="894" spans="2:18">
      <c r="B894" s="112"/>
      <c r="C894" s="112"/>
      <c r="D894" s="112"/>
      <c r="E894" s="112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</row>
    <row r="895" spans="2:18">
      <c r="B895" s="112"/>
      <c r="C895" s="112"/>
      <c r="D895" s="112"/>
      <c r="E895" s="112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</row>
    <row r="896" spans="2:18">
      <c r="B896" s="112"/>
      <c r="C896" s="112"/>
      <c r="D896" s="112"/>
      <c r="E896" s="112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</row>
    <row r="897" spans="2:18">
      <c r="B897" s="112"/>
      <c r="C897" s="112"/>
      <c r="D897" s="112"/>
      <c r="E897" s="112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</row>
    <row r="898" spans="2:18">
      <c r="B898" s="112"/>
      <c r="C898" s="112"/>
      <c r="D898" s="112"/>
      <c r="E898" s="112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</row>
    <row r="899" spans="2:18">
      <c r="B899" s="112"/>
      <c r="C899" s="112"/>
      <c r="D899" s="112"/>
      <c r="E899" s="112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</row>
    <row r="900" spans="2:18">
      <c r="B900" s="112"/>
      <c r="C900" s="112"/>
      <c r="D900" s="112"/>
      <c r="E900" s="112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</row>
    <row r="901" spans="2:18">
      <c r="B901" s="112"/>
      <c r="C901" s="112"/>
      <c r="D901" s="112"/>
      <c r="E901" s="112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</row>
    <row r="902" spans="2:18">
      <c r="B902" s="112"/>
      <c r="C902" s="112"/>
      <c r="D902" s="112"/>
      <c r="E902" s="112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</row>
    <row r="903" spans="2:18">
      <c r="B903" s="112"/>
      <c r="C903" s="112"/>
      <c r="D903" s="112"/>
      <c r="E903" s="112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</row>
    <row r="904" spans="2:18">
      <c r="B904" s="112"/>
      <c r="C904" s="112"/>
      <c r="D904" s="112"/>
      <c r="E904" s="112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</row>
    <row r="905" spans="2:18">
      <c r="B905" s="112"/>
      <c r="C905" s="112"/>
      <c r="D905" s="112"/>
      <c r="E905" s="112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</row>
    <row r="906" spans="2:18">
      <c r="B906" s="112"/>
      <c r="C906" s="112"/>
      <c r="D906" s="112"/>
      <c r="E906" s="112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</row>
    <row r="907" spans="2:18">
      <c r="B907" s="112"/>
      <c r="C907" s="112"/>
      <c r="D907" s="112"/>
      <c r="E907" s="112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</row>
    <row r="908" spans="2:18">
      <c r="B908" s="112"/>
      <c r="C908" s="112"/>
      <c r="D908" s="112"/>
      <c r="E908" s="112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</row>
    <row r="909" spans="2:18">
      <c r="B909" s="112"/>
      <c r="C909" s="112"/>
      <c r="D909" s="112"/>
      <c r="E909" s="112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</row>
    <row r="910" spans="2:18">
      <c r="B910" s="112"/>
      <c r="C910" s="112"/>
      <c r="D910" s="112"/>
      <c r="E910" s="112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</row>
    <row r="911" spans="2:18">
      <c r="B911" s="112"/>
      <c r="C911" s="112"/>
      <c r="D911" s="112"/>
      <c r="E911" s="112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</row>
    <row r="912" spans="2:18">
      <c r="B912" s="112"/>
      <c r="C912" s="112"/>
      <c r="D912" s="112"/>
      <c r="E912" s="112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</row>
    <row r="913" spans="2:18">
      <c r="B913" s="112"/>
      <c r="C913" s="112"/>
      <c r="D913" s="112"/>
      <c r="E913" s="112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</row>
    <row r="914" spans="2:18">
      <c r="B914" s="112"/>
      <c r="C914" s="112"/>
      <c r="D914" s="112"/>
      <c r="E914" s="112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</row>
    <row r="915" spans="2:18">
      <c r="B915" s="112"/>
      <c r="C915" s="112"/>
      <c r="D915" s="112"/>
      <c r="E915" s="112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</row>
    <row r="916" spans="2:18">
      <c r="B916" s="112"/>
      <c r="C916" s="112"/>
      <c r="D916" s="112"/>
      <c r="E916" s="112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</row>
    <row r="917" spans="2:18">
      <c r="B917" s="112"/>
      <c r="C917" s="112"/>
      <c r="D917" s="112"/>
      <c r="E917" s="112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</row>
    <row r="918" spans="2:18">
      <c r="B918" s="112"/>
      <c r="C918" s="112"/>
      <c r="D918" s="112"/>
      <c r="E918" s="112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</row>
    <row r="919" spans="2:18">
      <c r="B919" s="112"/>
      <c r="C919" s="112"/>
      <c r="D919" s="112"/>
      <c r="E919" s="112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</row>
    <row r="920" spans="2:18">
      <c r="B920" s="112"/>
      <c r="C920" s="112"/>
      <c r="D920" s="112"/>
      <c r="E920" s="112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</row>
    <row r="921" spans="2:18">
      <c r="B921" s="112"/>
      <c r="C921" s="112"/>
      <c r="D921" s="112"/>
      <c r="E921" s="112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</row>
    <row r="922" spans="2:18">
      <c r="B922" s="112"/>
      <c r="C922" s="112"/>
      <c r="D922" s="112"/>
      <c r="E922" s="112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</row>
    <row r="923" spans="2:18">
      <c r="B923" s="112"/>
      <c r="C923" s="112"/>
      <c r="D923" s="112"/>
      <c r="E923" s="112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</row>
    <row r="924" spans="2:18">
      <c r="B924" s="112"/>
      <c r="C924" s="112"/>
      <c r="D924" s="112"/>
      <c r="E924" s="112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</row>
    <row r="925" spans="2:18">
      <c r="B925" s="112"/>
      <c r="C925" s="112"/>
      <c r="D925" s="112"/>
      <c r="E925" s="112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</row>
    <row r="926" spans="2:18">
      <c r="B926" s="112"/>
      <c r="C926" s="112"/>
      <c r="D926" s="112"/>
      <c r="E926" s="112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</row>
    <row r="927" spans="2:18">
      <c r="B927" s="112"/>
      <c r="C927" s="112"/>
      <c r="D927" s="112"/>
      <c r="E927" s="112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</row>
    <row r="928" spans="2:18">
      <c r="B928" s="112"/>
      <c r="C928" s="112"/>
      <c r="D928" s="112"/>
      <c r="E928" s="112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</row>
    <row r="929" spans="2:18">
      <c r="B929" s="112"/>
      <c r="C929" s="112"/>
      <c r="D929" s="112"/>
      <c r="E929" s="112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</row>
    <row r="930" spans="2:18">
      <c r="B930" s="112"/>
      <c r="C930" s="112"/>
      <c r="D930" s="112"/>
      <c r="E930" s="112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</row>
    <row r="931" spans="2:18">
      <c r="B931" s="112"/>
      <c r="C931" s="112"/>
      <c r="D931" s="112"/>
      <c r="E931" s="112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</row>
    <row r="932" spans="2:18">
      <c r="B932" s="112"/>
      <c r="C932" s="112"/>
      <c r="D932" s="112"/>
      <c r="E932" s="112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</row>
    <row r="933" spans="2:18">
      <c r="B933" s="112"/>
      <c r="C933" s="112"/>
      <c r="D933" s="112"/>
      <c r="E933" s="112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</row>
    <row r="934" spans="2:18">
      <c r="B934" s="112"/>
      <c r="C934" s="112"/>
      <c r="D934" s="112"/>
      <c r="E934" s="112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</row>
    <row r="935" spans="2:18">
      <c r="B935" s="112"/>
      <c r="C935" s="112"/>
      <c r="D935" s="112"/>
      <c r="E935" s="112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</row>
    <row r="936" spans="2:18">
      <c r="B936" s="112"/>
      <c r="C936" s="112"/>
      <c r="D936" s="112"/>
      <c r="E936" s="112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</row>
    <row r="937" spans="2:18">
      <c r="B937" s="112"/>
      <c r="C937" s="112"/>
      <c r="D937" s="112"/>
      <c r="E937" s="112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</row>
    <row r="938" spans="2:18">
      <c r="B938" s="112"/>
      <c r="C938" s="112"/>
      <c r="D938" s="112"/>
      <c r="E938" s="112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</row>
    <row r="939" spans="2:18">
      <c r="B939" s="112"/>
      <c r="C939" s="112"/>
      <c r="D939" s="112"/>
      <c r="E939" s="112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</row>
    <row r="940" spans="2:18">
      <c r="B940" s="112"/>
      <c r="C940" s="112"/>
      <c r="D940" s="112"/>
      <c r="E940" s="112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</row>
    <row r="941" spans="2:18">
      <c r="B941" s="112"/>
      <c r="C941" s="112"/>
      <c r="D941" s="112"/>
      <c r="E941" s="112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</row>
    <row r="942" spans="2:18">
      <c r="B942" s="112"/>
      <c r="C942" s="112"/>
      <c r="D942" s="112"/>
      <c r="E942" s="112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</row>
    <row r="943" spans="2:18">
      <c r="B943" s="112"/>
      <c r="C943" s="112"/>
      <c r="D943" s="112"/>
      <c r="E943" s="112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</row>
    <row r="944" spans="2:18">
      <c r="B944" s="112"/>
      <c r="C944" s="112"/>
      <c r="D944" s="112"/>
      <c r="E944" s="112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</row>
    <row r="945" spans="2:18">
      <c r="B945" s="112"/>
      <c r="C945" s="112"/>
      <c r="D945" s="112"/>
      <c r="E945" s="112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</row>
    <row r="946" spans="2:18">
      <c r="B946" s="112"/>
      <c r="C946" s="112"/>
      <c r="D946" s="112"/>
      <c r="E946" s="112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</row>
    <row r="947" spans="2:18">
      <c r="B947" s="112"/>
      <c r="C947" s="112"/>
      <c r="D947" s="112"/>
      <c r="E947" s="112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</row>
    <row r="948" spans="2:18">
      <c r="B948" s="112"/>
      <c r="C948" s="112"/>
      <c r="D948" s="112"/>
      <c r="E948" s="112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</row>
    <row r="949" spans="2:18">
      <c r="B949" s="112"/>
      <c r="C949" s="112"/>
      <c r="D949" s="112"/>
      <c r="E949" s="112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</row>
    <row r="950" spans="2:18">
      <c r="B950" s="112"/>
      <c r="C950" s="112"/>
      <c r="D950" s="112"/>
      <c r="E950" s="112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</row>
    <row r="951" spans="2:18">
      <c r="B951" s="112"/>
      <c r="C951" s="112"/>
      <c r="D951" s="112"/>
      <c r="E951" s="112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</row>
    <row r="952" spans="2:18">
      <c r="B952" s="112"/>
      <c r="C952" s="112"/>
      <c r="D952" s="112"/>
      <c r="E952" s="112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</row>
    <row r="953" spans="2:18">
      <c r="B953" s="112"/>
      <c r="C953" s="112"/>
      <c r="D953" s="112"/>
      <c r="E953" s="112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</row>
    <row r="954" spans="2:18">
      <c r="B954" s="112"/>
      <c r="C954" s="112"/>
      <c r="D954" s="112"/>
      <c r="E954" s="112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</row>
    <row r="955" spans="2:18">
      <c r="B955" s="112"/>
      <c r="C955" s="112"/>
      <c r="D955" s="112"/>
      <c r="E955" s="112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</row>
    <row r="956" spans="2:18">
      <c r="B956" s="112"/>
      <c r="C956" s="112"/>
      <c r="D956" s="112"/>
      <c r="E956" s="112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</row>
    <row r="957" spans="2:18">
      <c r="B957" s="112"/>
      <c r="C957" s="112"/>
      <c r="D957" s="112"/>
      <c r="E957" s="112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</row>
    <row r="958" spans="2:18">
      <c r="B958" s="112"/>
      <c r="C958" s="112"/>
      <c r="D958" s="112"/>
      <c r="E958" s="112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</row>
    <row r="959" spans="2:18">
      <c r="B959" s="112"/>
      <c r="C959" s="112"/>
      <c r="D959" s="112"/>
      <c r="E959" s="112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</row>
    <row r="960" spans="2:18">
      <c r="B960" s="112"/>
      <c r="C960" s="112"/>
      <c r="D960" s="112"/>
      <c r="E960" s="112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</row>
    <row r="961" spans="2:18">
      <c r="B961" s="112"/>
      <c r="C961" s="112"/>
      <c r="D961" s="112"/>
      <c r="E961" s="112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</row>
    <row r="962" spans="2:18">
      <c r="B962" s="112"/>
      <c r="C962" s="112"/>
      <c r="D962" s="112"/>
      <c r="E962" s="112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</row>
    <row r="963" spans="2:18">
      <c r="B963" s="112"/>
      <c r="C963" s="112"/>
      <c r="D963" s="112"/>
      <c r="E963" s="112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</row>
    <row r="964" spans="2:18">
      <c r="B964" s="112"/>
      <c r="C964" s="112"/>
      <c r="D964" s="112"/>
      <c r="E964" s="112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</row>
    <row r="965" spans="2:18">
      <c r="B965" s="112"/>
      <c r="C965" s="112"/>
      <c r="D965" s="112"/>
      <c r="E965" s="112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</row>
    <row r="966" spans="2:18">
      <c r="B966" s="112"/>
      <c r="C966" s="112"/>
      <c r="D966" s="112"/>
      <c r="E966" s="112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</row>
    <row r="967" spans="2:18">
      <c r="B967" s="112"/>
      <c r="C967" s="112"/>
      <c r="D967" s="112"/>
      <c r="E967" s="112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</row>
    <row r="968" spans="2:18">
      <c r="B968" s="112"/>
      <c r="C968" s="112"/>
      <c r="D968" s="112"/>
      <c r="E968" s="112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</row>
    <row r="969" spans="2:18">
      <c r="B969" s="112"/>
      <c r="C969" s="112"/>
      <c r="D969" s="112"/>
      <c r="E969" s="112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</row>
    <row r="970" spans="2:18">
      <c r="B970" s="112"/>
      <c r="C970" s="112"/>
      <c r="D970" s="112"/>
      <c r="E970" s="112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</row>
    <row r="971" spans="2:18">
      <c r="B971" s="112"/>
      <c r="C971" s="112"/>
      <c r="D971" s="112"/>
      <c r="E971" s="112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</row>
    <row r="972" spans="2:18">
      <c r="B972" s="112"/>
      <c r="C972" s="112"/>
      <c r="D972" s="112"/>
      <c r="E972" s="112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</row>
    <row r="973" spans="2:18">
      <c r="B973" s="112"/>
      <c r="C973" s="112"/>
      <c r="D973" s="112"/>
      <c r="E973" s="112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</row>
    <row r="974" spans="2:18">
      <c r="B974" s="112"/>
      <c r="C974" s="112"/>
      <c r="D974" s="112"/>
      <c r="E974" s="112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</row>
    <row r="975" spans="2:18">
      <c r="B975" s="112"/>
      <c r="C975" s="112"/>
      <c r="D975" s="112"/>
      <c r="E975" s="112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</row>
    <row r="976" spans="2:18">
      <c r="B976" s="112"/>
      <c r="C976" s="112"/>
      <c r="D976" s="112"/>
      <c r="E976" s="112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</row>
    <row r="977" spans="2:18">
      <c r="B977" s="112"/>
      <c r="C977" s="112"/>
      <c r="D977" s="112"/>
      <c r="E977" s="112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</row>
    <row r="978" spans="2:18">
      <c r="B978" s="112"/>
      <c r="C978" s="112"/>
      <c r="D978" s="112"/>
      <c r="E978" s="112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</row>
    <row r="979" spans="2:18">
      <c r="B979" s="112"/>
      <c r="C979" s="112"/>
      <c r="D979" s="112"/>
      <c r="E979" s="112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</row>
    <row r="980" spans="2:18">
      <c r="B980" s="112"/>
      <c r="C980" s="112"/>
      <c r="D980" s="112"/>
      <c r="E980" s="112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</row>
    <row r="981" spans="2:18">
      <c r="B981" s="112"/>
      <c r="C981" s="112"/>
      <c r="D981" s="112"/>
      <c r="E981" s="112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</row>
    <row r="982" spans="2:18">
      <c r="B982" s="112"/>
      <c r="C982" s="112"/>
      <c r="D982" s="112"/>
      <c r="E982" s="112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</row>
    <row r="983" spans="2:18">
      <c r="B983" s="112"/>
      <c r="C983" s="112"/>
      <c r="D983" s="112"/>
      <c r="E983" s="112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</row>
    <row r="984" spans="2:18">
      <c r="B984" s="112"/>
      <c r="C984" s="112"/>
      <c r="D984" s="112"/>
      <c r="E984" s="112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</row>
    <row r="985" spans="2:18">
      <c r="B985" s="112"/>
      <c r="C985" s="112"/>
      <c r="D985" s="112"/>
      <c r="E985" s="112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</row>
    <row r="986" spans="2:18">
      <c r="B986" s="112"/>
      <c r="C986" s="112"/>
      <c r="D986" s="112"/>
      <c r="E986" s="112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</row>
    <row r="987" spans="2:18">
      <c r="B987" s="112"/>
      <c r="C987" s="112"/>
      <c r="D987" s="112"/>
      <c r="E987" s="112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</row>
    <row r="988" spans="2:18">
      <c r="B988" s="112"/>
      <c r="C988" s="112"/>
      <c r="D988" s="112"/>
      <c r="E988" s="112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</row>
    <row r="989" spans="2:18">
      <c r="B989" s="112"/>
      <c r="C989" s="112"/>
      <c r="D989" s="112"/>
      <c r="E989" s="112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</row>
    <row r="990" spans="2:18">
      <c r="B990" s="112"/>
      <c r="C990" s="112"/>
      <c r="D990" s="112"/>
      <c r="E990" s="112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</row>
    <row r="991" spans="2:18">
      <c r="B991" s="112"/>
      <c r="C991" s="112"/>
      <c r="D991" s="112"/>
      <c r="E991" s="112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</row>
    <row r="992" spans="2:18">
      <c r="B992" s="112"/>
      <c r="C992" s="112"/>
      <c r="D992" s="112"/>
      <c r="E992" s="112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</row>
    <row r="993" spans="2:18">
      <c r="B993" s="112"/>
      <c r="C993" s="112"/>
      <c r="D993" s="112"/>
      <c r="E993" s="112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</row>
    <row r="994" spans="2:18">
      <c r="B994" s="112"/>
      <c r="C994" s="112"/>
      <c r="D994" s="112"/>
      <c r="E994" s="112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</row>
    <row r="995" spans="2:18">
      <c r="B995" s="112"/>
      <c r="C995" s="112"/>
      <c r="D995" s="112"/>
      <c r="E995" s="112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</row>
    <row r="996" spans="2:18">
      <c r="B996" s="112"/>
      <c r="C996" s="112"/>
      <c r="D996" s="112"/>
      <c r="E996" s="112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</row>
    <row r="997" spans="2:18">
      <c r="B997" s="112"/>
      <c r="C997" s="112"/>
      <c r="D997" s="112"/>
      <c r="E997" s="112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</row>
    <row r="998" spans="2:18">
      <c r="B998" s="112"/>
      <c r="C998" s="112"/>
      <c r="D998" s="112"/>
      <c r="E998" s="112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</row>
    <row r="999" spans="2:18">
      <c r="B999" s="112"/>
      <c r="C999" s="112"/>
      <c r="D999" s="112"/>
      <c r="E999" s="112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</row>
    <row r="1000" spans="2:18">
      <c r="B1000" s="112"/>
      <c r="C1000" s="112"/>
      <c r="D1000" s="112"/>
      <c r="E1000" s="112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</row>
    <row r="1001" spans="2:18">
      <c r="B1001" s="112"/>
      <c r="C1001" s="112"/>
      <c r="D1001" s="112"/>
      <c r="E1001" s="112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</row>
    <row r="1002" spans="2:18">
      <c r="B1002" s="112"/>
      <c r="C1002" s="112"/>
      <c r="D1002" s="112"/>
      <c r="E1002" s="112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</row>
    <row r="1003" spans="2:18">
      <c r="B1003" s="112"/>
      <c r="C1003" s="112"/>
      <c r="D1003" s="112"/>
      <c r="E1003" s="112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</row>
    <row r="1004" spans="2:18">
      <c r="B1004" s="112"/>
      <c r="C1004" s="112"/>
      <c r="D1004" s="112"/>
      <c r="E1004" s="112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</row>
    <row r="1005" spans="2:18">
      <c r="B1005" s="112"/>
      <c r="C1005" s="112"/>
      <c r="D1005" s="112"/>
      <c r="E1005" s="112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</row>
    <row r="1006" spans="2:18">
      <c r="B1006" s="112"/>
      <c r="C1006" s="112"/>
      <c r="D1006" s="112"/>
      <c r="E1006" s="112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</row>
    <row r="1007" spans="2:18">
      <c r="B1007" s="112"/>
      <c r="C1007" s="112"/>
      <c r="D1007" s="112"/>
      <c r="E1007" s="112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</row>
    <row r="1008" spans="2:18">
      <c r="B1008" s="112"/>
      <c r="C1008" s="112"/>
      <c r="D1008" s="112"/>
      <c r="E1008" s="112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</row>
    <row r="1009" spans="2:18">
      <c r="B1009" s="112"/>
      <c r="C1009" s="112"/>
      <c r="D1009" s="112"/>
      <c r="E1009" s="112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</row>
    <row r="1010" spans="2:18">
      <c r="B1010" s="112"/>
      <c r="C1010" s="112"/>
      <c r="D1010" s="112"/>
      <c r="E1010" s="112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</row>
    <row r="1011" spans="2:18">
      <c r="B1011" s="112"/>
      <c r="C1011" s="112"/>
      <c r="D1011" s="112"/>
      <c r="E1011" s="112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</row>
    <row r="1012" spans="2:18">
      <c r="B1012" s="112"/>
      <c r="C1012" s="112"/>
      <c r="D1012" s="112"/>
      <c r="E1012" s="112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</row>
    <row r="1013" spans="2:18">
      <c r="B1013" s="112"/>
      <c r="C1013" s="112"/>
      <c r="D1013" s="112"/>
      <c r="E1013" s="112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</row>
    <row r="1014" spans="2:18">
      <c r="B1014" s="112"/>
      <c r="C1014" s="112"/>
      <c r="D1014" s="112"/>
      <c r="E1014" s="112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</row>
    <row r="1015" spans="2:18">
      <c r="B1015" s="112"/>
      <c r="C1015" s="112"/>
      <c r="D1015" s="112"/>
      <c r="E1015" s="112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</row>
    <row r="1016" spans="2:18">
      <c r="B1016" s="112"/>
      <c r="C1016" s="112"/>
      <c r="D1016" s="112"/>
      <c r="E1016" s="112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</row>
    <row r="1017" spans="2:18">
      <c r="B1017" s="112"/>
      <c r="C1017" s="112"/>
      <c r="D1017" s="112"/>
      <c r="E1017" s="112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</row>
    <row r="1018" spans="2:18">
      <c r="B1018" s="112"/>
      <c r="C1018" s="112"/>
      <c r="D1018" s="112"/>
      <c r="E1018" s="112"/>
      <c r="F1018" s="113"/>
      <c r="G1018" s="113"/>
      <c r="H1018" s="113"/>
      <c r="I1018" s="113"/>
      <c r="J1018" s="113"/>
      <c r="K1018" s="113"/>
      <c r="L1018" s="113"/>
      <c r="M1018" s="113"/>
      <c r="N1018" s="113"/>
      <c r="O1018" s="113"/>
      <c r="P1018" s="113"/>
      <c r="Q1018" s="113"/>
      <c r="R1018" s="113"/>
    </row>
    <row r="1019" spans="2:18">
      <c r="B1019" s="112"/>
      <c r="C1019" s="112"/>
      <c r="D1019" s="112"/>
      <c r="E1019" s="112"/>
      <c r="F1019" s="113"/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</row>
    <row r="1020" spans="2:18">
      <c r="B1020" s="112"/>
      <c r="C1020" s="112"/>
      <c r="D1020" s="112"/>
      <c r="E1020" s="112"/>
      <c r="F1020" s="113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</row>
    <row r="1021" spans="2:18">
      <c r="B1021" s="112"/>
      <c r="C1021" s="112"/>
      <c r="D1021" s="112"/>
      <c r="E1021" s="112"/>
      <c r="F1021" s="113"/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</row>
    <row r="1022" spans="2:18">
      <c r="B1022" s="112"/>
      <c r="C1022" s="112"/>
      <c r="D1022" s="112"/>
      <c r="E1022" s="112"/>
      <c r="F1022" s="113"/>
      <c r="G1022" s="113"/>
      <c r="H1022" s="113"/>
      <c r="I1022" s="113"/>
      <c r="J1022" s="113"/>
      <c r="K1022" s="113"/>
      <c r="L1022" s="113"/>
      <c r="M1022" s="113"/>
      <c r="N1022" s="113"/>
      <c r="O1022" s="113"/>
      <c r="P1022" s="113"/>
      <c r="Q1022" s="113"/>
      <c r="R1022" s="113"/>
    </row>
    <row r="1023" spans="2:18">
      <c r="B1023" s="112"/>
      <c r="C1023" s="112"/>
      <c r="D1023" s="112"/>
      <c r="E1023" s="112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</row>
    <row r="1024" spans="2:18">
      <c r="B1024" s="112"/>
      <c r="C1024" s="112"/>
      <c r="D1024" s="112"/>
      <c r="E1024" s="112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</row>
    <row r="1025" spans="2:18">
      <c r="B1025" s="112"/>
      <c r="C1025" s="112"/>
      <c r="D1025" s="112"/>
      <c r="E1025" s="112"/>
      <c r="F1025" s="113"/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</row>
    <row r="1026" spans="2:18">
      <c r="B1026" s="112"/>
      <c r="C1026" s="112"/>
      <c r="D1026" s="112"/>
      <c r="E1026" s="112"/>
      <c r="F1026" s="113"/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</row>
    <row r="1027" spans="2:18">
      <c r="B1027" s="112"/>
      <c r="C1027" s="112"/>
      <c r="D1027" s="112"/>
      <c r="E1027" s="112"/>
      <c r="F1027" s="113"/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</row>
    <row r="1028" spans="2:18">
      <c r="B1028" s="112"/>
      <c r="C1028" s="112"/>
      <c r="D1028" s="112"/>
      <c r="E1028" s="112"/>
      <c r="F1028" s="113"/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</row>
    <row r="1029" spans="2:18">
      <c r="B1029" s="112"/>
      <c r="C1029" s="112"/>
      <c r="D1029" s="112"/>
      <c r="E1029" s="112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</row>
    <row r="1030" spans="2:18">
      <c r="B1030" s="112"/>
      <c r="C1030" s="112"/>
      <c r="D1030" s="112"/>
      <c r="E1030" s="112"/>
      <c r="F1030" s="113"/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</row>
    <row r="1031" spans="2:18">
      <c r="B1031" s="112"/>
      <c r="C1031" s="112"/>
      <c r="D1031" s="112"/>
      <c r="E1031" s="112"/>
      <c r="F1031" s="113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</row>
    <row r="1032" spans="2:18">
      <c r="B1032" s="112"/>
      <c r="C1032" s="112"/>
      <c r="D1032" s="112"/>
      <c r="E1032" s="112"/>
      <c r="F1032" s="113"/>
      <c r="G1032" s="113"/>
      <c r="H1032" s="113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</row>
    <row r="1033" spans="2:18">
      <c r="B1033" s="112"/>
      <c r="C1033" s="112"/>
      <c r="D1033" s="112"/>
      <c r="E1033" s="112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</row>
    <row r="1034" spans="2:18">
      <c r="B1034" s="112"/>
      <c r="C1034" s="112"/>
      <c r="D1034" s="112"/>
      <c r="E1034" s="112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</row>
    <row r="1035" spans="2:18">
      <c r="B1035" s="112"/>
      <c r="C1035" s="112"/>
      <c r="D1035" s="112"/>
      <c r="E1035" s="112"/>
      <c r="F1035" s="113"/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</row>
    <row r="1036" spans="2:18">
      <c r="B1036" s="112"/>
      <c r="C1036" s="112"/>
      <c r="D1036" s="112"/>
      <c r="E1036" s="112"/>
      <c r="F1036" s="113"/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</row>
    <row r="1037" spans="2:18">
      <c r="B1037" s="112"/>
      <c r="C1037" s="112"/>
      <c r="D1037" s="112"/>
      <c r="E1037" s="112"/>
      <c r="F1037" s="113"/>
      <c r="G1037" s="113"/>
      <c r="H1037" s="113"/>
      <c r="I1037" s="113"/>
      <c r="J1037" s="113"/>
      <c r="K1037" s="113"/>
      <c r="L1037" s="113"/>
      <c r="M1037" s="113"/>
      <c r="N1037" s="113"/>
      <c r="O1037" s="113"/>
      <c r="P1037" s="113"/>
      <c r="Q1037" s="113"/>
      <c r="R1037" s="113"/>
    </row>
    <row r="1038" spans="2:18">
      <c r="B1038" s="112"/>
      <c r="C1038" s="112"/>
      <c r="D1038" s="112"/>
      <c r="E1038" s="112"/>
      <c r="F1038" s="113"/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</row>
    <row r="1039" spans="2:18">
      <c r="B1039" s="112"/>
      <c r="C1039" s="112"/>
      <c r="D1039" s="112"/>
      <c r="E1039" s="112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</row>
    <row r="1040" spans="2:18">
      <c r="B1040" s="112"/>
      <c r="C1040" s="112"/>
      <c r="D1040" s="112"/>
      <c r="E1040" s="112"/>
      <c r="F1040" s="113"/>
      <c r="G1040" s="113"/>
      <c r="H1040" s="113"/>
      <c r="I1040" s="113"/>
      <c r="J1040" s="113"/>
      <c r="K1040" s="113"/>
      <c r="L1040" s="113"/>
      <c r="M1040" s="113"/>
      <c r="N1040" s="113"/>
      <c r="O1040" s="113"/>
      <c r="P1040" s="113"/>
      <c r="Q1040" s="113"/>
      <c r="R1040" s="113"/>
    </row>
    <row r="1041" spans="2:18">
      <c r="B1041" s="112"/>
      <c r="C1041" s="112"/>
      <c r="D1041" s="112"/>
      <c r="E1041" s="112"/>
      <c r="F1041" s="113"/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</row>
    <row r="1042" spans="2:18">
      <c r="B1042" s="112"/>
      <c r="C1042" s="112"/>
      <c r="D1042" s="112"/>
      <c r="E1042" s="112"/>
      <c r="F1042" s="113"/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</row>
    <row r="1043" spans="2:18">
      <c r="B1043" s="112"/>
      <c r="C1043" s="112"/>
      <c r="D1043" s="112"/>
      <c r="E1043" s="112"/>
      <c r="F1043" s="113"/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</row>
    <row r="1044" spans="2:18">
      <c r="B1044" s="112"/>
      <c r="C1044" s="112"/>
      <c r="D1044" s="112"/>
      <c r="E1044" s="112"/>
      <c r="F1044" s="113"/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</row>
    <row r="1045" spans="2:18">
      <c r="B1045" s="112"/>
      <c r="C1045" s="112"/>
      <c r="D1045" s="112"/>
      <c r="E1045" s="112"/>
      <c r="F1045" s="113"/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</row>
    <row r="1046" spans="2:18">
      <c r="B1046" s="112"/>
      <c r="C1046" s="112"/>
      <c r="D1046" s="112"/>
      <c r="E1046" s="112"/>
      <c r="F1046" s="113"/>
      <c r="G1046" s="113"/>
      <c r="H1046" s="113"/>
      <c r="I1046" s="113"/>
      <c r="J1046" s="113"/>
      <c r="K1046" s="113"/>
      <c r="L1046" s="113"/>
      <c r="M1046" s="113"/>
      <c r="N1046" s="113"/>
      <c r="O1046" s="113"/>
      <c r="P1046" s="113"/>
      <c r="Q1046" s="113"/>
      <c r="R1046" s="113"/>
    </row>
    <row r="1047" spans="2:18">
      <c r="B1047" s="112"/>
      <c r="C1047" s="112"/>
      <c r="D1047" s="112"/>
      <c r="E1047" s="112"/>
      <c r="F1047" s="113"/>
      <c r="G1047" s="113"/>
      <c r="H1047" s="113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</row>
    <row r="1048" spans="2:18">
      <c r="B1048" s="112"/>
      <c r="C1048" s="112"/>
      <c r="D1048" s="112"/>
      <c r="E1048" s="112"/>
      <c r="F1048" s="113"/>
      <c r="G1048" s="113"/>
      <c r="H1048" s="113"/>
      <c r="I1048" s="113"/>
      <c r="J1048" s="113"/>
      <c r="K1048" s="113"/>
      <c r="L1048" s="113"/>
      <c r="M1048" s="113"/>
      <c r="N1048" s="113"/>
      <c r="O1048" s="113"/>
      <c r="P1048" s="113"/>
      <c r="Q1048" s="113"/>
      <c r="R1048" s="113"/>
    </row>
    <row r="1049" spans="2:18">
      <c r="B1049" s="112"/>
      <c r="C1049" s="112"/>
      <c r="D1049" s="112"/>
      <c r="E1049" s="112"/>
      <c r="F1049" s="113"/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</row>
    <row r="1050" spans="2:18">
      <c r="B1050" s="112"/>
      <c r="C1050" s="112"/>
      <c r="D1050" s="112"/>
      <c r="E1050" s="112"/>
      <c r="F1050" s="113"/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</row>
    <row r="1051" spans="2:18">
      <c r="B1051" s="112"/>
      <c r="C1051" s="112"/>
      <c r="D1051" s="112"/>
      <c r="E1051" s="112"/>
      <c r="F1051" s="113"/>
      <c r="G1051" s="113"/>
      <c r="H1051" s="113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</row>
    <row r="1052" spans="2:18">
      <c r="B1052" s="112"/>
      <c r="C1052" s="112"/>
      <c r="D1052" s="112"/>
      <c r="E1052" s="112"/>
      <c r="F1052" s="113"/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</row>
    <row r="1053" spans="2:18">
      <c r="B1053" s="112"/>
      <c r="C1053" s="112"/>
      <c r="D1053" s="112"/>
      <c r="E1053" s="112"/>
      <c r="F1053" s="113"/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</row>
    <row r="1054" spans="2:18">
      <c r="B1054" s="112"/>
      <c r="C1054" s="112"/>
      <c r="D1054" s="112"/>
      <c r="E1054" s="112"/>
      <c r="F1054" s="113"/>
      <c r="G1054" s="113"/>
      <c r="H1054" s="113"/>
      <c r="I1054" s="113"/>
      <c r="J1054" s="113"/>
      <c r="K1054" s="113"/>
      <c r="L1054" s="113"/>
      <c r="M1054" s="113"/>
      <c r="N1054" s="113"/>
      <c r="O1054" s="113"/>
      <c r="P1054" s="113"/>
      <c r="Q1054" s="113"/>
      <c r="R1054" s="113"/>
    </row>
    <row r="1055" spans="2:18">
      <c r="B1055" s="112"/>
      <c r="C1055" s="112"/>
      <c r="D1055" s="112"/>
      <c r="E1055" s="112"/>
      <c r="F1055" s="113"/>
      <c r="G1055" s="113"/>
      <c r="H1055" s="113"/>
      <c r="I1055" s="113"/>
      <c r="J1055" s="113"/>
      <c r="K1055" s="113"/>
      <c r="L1055" s="113"/>
      <c r="M1055" s="113"/>
      <c r="N1055" s="113"/>
      <c r="O1055" s="113"/>
      <c r="P1055" s="113"/>
      <c r="Q1055" s="113"/>
      <c r="R1055" s="113"/>
    </row>
    <row r="1056" spans="2:18">
      <c r="B1056" s="112"/>
      <c r="C1056" s="112"/>
      <c r="D1056" s="112"/>
      <c r="E1056" s="112"/>
      <c r="F1056" s="113"/>
      <c r="G1056" s="113"/>
      <c r="H1056" s="113"/>
      <c r="I1056" s="113"/>
      <c r="J1056" s="113"/>
      <c r="K1056" s="113"/>
      <c r="L1056" s="113"/>
      <c r="M1056" s="113"/>
      <c r="N1056" s="113"/>
      <c r="O1056" s="113"/>
      <c r="P1056" s="113"/>
      <c r="Q1056" s="113"/>
      <c r="R1056" s="113"/>
    </row>
    <row r="1057" spans="2:18">
      <c r="B1057" s="112"/>
      <c r="C1057" s="112"/>
      <c r="D1057" s="112"/>
      <c r="E1057" s="112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</row>
    <row r="1058" spans="2:18">
      <c r="B1058" s="112"/>
      <c r="C1058" s="112"/>
      <c r="D1058" s="112"/>
      <c r="E1058" s="112"/>
      <c r="F1058" s="113"/>
      <c r="G1058" s="113"/>
      <c r="H1058" s="113"/>
      <c r="I1058" s="113"/>
      <c r="J1058" s="113"/>
      <c r="K1058" s="113"/>
      <c r="L1058" s="113"/>
      <c r="M1058" s="113"/>
      <c r="N1058" s="113"/>
      <c r="O1058" s="113"/>
      <c r="P1058" s="113"/>
      <c r="Q1058" s="113"/>
      <c r="R1058" s="113"/>
    </row>
    <row r="1059" spans="2:18">
      <c r="B1059" s="112"/>
      <c r="C1059" s="112"/>
      <c r="D1059" s="112"/>
      <c r="E1059" s="112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</row>
    <row r="1060" spans="2:18">
      <c r="B1060" s="112"/>
      <c r="C1060" s="112"/>
      <c r="D1060" s="112"/>
      <c r="E1060" s="112"/>
      <c r="F1060" s="113"/>
      <c r="G1060" s="113"/>
      <c r="H1060" s="113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</row>
    <row r="1061" spans="2:18">
      <c r="B1061" s="112"/>
      <c r="C1061" s="112"/>
      <c r="D1061" s="112"/>
      <c r="E1061" s="112"/>
      <c r="F1061" s="113"/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</row>
    <row r="1062" spans="2:18">
      <c r="B1062" s="112"/>
      <c r="C1062" s="112"/>
      <c r="D1062" s="112"/>
      <c r="E1062" s="112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</row>
    <row r="1063" spans="2:18">
      <c r="B1063" s="112"/>
      <c r="C1063" s="112"/>
      <c r="D1063" s="112"/>
      <c r="E1063" s="112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</row>
    <row r="1064" spans="2:18">
      <c r="B1064" s="112"/>
      <c r="C1064" s="112"/>
      <c r="D1064" s="112"/>
      <c r="E1064" s="112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</row>
    <row r="1065" spans="2:18">
      <c r="B1065" s="112"/>
      <c r="C1065" s="112"/>
      <c r="D1065" s="112"/>
      <c r="E1065" s="112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</row>
    <row r="1066" spans="2:18">
      <c r="B1066" s="112"/>
      <c r="C1066" s="112"/>
      <c r="D1066" s="112"/>
      <c r="E1066" s="112"/>
      <c r="F1066" s="113"/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</row>
  </sheetData>
  <sheetProtection sheet="1" objects="1" scenarios="1"/>
  <mergeCells count="1">
    <mergeCell ref="B6:R6"/>
  </mergeCells>
  <phoneticPr fontId="7" type="noConversion"/>
  <conditionalFormatting sqref="B58:B34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5:R1048576 A1:A123 A124:A1048576 S1:XFD123 S124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67" t="s" vm="1">
        <v>223</v>
      </c>
    </row>
    <row r="2" spans="2:15">
      <c r="B2" s="46" t="s">
        <v>141</v>
      </c>
      <c r="C2" s="67" t="s">
        <v>224</v>
      </c>
    </row>
    <row r="3" spans="2:15">
      <c r="B3" s="46" t="s">
        <v>143</v>
      </c>
      <c r="C3" s="67" t="s">
        <v>225</v>
      </c>
    </row>
    <row r="4" spans="2:15">
      <c r="B4" s="46" t="s">
        <v>144</v>
      </c>
      <c r="C4" s="67">
        <v>2207</v>
      </c>
    </row>
    <row r="6" spans="2:15" ht="26.25" customHeight="1">
      <c r="B6" s="144" t="s">
        <v>172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s="3" customFormat="1" ht="78.75">
      <c r="B7" s="47" t="s">
        <v>113</v>
      </c>
      <c r="C7" s="48" t="s">
        <v>44</v>
      </c>
      <c r="D7" s="48" t="s">
        <v>114</v>
      </c>
      <c r="E7" s="48" t="s">
        <v>14</v>
      </c>
      <c r="F7" s="48" t="s">
        <v>64</v>
      </c>
      <c r="G7" s="48" t="s">
        <v>17</v>
      </c>
      <c r="H7" s="48" t="s">
        <v>100</v>
      </c>
      <c r="I7" s="48" t="s">
        <v>52</v>
      </c>
      <c r="J7" s="48" t="s">
        <v>18</v>
      </c>
      <c r="K7" s="48" t="s">
        <v>200</v>
      </c>
      <c r="L7" s="48" t="s">
        <v>199</v>
      </c>
      <c r="M7" s="48" t="s">
        <v>108</v>
      </c>
      <c r="N7" s="48" t="s">
        <v>145</v>
      </c>
      <c r="O7" s="50" t="s">
        <v>147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207</v>
      </c>
      <c r="L8" s="31"/>
      <c r="M8" s="31" t="s">
        <v>203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7" t="s">
        <v>2488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8">
        <v>0</v>
      </c>
      <c r="N10" s="119">
        <v>0</v>
      </c>
      <c r="O10" s="119">
        <v>0</v>
      </c>
    </row>
    <row r="11" spans="2:15" ht="20.25" customHeight="1">
      <c r="B11" s="120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0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0" t="s">
        <v>198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0" t="s">
        <v>206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</sheetData>
  <sheetProtection sheet="1" objects="1" scenarios="1"/>
  <mergeCells count="1">
    <mergeCell ref="B6:O6"/>
  </mergeCells>
  <phoneticPr fontId="7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0.1406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36.5703125" style="1" bestFit="1" customWidth="1"/>
    <col min="11" max="16384" width="9.140625" style="1"/>
  </cols>
  <sheetData>
    <row r="1" spans="2:10">
      <c r="B1" s="46" t="s">
        <v>142</v>
      </c>
      <c r="C1" s="67" t="s" vm="1">
        <v>223</v>
      </c>
    </row>
    <row r="2" spans="2:10">
      <c r="B2" s="46" t="s">
        <v>141</v>
      </c>
      <c r="C2" s="67" t="s">
        <v>224</v>
      </c>
    </row>
    <row r="3" spans="2:10">
      <c r="B3" s="46" t="s">
        <v>143</v>
      </c>
      <c r="C3" s="67" t="s">
        <v>225</v>
      </c>
    </row>
    <row r="4" spans="2:10">
      <c r="B4" s="46" t="s">
        <v>144</v>
      </c>
      <c r="C4" s="67">
        <v>2207</v>
      </c>
    </row>
    <row r="6" spans="2:10" ht="26.25" customHeight="1">
      <c r="B6" s="144" t="s">
        <v>173</v>
      </c>
      <c r="C6" s="145"/>
      <c r="D6" s="145"/>
      <c r="E6" s="145"/>
      <c r="F6" s="145"/>
      <c r="G6" s="145"/>
      <c r="H6" s="145"/>
      <c r="I6" s="145"/>
      <c r="J6" s="146"/>
    </row>
    <row r="7" spans="2:10" s="3" customFormat="1" ht="78.75">
      <c r="B7" s="47" t="s">
        <v>113</v>
      </c>
      <c r="C7" s="49" t="s">
        <v>54</v>
      </c>
      <c r="D7" s="49" t="s">
        <v>83</v>
      </c>
      <c r="E7" s="49" t="s">
        <v>55</v>
      </c>
      <c r="F7" s="49" t="s">
        <v>100</v>
      </c>
      <c r="G7" s="49" t="s">
        <v>184</v>
      </c>
      <c r="H7" s="49" t="s">
        <v>145</v>
      </c>
      <c r="I7" s="49" t="s">
        <v>146</v>
      </c>
      <c r="J7" s="64" t="s">
        <v>210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8" t="s">
        <v>40</v>
      </c>
      <c r="C10" s="81"/>
      <c r="D10" s="68"/>
      <c r="E10" s="88">
        <v>5.579146167600281E-2</v>
      </c>
      <c r="F10" s="92"/>
      <c r="G10" s="97">
        <v>22118.631719999998</v>
      </c>
      <c r="H10" s="98">
        <f>IFERROR(G10/$G$10,0)</f>
        <v>1</v>
      </c>
      <c r="I10" s="98">
        <f>G10/'סכום נכסי הקרן'!$C$42</f>
        <v>6.6558952068370833E-3</v>
      </c>
      <c r="J10" s="92"/>
    </row>
    <row r="11" spans="2:10" ht="22.5" customHeight="1">
      <c r="B11" s="79" t="s">
        <v>197</v>
      </c>
      <c r="C11" s="81"/>
      <c r="D11" s="68"/>
      <c r="E11" s="88">
        <v>5.579146167600281E-2</v>
      </c>
      <c r="F11" s="103"/>
      <c r="G11" s="97">
        <v>22118.631719999998</v>
      </c>
      <c r="H11" s="98">
        <f t="shared" ref="H11:H25" si="0">IFERROR(G11/$G$10,0)</f>
        <v>1</v>
      </c>
      <c r="I11" s="98">
        <f>G11/'סכום נכסי הקרן'!$C$42</f>
        <v>6.6558952068370833E-3</v>
      </c>
      <c r="J11" s="92"/>
    </row>
    <row r="12" spans="2:10">
      <c r="B12" s="104" t="s">
        <v>84</v>
      </c>
      <c r="C12" s="89"/>
      <c r="D12" s="80"/>
      <c r="E12" s="90">
        <v>5.7762363896403025E-2</v>
      </c>
      <c r="F12" s="87"/>
      <c r="G12" s="100">
        <v>21363.924719999999</v>
      </c>
      <c r="H12" s="101">
        <f t="shared" si="0"/>
        <v>0.96587912807836207</v>
      </c>
      <c r="I12" s="101">
        <f>G12/'סכום נכסי הקרן'!$C$42</f>
        <v>6.4287902589607515E-3</v>
      </c>
      <c r="J12" s="94"/>
    </row>
    <row r="13" spans="2:10">
      <c r="B13" s="96" t="s">
        <v>2465</v>
      </c>
      <c r="C13" s="81">
        <v>44742</v>
      </c>
      <c r="D13" s="68" t="s">
        <v>2466</v>
      </c>
      <c r="E13" s="88">
        <v>6.7900000000000002E-2</v>
      </c>
      <c r="F13" s="103" t="s">
        <v>129</v>
      </c>
      <c r="G13" s="97">
        <v>3486.085</v>
      </c>
      <c r="H13" s="98">
        <f t="shared" si="0"/>
        <v>0.15760852859844082</v>
      </c>
      <c r="I13" s="98">
        <f>G13/'סכום נכסי הקרן'!$C$42</f>
        <v>1.0490258500550076E-3</v>
      </c>
      <c r="J13" s="92" t="s">
        <v>2467</v>
      </c>
    </row>
    <row r="14" spans="2:10">
      <c r="B14" s="96" t="s">
        <v>2468</v>
      </c>
      <c r="C14" s="81">
        <v>44926</v>
      </c>
      <c r="D14" s="68" t="s">
        <v>2466</v>
      </c>
      <c r="E14" s="88">
        <v>5.4199999999999998E-2</v>
      </c>
      <c r="F14" s="103" t="s">
        <v>129</v>
      </c>
      <c r="G14" s="97">
        <v>1478.2929999999999</v>
      </c>
      <c r="H14" s="98">
        <f t="shared" si="0"/>
        <v>6.6834739992677999E-2</v>
      </c>
      <c r="I14" s="98">
        <f>G14/'סכום נכסי הקרן'!$C$42</f>
        <v>4.448450255674682E-4</v>
      </c>
      <c r="J14" s="92" t="s">
        <v>2469</v>
      </c>
    </row>
    <row r="15" spans="2:10">
      <c r="B15" s="96" t="s">
        <v>2470</v>
      </c>
      <c r="C15" s="81">
        <v>44742</v>
      </c>
      <c r="D15" s="68" t="s">
        <v>2466</v>
      </c>
      <c r="E15" s="88">
        <v>6.4699999999999994E-2</v>
      </c>
      <c r="F15" s="103" t="s">
        <v>129</v>
      </c>
      <c r="G15" s="97">
        <v>974.99974999999995</v>
      </c>
      <c r="H15" s="98">
        <f t="shared" si="0"/>
        <v>4.4080473075483718E-2</v>
      </c>
      <c r="I15" s="98">
        <f>G15/'סכום נכסי הקרן'!$C$42</f>
        <v>2.9339500945822316E-4</v>
      </c>
      <c r="J15" s="92" t="s">
        <v>2471</v>
      </c>
    </row>
    <row r="16" spans="2:10">
      <c r="B16" s="96" t="s">
        <v>2472</v>
      </c>
      <c r="C16" s="81">
        <v>44926</v>
      </c>
      <c r="D16" s="68" t="s">
        <v>2466</v>
      </c>
      <c r="E16" s="88">
        <v>4.1099999999999998E-2</v>
      </c>
      <c r="F16" s="103" t="s">
        <v>129</v>
      </c>
      <c r="G16" s="97">
        <v>3405.0000299999997</v>
      </c>
      <c r="H16" s="98">
        <f t="shared" si="0"/>
        <v>0.15394261603086179</v>
      </c>
      <c r="I16" s="98">
        <f>G16/'סכום נכסי הקרן'!$C$42</f>
        <v>1.0246259201677746E-3</v>
      </c>
      <c r="J16" s="92" t="s">
        <v>2473</v>
      </c>
    </row>
    <row r="17" spans="2:10">
      <c r="B17" s="96" t="s">
        <v>2474</v>
      </c>
      <c r="C17" s="81">
        <v>44926</v>
      </c>
      <c r="D17" s="68" t="s">
        <v>2466</v>
      </c>
      <c r="E17" s="88">
        <v>6.2100000000000002E-2</v>
      </c>
      <c r="F17" s="103" t="s">
        <v>129</v>
      </c>
      <c r="G17" s="97">
        <v>1146.9999399999999</v>
      </c>
      <c r="H17" s="98">
        <f t="shared" si="0"/>
        <v>5.1856731217368453E-2</v>
      </c>
      <c r="I17" s="98">
        <f>G17/'סכום נכסי הקרן'!$C$42</f>
        <v>3.4515296875192161E-4</v>
      </c>
      <c r="J17" s="92" t="s">
        <v>2475</v>
      </c>
    </row>
    <row r="18" spans="2:10">
      <c r="B18" s="96" t="s">
        <v>2476</v>
      </c>
      <c r="C18" s="81">
        <v>44742</v>
      </c>
      <c r="D18" s="68" t="s">
        <v>2466</v>
      </c>
      <c r="E18" s="88">
        <v>7.0000000000000007E-2</v>
      </c>
      <c r="F18" s="103" t="s">
        <v>129</v>
      </c>
      <c r="G18" s="97">
        <v>835</v>
      </c>
      <c r="H18" s="98">
        <f t="shared" si="0"/>
        <v>3.7750978928998605E-2</v>
      </c>
      <c r="I18" s="98">
        <f>G18/'סכום נכסי הקרן'!$C$42</f>
        <v>2.512665597069295E-4</v>
      </c>
      <c r="J18" s="92" t="s">
        <v>2477</v>
      </c>
    </row>
    <row r="19" spans="2:10">
      <c r="B19" s="96" t="s">
        <v>2478</v>
      </c>
      <c r="C19" s="81">
        <v>44926</v>
      </c>
      <c r="D19" s="68" t="s">
        <v>2466</v>
      </c>
      <c r="E19" s="88">
        <v>6.59E-2</v>
      </c>
      <c r="F19" s="103" t="s">
        <v>129</v>
      </c>
      <c r="G19" s="97">
        <v>4905.8</v>
      </c>
      <c r="H19" s="98">
        <f t="shared" si="0"/>
        <v>0.22179491308967825</v>
      </c>
      <c r="I19" s="98">
        <f>G19/'סכום נכסי הקרן'!$C$42</f>
        <v>1.4762436989344369E-3</v>
      </c>
      <c r="J19" s="92" t="s">
        <v>2479</v>
      </c>
    </row>
    <row r="20" spans="2:10">
      <c r="B20" s="96" t="s">
        <v>2480</v>
      </c>
      <c r="C20" s="81">
        <v>44742</v>
      </c>
      <c r="D20" s="68" t="s">
        <v>2466</v>
      </c>
      <c r="E20" s="88">
        <v>6.1499999999999999E-2</v>
      </c>
      <c r="F20" s="103" t="s">
        <v>129</v>
      </c>
      <c r="G20" s="97">
        <v>1790.7470000000001</v>
      </c>
      <c r="H20" s="98">
        <f t="shared" si="0"/>
        <v>8.0961020675649656E-2</v>
      </c>
      <c r="I20" s="98">
        <f>G20/'סכום נכסי הקרן'!$C$42</f>
        <v>5.3886806945569452E-4</v>
      </c>
      <c r="J20" s="92" t="s">
        <v>2481</v>
      </c>
    </row>
    <row r="21" spans="2:10">
      <c r="B21" s="96" t="s">
        <v>2482</v>
      </c>
      <c r="C21" s="81">
        <v>44926</v>
      </c>
      <c r="D21" s="68" t="s">
        <v>2466</v>
      </c>
      <c r="E21" s="88">
        <v>4.58E-2</v>
      </c>
      <c r="F21" s="103" t="s">
        <v>129</v>
      </c>
      <c r="G21" s="97">
        <v>2044</v>
      </c>
      <c r="H21" s="98">
        <f t="shared" si="0"/>
        <v>9.2410779557931907E-2</v>
      </c>
      <c r="I21" s="98">
        <f>G21/'סכום נכסי הקרן'!$C$42</f>
        <v>6.1507646471971723E-4</v>
      </c>
      <c r="J21" s="92" t="s">
        <v>2483</v>
      </c>
    </row>
    <row r="22" spans="2:10">
      <c r="B22" s="96" t="s">
        <v>2484</v>
      </c>
      <c r="C22" s="81">
        <v>44926</v>
      </c>
      <c r="D22" s="68" t="s">
        <v>2466</v>
      </c>
      <c r="E22" s="88">
        <v>4.4299999999999999E-2</v>
      </c>
      <c r="F22" s="103" t="s">
        <v>129</v>
      </c>
      <c r="G22" s="97">
        <v>1297</v>
      </c>
      <c r="H22" s="98">
        <f t="shared" si="0"/>
        <v>5.8638346911270879E-2</v>
      </c>
      <c r="I22" s="98">
        <f>G22/'סכום נכסי הקרן'!$C$42</f>
        <v>3.9029069214357792E-4</v>
      </c>
      <c r="J22" s="92" t="s">
        <v>2483</v>
      </c>
    </row>
    <row r="23" spans="2:10">
      <c r="B23" s="79"/>
      <c r="C23" s="81"/>
      <c r="D23" s="68"/>
      <c r="E23" s="88"/>
      <c r="F23" s="92"/>
      <c r="G23" s="92"/>
      <c r="H23" s="98"/>
      <c r="I23" s="92"/>
      <c r="J23" s="92"/>
    </row>
    <row r="24" spans="2:10">
      <c r="B24" s="104" t="s">
        <v>85</v>
      </c>
      <c r="C24" s="89"/>
      <c r="D24" s="80"/>
      <c r="E24" s="90">
        <v>0</v>
      </c>
      <c r="F24" s="87"/>
      <c r="G24" s="100">
        <v>754.70699999999999</v>
      </c>
      <c r="H24" s="101">
        <f t="shared" si="0"/>
        <v>3.412087192163802E-2</v>
      </c>
      <c r="I24" s="101">
        <f>G24/'סכום נכסי הקרן'!$C$42</f>
        <v>2.2710494787633252E-4</v>
      </c>
      <c r="J24" s="94"/>
    </row>
    <row r="25" spans="2:10">
      <c r="B25" s="96" t="s">
        <v>2485</v>
      </c>
      <c r="C25" s="81">
        <v>44926</v>
      </c>
      <c r="D25" s="68" t="s">
        <v>26</v>
      </c>
      <c r="E25" s="88">
        <v>0</v>
      </c>
      <c r="F25" s="103" t="s">
        <v>129</v>
      </c>
      <c r="G25" s="97">
        <v>754.70699999999999</v>
      </c>
      <c r="H25" s="98">
        <f t="shared" si="0"/>
        <v>3.412087192163802E-2</v>
      </c>
      <c r="I25" s="98">
        <f>G25/'סכום נכסי הקרן'!$C$42</f>
        <v>2.2710494787633252E-4</v>
      </c>
      <c r="J25" s="92" t="s">
        <v>2469</v>
      </c>
    </row>
    <row r="26" spans="2:10">
      <c r="B26" s="79"/>
      <c r="C26" s="81"/>
      <c r="D26" s="68"/>
      <c r="E26" s="88"/>
      <c r="F26" s="92"/>
      <c r="G26" s="92"/>
      <c r="H26" s="98"/>
      <c r="I26" s="92"/>
      <c r="J26" s="92"/>
    </row>
    <row r="27" spans="2:10">
      <c r="B27" s="68"/>
      <c r="C27" s="81"/>
      <c r="D27" s="68"/>
      <c r="E27" s="88"/>
      <c r="F27" s="68"/>
      <c r="G27" s="68"/>
      <c r="H27" s="68"/>
      <c r="I27" s="68"/>
      <c r="J27" s="68"/>
    </row>
    <row r="28" spans="2:10">
      <c r="B28" s="68"/>
      <c r="C28" s="81"/>
      <c r="D28" s="68"/>
      <c r="E28" s="88"/>
      <c r="F28" s="68"/>
      <c r="G28" s="68"/>
      <c r="H28" s="68"/>
      <c r="I28" s="68"/>
      <c r="J28" s="68"/>
    </row>
    <row r="29" spans="2:10">
      <c r="B29" s="115"/>
      <c r="C29" s="81"/>
      <c r="D29" s="68"/>
      <c r="E29" s="88"/>
      <c r="F29" s="68"/>
      <c r="G29" s="68"/>
      <c r="H29" s="68"/>
      <c r="I29" s="68"/>
      <c r="J29" s="68"/>
    </row>
    <row r="30" spans="2:10">
      <c r="B30" s="115"/>
      <c r="C30" s="81"/>
      <c r="D30" s="68"/>
      <c r="E30" s="88"/>
      <c r="F30" s="68"/>
      <c r="G30" s="68"/>
      <c r="H30" s="68"/>
      <c r="I30" s="68"/>
      <c r="J30" s="68"/>
    </row>
    <row r="31" spans="2:10">
      <c r="B31" s="68"/>
      <c r="C31" s="81"/>
      <c r="D31" s="68"/>
      <c r="E31" s="88"/>
      <c r="F31" s="68"/>
      <c r="G31" s="68"/>
      <c r="H31" s="68"/>
      <c r="I31" s="68"/>
      <c r="J31" s="68"/>
    </row>
    <row r="32" spans="2:10">
      <c r="B32" s="68"/>
      <c r="C32" s="81"/>
      <c r="D32" s="68"/>
      <c r="E32" s="88"/>
      <c r="F32" s="68"/>
      <c r="G32" s="68"/>
      <c r="H32" s="68"/>
      <c r="I32" s="68"/>
      <c r="J32" s="68"/>
    </row>
    <row r="33" spans="2:10">
      <c r="B33" s="68"/>
      <c r="C33" s="81"/>
      <c r="D33" s="68"/>
      <c r="E33" s="88"/>
      <c r="F33" s="68"/>
      <c r="G33" s="68"/>
      <c r="H33" s="68"/>
      <c r="I33" s="68"/>
      <c r="J33" s="68"/>
    </row>
    <row r="34" spans="2:10">
      <c r="B34" s="68"/>
      <c r="C34" s="81"/>
      <c r="D34" s="68"/>
      <c r="E34" s="88"/>
      <c r="F34" s="68"/>
      <c r="G34" s="68"/>
      <c r="H34" s="68"/>
      <c r="I34" s="68"/>
      <c r="J34" s="68"/>
    </row>
    <row r="35" spans="2:10">
      <c r="B35" s="68"/>
      <c r="C35" s="81"/>
      <c r="D35" s="68"/>
      <c r="E35" s="88"/>
      <c r="F35" s="68"/>
      <c r="G35" s="68"/>
      <c r="H35" s="68"/>
      <c r="I35" s="68"/>
      <c r="J35" s="68"/>
    </row>
    <row r="36" spans="2:10">
      <c r="B36" s="68"/>
      <c r="C36" s="81"/>
      <c r="D36" s="68"/>
      <c r="E36" s="88"/>
      <c r="F36" s="68"/>
      <c r="G36" s="68"/>
      <c r="H36" s="68"/>
      <c r="I36" s="68"/>
      <c r="J36" s="68"/>
    </row>
    <row r="37" spans="2:10">
      <c r="B37" s="68"/>
      <c r="C37" s="81"/>
      <c r="D37" s="68"/>
      <c r="E37" s="88"/>
      <c r="F37" s="68"/>
      <c r="G37" s="68"/>
      <c r="H37" s="68"/>
      <c r="I37" s="68"/>
      <c r="J37" s="68"/>
    </row>
    <row r="38" spans="2:10">
      <c r="B38" s="68"/>
      <c r="C38" s="81"/>
      <c r="D38" s="68"/>
      <c r="E38" s="88"/>
      <c r="F38" s="68"/>
      <c r="G38" s="68"/>
      <c r="H38" s="68"/>
      <c r="I38" s="68"/>
      <c r="J38" s="68"/>
    </row>
    <row r="39" spans="2:10">
      <c r="B39" s="68"/>
      <c r="C39" s="81"/>
      <c r="D39" s="68"/>
      <c r="E39" s="88"/>
      <c r="F39" s="68"/>
      <c r="G39" s="68"/>
      <c r="H39" s="68"/>
      <c r="I39" s="68"/>
      <c r="J39" s="68"/>
    </row>
    <row r="40" spans="2:10">
      <c r="B40" s="68"/>
      <c r="C40" s="81"/>
      <c r="D40" s="68"/>
      <c r="E40" s="88"/>
      <c r="F40" s="68"/>
      <c r="G40" s="68"/>
      <c r="H40" s="68"/>
      <c r="I40" s="68"/>
      <c r="J40" s="68"/>
    </row>
    <row r="41" spans="2:10">
      <c r="B41" s="68"/>
      <c r="C41" s="81"/>
      <c r="D41" s="68"/>
      <c r="E41" s="88"/>
      <c r="F41" s="68"/>
      <c r="G41" s="68"/>
      <c r="H41" s="68"/>
      <c r="I41" s="68"/>
      <c r="J41" s="68"/>
    </row>
    <row r="42" spans="2:10">
      <c r="B42" s="68"/>
      <c r="C42" s="81"/>
      <c r="D42" s="68"/>
      <c r="E42" s="88"/>
      <c r="F42" s="68"/>
      <c r="G42" s="68"/>
      <c r="H42" s="68"/>
      <c r="I42" s="68"/>
      <c r="J42" s="68"/>
    </row>
    <row r="43" spans="2:10">
      <c r="B43" s="68"/>
      <c r="C43" s="81"/>
      <c r="D43" s="68"/>
      <c r="E43" s="88"/>
      <c r="F43" s="68"/>
      <c r="G43" s="68"/>
      <c r="H43" s="68"/>
      <c r="I43" s="68"/>
      <c r="J43" s="68"/>
    </row>
    <row r="44" spans="2:10">
      <c r="B44" s="68"/>
      <c r="C44" s="81"/>
      <c r="D44" s="68"/>
      <c r="E44" s="88"/>
      <c r="F44" s="68"/>
      <c r="G44" s="68"/>
      <c r="H44" s="68"/>
      <c r="I44" s="68"/>
      <c r="J44" s="68"/>
    </row>
    <row r="45" spans="2:10">
      <c r="B45" s="68"/>
      <c r="C45" s="81"/>
      <c r="D45" s="68"/>
      <c r="E45" s="88"/>
      <c r="F45" s="68"/>
      <c r="G45" s="68"/>
      <c r="H45" s="68"/>
      <c r="I45" s="68"/>
      <c r="J45" s="68"/>
    </row>
    <row r="46" spans="2:10">
      <c r="B46" s="68"/>
      <c r="C46" s="81"/>
      <c r="D46" s="68"/>
      <c r="E46" s="88"/>
      <c r="F46" s="68"/>
      <c r="G46" s="68"/>
      <c r="H46" s="68"/>
      <c r="I46" s="68"/>
      <c r="J46" s="68"/>
    </row>
    <row r="47" spans="2:10">
      <c r="B47" s="68"/>
      <c r="C47" s="81"/>
      <c r="D47" s="68"/>
      <c r="E47" s="88"/>
      <c r="F47" s="68"/>
      <c r="G47" s="68"/>
      <c r="H47" s="68"/>
      <c r="I47" s="68"/>
      <c r="J47" s="68"/>
    </row>
    <row r="48" spans="2:10">
      <c r="B48" s="68"/>
      <c r="C48" s="81"/>
      <c r="D48" s="68"/>
      <c r="E48" s="88"/>
      <c r="F48" s="68"/>
      <c r="G48" s="68"/>
      <c r="H48" s="68"/>
      <c r="I48" s="68"/>
      <c r="J48" s="68"/>
    </row>
    <row r="49" spans="2:10">
      <c r="B49" s="68"/>
      <c r="C49" s="81"/>
      <c r="D49" s="68"/>
      <c r="E49" s="88"/>
      <c r="F49" s="68"/>
      <c r="G49" s="68"/>
      <c r="H49" s="68"/>
      <c r="I49" s="68"/>
      <c r="J49" s="68"/>
    </row>
    <row r="50" spans="2:10">
      <c r="B50" s="68"/>
      <c r="C50" s="81"/>
      <c r="D50" s="68"/>
      <c r="E50" s="88"/>
      <c r="F50" s="68"/>
      <c r="G50" s="68"/>
      <c r="H50" s="68"/>
      <c r="I50" s="68"/>
      <c r="J50" s="68"/>
    </row>
    <row r="51" spans="2:10">
      <c r="B51" s="68"/>
      <c r="C51" s="81"/>
      <c r="D51" s="68"/>
      <c r="E51" s="88"/>
      <c r="F51" s="68"/>
      <c r="G51" s="68"/>
      <c r="H51" s="68"/>
      <c r="I51" s="68"/>
      <c r="J51" s="68"/>
    </row>
    <row r="52" spans="2:10">
      <c r="B52" s="68"/>
      <c r="C52" s="81"/>
      <c r="D52" s="68"/>
      <c r="E52" s="88"/>
      <c r="F52" s="68"/>
      <c r="G52" s="68"/>
      <c r="H52" s="68"/>
      <c r="I52" s="68"/>
      <c r="J52" s="68"/>
    </row>
    <row r="53" spans="2:10">
      <c r="B53" s="68"/>
      <c r="C53" s="81"/>
      <c r="D53" s="68"/>
      <c r="E53" s="88"/>
      <c r="F53" s="68"/>
      <c r="G53" s="68"/>
      <c r="H53" s="68"/>
      <c r="I53" s="68"/>
      <c r="J53" s="68"/>
    </row>
    <row r="54" spans="2:10">
      <c r="B54" s="68"/>
      <c r="C54" s="81"/>
      <c r="D54" s="68"/>
      <c r="E54" s="88"/>
      <c r="F54" s="68"/>
      <c r="G54" s="68"/>
      <c r="H54" s="68"/>
      <c r="I54" s="68"/>
      <c r="J54" s="68"/>
    </row>
    <row r="55" spans="2:10">
      <c r="B55" s="68"/>
      <c r="C55" s="81"/>
      <c r="D55" s="68"/>
      <c r="E55" s="88"/>
      <c r="F55" s="68"/>
      <c r="G55" s="68"/>
      <c r="H55" s="68"/>
      <c r="I55" s="68"/>
      <c r="J55" s="68"/>
    </row>
    <row r="56" spans="2:10">
      <c r="B56" s="68"/>
      <c r="C56" s="81"/>
      <c r="D56" s="68"/>
      <c r="E56" s="88"/>
      <c r="F56" s="68"/>
      <c r="G56" s="68"/>
      <c r="H56" s="68"/>
      <c r="I56" s="68"/>
      <c r="J56" s="68"/>
    </row>
    <row r="57" spans="2:10">
      <c r="B57" s="68"/>
      <c r="C57" s="81"/>
      <c r="D57" s="68"/>
      <c r="E57" s="88"/>
      <c r="F57" s="68"/>
      <c r="G57" s="68"/>
      <c r="H57" s="68"/>
      <c r="I57" s="68"/>
      <c r="J57" s="68"/>
    </row>
    <row r="58" spans="2:10">
      <c r="B58" s="68"/>
      <c r="C58" s="81"/>
      <c r="D58" s="68"/>
      <c r="E58" s="88"/>
      <c r="F58" s="68"/>
      <c r="G58" s="68"/>
      <c r="H58" s="68"/>
      <c r="I58" s="68"/>
      <c r="J58" s="68"/>
    </row>
    <row r="59" spans="2:10">
      <c r="B59" s="68"/>
      <c r="C59" s="81"/>
      <c r="D59" s="68"/>
      <c r="E59" s="88"/>
      <c r="F59" s="68"/>
      <c r="G59" s="68"/>
      <c r="H59" s="68"/>
      <c r="I59" s="68"/>
      <c r="J59" s="68"/>
    </row>
    <row r="60" spans="2:10">
      <c r="B60" s="68"/>
      <c r="C60" s="81"/>
      <c r="D60" s="68"/>
      <c r="E60" s="88"/>
      <c r="F60" s="68"/>
      <c r="G60" s="68"/>
      <c r="H60" s="68"/>
      <c r="I60" s="68"/>
      <c r="J60" s="68"/>
    </row>
    <row r="61" spans="2:10">
      <c r="B61" s="68"/>
      <c r="C61" s="81"/>
      <c r="D61" s="68"/>
      <c r="E61" s="88"/>
      <c r="F61" s="68"/>
      <c r="G61" s="68"/>
      <c r="H61" s="68"/>
      <c r="I61" s="68"/>
      <c r="J61" s="68"/>
    </row>
    <row r="62" spans="2:10">
      <c r="B62" s="68"/>
      <c r="C62" s="81"/>
      <c r="D62" s="68"/>
      <c r="E62" s="88"/>
      <c r="F62" s="68"/>
      <c r="G62" s="68"/>
      <c r="H62" s="68"/>
      <c r="I62" s="68"/>
      <c r="J62" s="68"/>
    </row>
    <row r="63" spans="2:10">
      <c r="B63" s="68"/>
      <c r="C63" s="81"/>
      <c r="D63" s="68"/>
      <c r="E63" s="88"/>
      <c r="F63" s="68"/>
      <c r="G63" s="68"/>
      <c r="H63" s="68"/>
      <c r="I63" s="68"/>
      <c r="J63" s="68"/>
    </row>
    <row r="64" spans="2:10">
      <c r="B64" s="68"/>
      <c r="C64" s="81"/>
      <c r="D64" s="68"/>
      <c r="E64" s="88"/>
      <c r="F64" s="68"/>
      <c r="G64" s="68"/>
      <c r="H64" s="68"/>
      <c r="I64" s="68"/>
      <c r="J64" s="68"/>
    </row>
    <row r="65" spans="2:10">
      <c r="B65" s="68"/>
      <c r="C65" s="81"/>
      <c r="D65" s="68"/>
      <c r="E65" s="88"/>
      <c r="F65" s="68"/>
      <c r="G65" s="68"/>
      <c r="H65" s="68"/>
      <c r="I65" s="68"/>
      <c r="J65" s="68"/>
    </row>
    <row r="66" spans="2:10">
      <c r="B66" s="68"/>
      <c r="C66" s="81"/>
      <c r="D66" s="68"/>
      <c r="E66" s="88"/>
      <c r="F66" s="68"/>
      <c r="G66" s="68"/>
      <c r="H66" s="68"/>
      <c r="I66" s="68"/>
      <c r="J66" s="68"/>
    </row>
    <row r="67" spans="2:10">
      <c r="B67" s="68"/>
      <c r="C67" s="81"/>
      <c r="D67" s="68"/>
      <c r="E67" s="88"/>
      <c r="F67" s="68"/>
      <c r="G67" s="68"/>
      <c r="H67" s="68"/>
      <c r="I67" s="68"/>
      <c r="J67" s="68"/>
    </row>
    <row r="68" spans="2:10">
      <c r="B68" s="68"/>
      <c r="C68" s="81"/>
      <c r="D68" s="68"/>
      <c r="E68" s="88"/>
      <c r="F68" s="68"/>
      <c r="G68" s="68"/>
      <c r="H68" s="68"/>
      <c r="I68" s="68"/>
      <c r="J68" s="68"/>
    </row>
    <row r="69" spans="2:10">
      <c r="B69" s="68"/>
      <c r="C69" s="81"/>
      <c r="D69" s="68"/>
      <c r="E69" s="88"/>
      <c r="F69" s="68"/>
      <c r="G69" s="68"/>
      <c r="H69" s="68"/>
      <c r="I69" s="68"/>
      <c r="J69" s="68"/>
    </row>
    <row r="70" spans="2:10">
      <c r="B70" s="68"/>
      <c r="C70" s="81"/>
      <c r="D70" s="68"/>
      <c r="E70" s="88"/>
      <c r="F70" s="68"/>
      <c r="G70" s="68"/>
      <c r="H70" s="68"/>
      <c r="I70" s="68"/>
      <c r="J70" s="68"/>
    </row>
    <row r="71" spans="2:10">
      <c r="B71" s="68"/>
      <c r="C71" s="81"/>
      <c r="D71" s="68"/>
      <c r="E71" s="88"/>
      <c r="F71" s="68"/>
      <c r="G71" s="68"/>
      <c r="H71" s="68"/>
      <c r="I71" s="68"/>
      <c r="J71" s="68"/>
    </row>
    <row r="72" spans="2:10">
      <c r="B72" s="68"/>
      <c r="C72" s="81"/>
      <c r="D72" s="68"/>
      <c r="E72" s="88"/>
      <c r="F72" s="68"/>
      <c r="G72" s="68"/>
      <c r="H72" s="68"/>
      <c r="I72" s="68"/>
      <c r="J72" s="68"/>
    </row>
    <row r="73" spans="2:10">
      <c r="B73" s="68"/>
      <c r="C73" s="81"/>
      <c r="D73" s="68"/>
      <c r="E73" s="88"/>
      <c r="F73" s="68"/>
      <c r="G73" s="68"/>
      <c r="H73" s="68"/>
      <c r="I73" s="68"/>
      <c r="J73" s="68"/>
    </row>
    <row r="74" spans="2:10">
      <c r="B74" s="68"/>
      <c r="C74" s="81"/>
      <c r="D74" s="68"/>
      <c r="E74" s="88"/>
      <c r="F74" s="68"/>
      <c r="G74" s="68"/>
      <c r="H74" s="68"/>
      <c r="I74" s="68"/>
      <c r="J74" s="68"/>
    </row>
    <row r="75" spans="2:10">
      <c r="B75" s="68"/>
      <c r="C75" s="81"/>
      <c r="D75" s="68"/>
      <c r="E75" s="88"/>
      <c r="F75" s="68"/>
      <c r="G75" s="68"/>
      <c r="H75" s="68"/>
      <c r="I75" s="68"/>
      <c r="J75" s="68"/>
    </row>
    <row r="76" spans="2:10">
      <c r="B76" s="68"/>
      <c r="C76" s="81"/>
      <c r="D76" s="68"/>
      <c r="E76" s="88"/>
      <c r="F76" s="68"/>
      <c r="G76" s="68"/>
      <c r="H76" s="68"/>
      <c r="I76" s="68"/>
      <c r="J76" s="68"/>
    </row>
    <row r="77" spans="2:10">
      <c r="B77" s="68"/>
      <c r="C77" s="81"/>
      <c r="D77" s="68"/>
      <c r="E77" s="88"/>
      <c r="F77" s="68"/>
      <c r="G77" s="68"/>
      <c r="H77" s="68"/>
      <c r="I77" s="68"/>
      <c r="J77" s="68"/>
    </row>
    <row r="78" spans="2:10">
      <c r="B78" s="68"/>
      <c r="C78" s="81"/>
      <c r="D78" s="68"/>
      <c r="E78" s="88"/>
      <c r="F78" s="68"/>
      <c r="G78" s="68"/>
      <c r="H78" s="68"/>
      <c r="I78" s="68"/>
      <c r="J78" s="68"/>
    </row>
    <row r="79" spans="2:10">
      <c r="B79" s="68"/>
      <c r="C79" s="81"/>
      <c r="D79" s="68"/>
      <c r="E79" s="88"/>
      <c r="F79" s="68"/>
      <c r="G79" s="68"/>
      <c r="H79" s="68"/>
      <c r="I79" s="68"/>
      <c r="J79" s="68"/>
    </row>
    <row r="80" spans="2:10">
      <c r="B80" s="68"/>
      <c r="C80" s="81"/>
      <c r="D80" s="68"/>
      <c r="E80" s="88"/>
      <c r="F80" s="68"/>
      <c r="G80" s="68"/>
      <c r="H80" s="68"/>
      <c r="I80" s="68"/>
      <c r="J80" s="68"/>
    </row>
    <row r="81" spans="2:10">
      <c r="B81" s="68"/>
      <c r="C81" s="81"/>
      <c r="D81" s="68"/>
      <c r="E81" s="88"/>
      <c r="F81" s="68"/>
      <c r="G81" s="68"/>
      <c r="H81" s="68"/>
      <c r="I81" s="68"/>
      <c r="J81" s="68"/>
    </row>
    <row r="82" spans="2:10">
      <c r="B82" s="68"/>
      <c r="C82" s="81"/>
      <c r="D82" s="68"/>
      <c r="E82" s="88"/>
      <c r="F82" s="68"/>
      <c r="G82" s="68"/>
      <c r="H82" s="68"/>
      <c r="I82" s="68"/>
      <c r="J82" s="68"/>
    </row>
    <row r="83" spans="2:10">
      <c r="B83" s="68"/>
      <c r="C83" s="81"/>
      <c r="D83" s="68"/>
      <c r="E83" s="88"/>
      <c r="F83" s="68"/>
      <c r="G83" s="68"/>
      <c r="H83" s="68"/>
      <c r="I83" s="68"/>
      <c r="J83" s="68"/>
    </row>
    <row r="84" spans="2:10">
      <c r="B84" s="68"/>
      <c r="C84" s="81"/>
      <c r="D84" s="68"/>
      <c r="E84" s="88"/>
      <c r="F84" s="68"/>
      <c r="G84" s="68"/>
      <c r="H84" s="68"/>
      <c r="I84" s="68"/>
      <c r="J84" s="68"/>
    </row>
    <row r="85" spans="2:10">
      <c r="B85" s="68"/>
      <c r="C85" s="81"/>
      <c r="D85" s="68"/>
      <c r="E85" s="88"/>
      <c r="F85" s="68"/>
      <c r="G85" s="68"/>
      <c r="H85" s="68"/>
      <c r="I85" s="68"/>
      <c r="J85" s="68"/>
    </row>
    <row r="86" spans="2:10">
      <c r="B86" s="68"/>
      <c r="C86" s="81"/>
      <c r="D86" s="68"/>
      <c r="E86" s="88"/>
      <c r="F86" s="68"/>
      <c r="G86" s="68"/>
      <c r="H86" s="68"/>
      <c r="I86" s="68"/>
      <c r="J86" s="68"/>
    </row>
    <row r="87" spans="2:10">
      <c r="B87" s="68"/>
      <c r="C87" s="81"/>
      <c r="D87" s="68"/>
      <c r="E87" s="88"/>
      <c r="F87" s="68"/>
      <c r="G87" s="68"/>
      <c r="H87" s="68"/>
      <c r="I87" s="68"/>
      <c r="J87" s="68"/>
    </row>
    <row r="88" spans="2:10">
      <c r="B88" s="68"/>
      <c r="C88" s="81"/>
      <c r="D88" s="68"/>
      <c r="E88" s="88"/>
      <c r="F88" s="68"/>
      <c r="G88" s="68"/>
      <c r="H88" s="68"/>
      <c r="I88" s="68"/>
      <c r="J88" s="68"/>
    </row>
    <row r="89" spans="2:10">
      <c r="B89" s="68"/>
      <c r="C89" s="81"/>
      <c r="D89" s="68"/>
      <c r="E89" s="88"/>
      <c r="F89" s="68"/>
      <c r="G89" s="68"/>
      <c r="H89" s="68"/>
      <c r="I89" s="68"/>
      <c r="J89" s="68"/>
    </row>
    <row r="90" spans="2:10">
      <c r="B90" s="68"/>
      <c r="C90" s="81"/>
      <c r="D90" s="68"/>
      <c r="E90" s="88"/>
      <c r="F90" s="68"/>
      <c r="G90" s="68"/>
      <c r="H90" s="68"/>
      <c r="I90" s="68"/>
      <c r="J90" s="68"/>
    </row>
    <row r="91" spans="2:10">
      <c r="B91" s="68"/>
      <c r="C91" s="81"/>
      <c r="D91" s="68"/>
      <c r="E91" s="88"/>
      <c r="F91" s="68"/>
      <c r="G91" s="68"/>
      <c r="H91" s="68"/>
      <c r="I91" s="68"/>
      <c r="J91" s="68"/>
    </row>
    <row r="92" spans="2:10">
      <c r="B92" s="68"/>
      <c r="C92" s="81"/>
      <c r="D92" s="68"/>
      <c r="E92" s="88"/>
      <c r="F92" s="68"/>
      <c r="G92" s="68"/>
      <c r="H92" s="68"/>
      <c r="I92" s="68"/>
      <c r="J92" s="68"/>
    </row>
    <row r="93" spans="2:10">
      <c r="B93" s="68"/>
      <c r="C93" s="81"/>
      <c r="D93" s="68"/>
      <c r="E93" s="88"/>
      <c r="F93" s="68"/>
      <c r="G93" s="68"/>
      <c r="H93" s="68"/>
      <c r="I93" s="68"/>
      <c r="J93" s="68"/>
    </row>
    <row r="94" spans="2:10">
      <c r="B94" s="68"/>
      <c r="C94" s="81"/>
      <c r="D94" s="68"/>
      <c r="E94" s="88"/>
      <c r="F94" s="68"/>
      <c r="G94" s="68"/>
      <c r="H94" s="68"/>
      <c r="I94" s="68"/>
      <c r="J94" s="68"/>
    </row>
    <row r="95" spans="2:10">
      <c r="B95" s="68"/>
      <c r="C95" s="81"/>
      <c r="D95" s="68"/>
      <c r="E95" s="88"/>
      <c r="F95" s="68"/>
      <c r="G95" s="68"/>
      <c r="H95" s="68"/>
      <c r="I95" s="68"/>
      <c r="J95" s="68"/>
    </row>
    <row r="96" spans="2:10">
      <c r="B96" s="68"/>
      <c r="C96" s="81"/>
      <c r="D96" s="68"/>
      <c r="E96" s="88"/>
      <c r="F96" s="68"/>
      <c r="G96" s="68"/>
      <c r="H96" s="68"/>
      <c r="I96" s="68"/>
      <c r="J96" s="68"/>
    </row>
    <row r="97" spans="2:10">
      <c r="B97" s="68"/>
      <c r="C97" s="81"/>
      <c r="D97" s="68"/>
      <c r="E97" s="88"/>
      <c r="F97" s="68"/>
      <c r="G97" s="68"/>
      <c r="H97" s="68"/>
      <c r="I97" s="68"/>
      <c r="J97" s="68"/>
    </row>
    <row r="98" spans="2:10">
      <c r="B98" s="68"/>
      <c r="C98" s="81"/>
      <c r="D98" s="68"/>
      <c r="E98" s="88"/>
      <c r="F98" s="68"/>
      <c r="G98" s="68"/>
      <c r="H98" s="68"/>
      <c r="I98" s="68"/>
      <c r="J98" s="68"/>
    </row>
    <row r="99" spans="2:10">
      <c r="B99" s="68"/>
      <c r="C99" s="81"/>
      <c r="D99" s="68"/>
      <c r="E99" s="88"/>
      <c r="F99" s="68"/>
      <c r="G99" s="68"/>
      <c r="H99" s="68"/>
      <c r="I99" s="68"/>
      <c r="J99" s="68"/>
    </row>
    <row r="100" spans="2:10">
      <c r="B100" s="68"/>
      <c r="C100" s="81"/>
      <c r="D100" s="68"/>
      <c r="E100" s="8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2:10"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2:10"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2:10">
      <c r="B113" s="68"/>
      <c r="C113" s="68"/>
      <c r="D113" s="68"/>
      <c r="E113" s="68"/>
      <c r="F113" s="68"/>
      <c r="G113" s="68"/>
      <c r="H113" s="68"/>
      <c r="I113" s="68"/>
      <c r="J113" s="68"/>
    </row>
    <row r="114" spans="2:10"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2:10">
      <c r="B115" s="68"/>
      <c r="C115" s="68"/>
      <c r="D115" s="68"/>
      <c r="E115" s="68"/>
      <c r="F115" s="68"/>
      <c r="G115" s="68"/>
      <c r="H115" s="68"/>
      <c r="I115" s="68"/>
      <c r="J115" s="68"/>
    </row>
    <row r="116" spans="2:10"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2:10"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2:10"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2:10"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2:10"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2:10"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2:10"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2:10"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2:10"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2:10">
      <c r="B125" s="68"/>
      <c r="C125" s="68"/>
      <c r="D125" s="68"/>
      <c r="E125" s="68"/>
      <c r="F125" s="68"/>
      <c r="G125" s="68"/>
      <c r="H125" s="68"/>
      <c r="I125" s="68"/>
      <c r="J125" s="68"/>
    </row>
    <row r="126" spans="2:10">
      <c r="B126" s="112"/>
      <c r="C126" s="112"/>
      <c r="D126" s="113"/>
      <c r="E126" s="113"/>
      <c r="F126" s="124"/>
      <c r="G126" s="124"/>
      <c r="H126" s="124"/>
      <c r="I126" s="124"/>
      <c r="J126" s="113"/>
    </row>
    <row r="127" spans="2:10">
      <c r="B127" s="112"/>
      <c r="C127" s="112"/>
      <c r="D127" s="113"/>
      <c r="E127" s="113"/>
      <c r="F127" s="124"/>
      <c r="G127" s="124"/>
      <c r="H127" s="124"/>
      <c r="I127" s="124"/>
      <c r="J127" s="113"/>
    </row>
    <row r="128" spans="2:10">
      <c r="B128" s="112"/>
      <c r="C128" s="112"/>
      <c r="D128" s="113"/>
      <c r="E128" s="113"/>
      <c r="F128" s="124"/>
      <c r="G128" s="124"/>
      <c r="H128" s="124"/>
      <c r="I128" s="124"/>
      <c r="J128" s="113"/>
    </row>
    <row r="129" spans="2:10">
      <c r="B129" s="112"/>
      <c r="C129" s="112"/>
      <c r="D129" s="113"/>
      <c r="E129" s="113"/>
      <c r="F129" s="124"/>
      <c r="G129" s="124"/>
      <c r="H129" s="124"/>
      <c r="I129" s="124"/>
      <c r="J129" s="113"/>
    </row>
    <row r="130" spans="2:10">
      <c r="B130" s="112"/>
      <c r="C130" s="112"/>
      <c r="D130" s="113"/>
      <c r="E130" s="113"/>
      <c r="F130" s="124"/>
      <c r="G130" s="124"/>
      <c r="H130" s="124"/>
      <c r="I130" s="124"/>
      <c r="J130" s="113"/>
    </row>
    <row r="131" spans="2:10">
      <c r="B131" s="112"/>
      <c r="C131" s="112"/>
      <c r="D131" s="113"/>
      <c r="E131" s="113"/>
      <c r="F131" s="124"/>
      <c r="G131" s="124"/>
      <c r="H131" s="124"/>
      <c r="I131" s="124"/>
      <c r="J131" s="113"/>
    </row>
    <row r="132" spans="2:10">
      <c r="B132" s="112"/>
      <c r="C132" s="112"/>
      <c r="D132" s="113"/>
      <c r="E132" s="113"/>
      <c r="F132" s="124"/>
      <c r="G132" s="124"/>
      <c r="H132" s="124"/>
      <c r="I132" s="124"/>
      <c r="J132" s="113"/>
    </row>
    <row r="133" spans="2:10">
      <c r="B133" s="112"/>
      <c r="C133" s="112"/>
      <c r="D133" s="113"/>
      <c r="E133" s="113"/>
      <c r="F133" s="124"/>
      <c r="G133" s="124"/>
      <c r="H133" s="124"/>
      <c r="I133" s="124"/>
      <c r="J133" s="113"/>
    </row>
    <row r="134" spans="2:10">
      <c r="B134" s="112"/>
      <c r="C134" s="112"/>
      <c r="D134" s="113"/>
      <c r="E134" s="113"/>
      <c r="F134" s="124"/>
      <c r="G134" s="124"/>
      <c r="H134" s="124"/>
      <c r="I134" s="124"/>
      <c r="J134" s="113"/>
    </row>
    <row r="135" spans="2:10">
      <c r="B135" s="112"/>
      <c r="C135" s="112"/>
      <c r="D135" s="113"/>
      <c r="E135" s="113"/>
      <c r="F135" s="124"/>
      <c r="G135" s="124"/>
      <c r="H135" s="124"/>
      <c r="I135" s="124"/>
      <c r="J135" s="113"/>
    </row>
    <row r="136" spans="2:10">
      <c r="B136" s="112"/>
      <c r="C136" s="112"/>
      <c r="D136" s="113"/>
      <c r="E136" s="113"/>
      <c r="F136" s="124"/>
      <c r="G136" s="124"/>
      <c r="H136" s="124"/>
      <c r="I136" s="124"/>
      <c r="J136" s="113"/>
    </row>
    <row r="137" spans="2:10">
      <c r="B137" s="112"/>
      <c r="C137" s="112"/>
      <c r="D137" s="113"/>
      <c r="E137" s="113"/>
      <c r="F137" s="124"/>
      <c r="G137" s="124"/>
      <c r="H137" s="124"/>
      <c r="I137" s="124"/>
      <c r="J137" s="113"/>
    </row>
    <row r="138" spans="2:10">
      <c r="B138" s="112"/>
      <c r="C138" s="112"/>
      <c r="D138" s="113"/>
      <c r="E138" s="113"/>
      <c r="F138" s="124"/>
      <c r="G138" s="124"/>
      <c r="H138" s="124"/>
      <c r="I138" s="124"/>
      <c r="J138" s="113"/>
    </row>
    <row r="139" spans="2:10">
      <c r="B139" s="112"/>
      <c r="C139" s="112"/>
      <c r="D139" s="113"/>
      <c r="E139" s="113"/>
      <c r="F139" s="124"/>
      <c r="G139" s="124"/>
      <c r="H139" s="124"/>
      <c r="I139" s="124"/>
      <c r="J139" s="113"/>
    </row>
    <row r="140" spans="2:10">
      <c r="B140" s="112"/>
      <c r="C140" s="112"/>
      <c r="D140" s="113"/>
      <c r="E140" s="113"/>
      <c r="F140" s="124"/>
      <c r="G140" s="124"/>
      <c r="H140" s="124"/>
      <c r="I140" s="124"/>
      <c r="J140" s="113"/>
    </row>
    <row r="141" spans="2:10">
      <c r="B141" s="112"/>
      <c r="C141" s="112"/>
      <c r="D141" s="113"/>
      <c r="E141" s="113"/>
      <c r="F141" s="124"/>
      <c r="G141" s="124"/>
      <c r="H141" s="124"/>
      <c r="I141" s="124"/>
      <c r="J141" s="113"/>
    </row>
    <row r="142" spans="2:10">
      <c r="B142" s="112"/>
      <c r="C142" s="112"/>
      <c r="D142" s="113"/>
      <c r="E142" s="113"/>
      <c r="F142" s="124"/>
      <c r="G142" s="124"/>
      <c r="H142" s="124"/>
      <c r="I142" s="124"/>
      <c r="J142" s="113"/>
    </row>
    <row r="143" spans="2:10">
      <c r="B143" s="112"/>
      <c r="C143" s="112"/>
      <c r="D143" s="113"/>
      <c r="E143" s="113"/>
      <c r="F143" s="124"/>
      <c r="G143" s="124"/>
      <c r="H143" s="124"/>
      <c r="I143" s="124"/>
      <c r="J143" s="113"/>
    </row>
    <row r="144" spans="2:10">
      <c r="B144" s="112"/>
      <c r="C144" s="112"/>
      <c r="D144" s="113"/>
      <c r="E144" s="113"/>
      <c r="F144" s="124"/>
      <c r="G144" s="124"/>
      <c r="H144" s="124"/>
      <c r="I144" s="124"/>
      <c r="J144" s="113"/>
    </row>
    <row r="145" spans="2:10">
      <c r="B145" s="112"/>
      <c r="C145" s="112"/>
      <c r="D145" s="113"/>
      <c r="E145" s="113"/>
      <c r="F145" s="124"/>
      <c r="G145" s="124"/>
      <c r="H145" s="124"/>
      <c r="I145" s="124"/>
      <c r="J145" s="113"/>
    </row>
    <row r="146" spans="2:10">
      <c r="B146" s="112"/>
      <c r="C146" s="112"/>
      <c r="D146" s="113"/>
      <c r="E146" s="113"/>
      <c r="F146" s="124"/>
      <c r="G146" s="124"/>
      <c r="H146" s="124"/>
      <c r="I146" s="124"/>
      <c r="J146" s="113"/>
    </row>
    <row r="147" spans="2:10">
      <c r="B147" s="112"/>
      <c r="C147" s="112"/>
      <c r="D147" s="113"/>
      <c r="E147" s="113"/>
      <c r="F147" s="124"/>
      <c r="G147" s="124"/>
      <c r="H147" s="124"/>
      <c r="I147" s="124"/>
      <c r="J147" s="113"/>
    </row>
    <row r="148" spans="2:10">
      <c r="B148" s="112"/>
      <c r="C148" s="112"/>
      <c r="D148" s="113"/>
      <c r="E148" s="113"/>
      <c r="F148" s="124"/>
      <c r="G148" s="124"/>
      <c r="H148" s="124"/>
      <c r="I148" s="124"/>
      <c r="J148" s="113"/>
    </row>
    <row r="149" spans="2:10">
      <c r="B149" s="112"/>
      <c r="C149" s="112"/>
      <c r="D149" s="113"/>
      <c r="E149" s="113"/>
      <c r="F149" s="124"/>
      <c r="G149" s="124"/>
      <c r="H149" s="124"/>
      <c r="I149" s="124"/>
      <c r="J149" s="113"/>
    </row>
    <row r="150" spans="2:10">
      <c r="B150" s="112"/>
      <c r="C150" s="112"/>
      <c r="D150" s="113"/>
      <c r="E150" s="113"/>
      <c r="F150" s="124"/>
      <c r="G150" s="124"/>
      <c r="H150" s="124"/>
      <c r="I150" s="124"/>
      <c r="J150" s="113"/>
    </row>
    <row r="151" spans="2:10">
      <c r="B151" s="112"/>
      <c r="C151" s="112"/>
      <c r="D151" s="113"/>
      <c r="E151" s="113"/>
      <c r="F151" s="124"/>
      <c r="G151" s="124"/>
      <c r="H151" s="124"/>
      <c r="I151" s="124"/>
      <c r="J151" s="113"/>
    </row>
    <row r="152" spans="2:10">
      <c r="B152" s="112"/>
      <c r="C152" s="112"/>
      <c r="D152" s="113"/>
      <c r="E152" s="113"/>
      <c r="F152" s="124"/>
      <c r="G152" s="124"/>
      <c r="H152" s="124"/>
      <c r="I152" s="124"/>
      <c r="J152" s="113"/>
    </row>
    <row r="153" spans="2:10">
      <c r="B153" s="112"/>
      <c r="C153" s="112"/>
      <c r="D153" s="113"/>
      <c r="E153" s="113"/>
      <c r="F153" s="124"/>
      <c r="G153" s="124"/>
      <c r="H153" s="124"/>
      <c r="I153" s="124"/>
      <c r="J153" s="113"/>
    </row>
    <row r="154" spans="2:10">
      <c r="B154" s="112"/>
      <c r="C154" s="112"/>
      <c r="D154" s="113"/>
      <c r="E154" s="113"/>
      <c r="F154" s="124"/>
      <c r="G154" s="124"/>
      <c r="H154" s="124"/>
      <c r="I154" s="124"/>
      <c r="J154" s="113"/>
    </row>
    <row r="155" spans="2:10">
      <c r="B155" s="112"/>
      <c r="C155" s="112"/>
      <c r="D155" s="113"/>
      <c r="E155" s="113"/>
      <c r="F155" s="124"/>
      <c r="G155" s="124"/>
      <c r="H155" s="124"/>
      <c r="I155" s="124"/>
      <c r="J155" s="113"/>
    </row>
    <row r="156" spans="2:10">
      <c r="B156" s="112"/>
      <c r="C156" s="112"/>
      <c r="D156" s="113"/>
      <c r="E156" s="113"/>
      <c r="F156" s="124"/>
      <c r="G156" s="124"/>
      <c r="H156" s="124"/>
      <c r="I156" s="124"/>
      <c r="J156" s="113"/>
    </row>
    <row r="157" spans="2:10">
      <c r="B157" s="112"/>
      <c r="C157" s="112"/>
      <c r="D157" s="113"/>
      <c r="E157" s="113"/>
      <c r="F157" s="124"/>
      <c r="G157" s="124"/>
      <c r="H157" s="124"/>
      <c r="I157" s="124"/>
      <c r="J157" s="113"/>
    </row>
    <row r="158" spans="2:10">
      <c r="B158" s="112"/>
      <c r="C158" s="112"/>
      <c r="D158" s="113"/>
      <c r="E158" s="113"/>
      <c r="F158" s="124"/>
      <c r="G158" s="124"/>
      <c r="H158" s="124"/>
      <c r="I158" s="124"/>
      <c r="J158" s="113"/>
    </row>
    <row r="159" spans="2:10">
      <c r="B159" s="112"/>
      <c r="C159" s="112"/>
      <c r="D159" s="113"/>
      <c r="E159" s="113"/>
      <c r="F159" s="124"/>
      <c r="G159" s="124"/>
      <c r="H159" s="124"/>
      <c r="I159" s="124"/>
      <c r="J159" s="113"/>
    </row>
    <row r="160" spans="2:10">
      <c r="B160" s="112"/>
      <c r="C160" s="112"/>
      <c r="D160" s="113"/>
      <c r="E160" s="113"/>
      <c r="F160" s="124"/>
      <c r="G160" s="124"/>
      <c r="H160" s="124"/>
      <c r="I160" s="124"/>
      <c r="J160" s="113"/>
    </row>
    <row r="161" spans="2:10">
      <c r="B161" s="112"/>
      <c r="C161" s="112"/>
      <c r="D161" s="113"/>
      <c r="E161" s="113"/>
      <c r="F161" s="124"/>
      <c r="G161" s="124"/>
      <c r="H161" s="124"/>
      <c r="I161" s="124"/>
      <c r="J161" s="113"/>
    </row>
    <row r="162" spans="2:10">
      <c r="B162" s="112"/>
      <c r="C162" s="112"/>
      <c r="D162" s="113"/>
      <c r="E162" s="113"/>
      <c r="F162" s="124"/>
      <c r="G162" s="124"/>
      <c r="H162" s="124"/>
      <c r="I162" s="124"/>
      <c r="J162" s="113"/>
    </row>
    <row r="163" spans="2:10">
      <c r="B163" s="112"/>
      <c r="C163" s="112"/>
      <c r="D163" s="113"/>
      <c r="E163" s="113"/>
      <c r="F163" s="124"/>
      <c r="G163" s="124"/>
      <c r="H163" s="124"/>
      <c r="I163" s="124"/>
      <c r="J163" s="113"/>
    </row>
    <row r="164" spans="2:10">
      <c r="B164" s="112"/>
      <c r="C164" s="112"/>
      <c r="D164" s="113"/>
      <c r="E164" s="113"/>
      <c r="F164" s="124"/>
      <c r="G164" s="124"/>
      <c r="H164" s="124"/>
      <c r="I164" s="124"/>
      <c r="J164" s="113"/>
    </row>
    <row r="165" spans="2:10">
      <c r="B165" s="112"/>
      <c r="C165" s="112"/>
      <c r="D165" s="113"/>
      <c r="E165" s="113"/>
      <c r="F165" s="124"/>
      <c r="G165" s="124"/>
      <c r="H165" s="124"/>
      <c r="I165" s="124"/>
      <c r="J165" s="113"/>
    </row>
    <row r="166" spans="2:10">
      <c r="B166" s="112"/>
      <c r="C166" s="112"/>
      <c r="D166" s="113"/>
      <c r="E166" s="113"/>
      <c r="F166" s="124"/>
      <c r="G166" s="124"/>
      <c r="H166" s="124"/>
      <c r="I166" s="124"/>
      <c r="J166" s="113"/>
    </row>
    <row r="167" spans="2:10">
      <c r="B167" s="112"/>
      <c r="C167" s="112"/>
      <c r="D167" s="113"/>
      <c r="E167" s="113"/>
      <c r="F167" s="124"/>
      <c r="G167" s="124"/>
      <c r="H167" s="124"/>
      <c r="I167" s="124"/>
      <c r="J167" s="113"/>
    </row>
    <row r="168" spans="2:10">
      <c r="B168" s="112"/>
      <c r="C168" s="112"/>
      <c r="D168" s="113"/>
      <c r="E168" s="113"/>
      <c r="F168" s="124"/>
      <c r="G168" s="124"/>
      <c r="H168" s="124"/>
      <c r="I168" s="124"/>
      <c r="J168" s="113"/>
    </row>
    <row r="169" spans="2:10">
      <c r="B169" s="112"/>
      <c r="C169" s="112"/>
      <c r="D169" s="113"/>
      <c r="E169" s="113"/>
      <c r="F169" s="124"/>
      <c r="G169" s="124"/>
      <c r="H169" s="124"/>
      <c r="I169" s="124"/>
      <c r="J169" s="113"/>
    </row>
    <row r="170" spans="2:10">
      <c r="B170" s="112"/>
      <c r="C170" s="112"/>
      <c r="D170" s="113"/>
      <c r="E170" s="113"/>
      <c r="F170" s="124"/>
      <c r="G170" s="124"/>
      <c r="H170" s="124"/>
      <c r="I170" s="124"/>
      <c r="J170" s="113"/>
    </row>
    <row r="171" spans="2:10">
      <c r="B171" s="112"/>
      <c r="C171" s="112"/>
      <c r="D171" s="113"/>
      <c r="E171" s="113"/>
      <c r="F171" s="124"/>
      <c r="G171" s="124"/>
      <c r="H171" s="124"/>
      <c r="I171" s="124"/>
      <c r="J171" s="113"/>
    </row>
    <row r="172" spans="2:10">
      <c r="B172" s="112"/>
      <c r="C172" s="112"/>
      <c r="D172" s="113"/>
      <c r="E172" s="113"/>
      <c r="F172" s="124"/>
      <c r="G172" s="124"/>
      <c r="H172" s="124"/>
      <c r="I172" s="124"/>
      <c r="J172" s="113"/>
    </row>
    <row r="173" spans="2:10">
      <c r="B173" s="112"/>
      <c r="C173" s="112"/>
      <c r="D173" s="113"/>
      <c r="E173" s="113"/>
      <c r="F173" s="124"/>
      <c r="G173" s="124"/>
      <c r="H173" s="124"/>
      <c r="I173" s="124"/>
      <c r="J173" s="113"/>
    </row>
    <row r="174" spans="2:10">
      <c r="B174" s="112"/>
      <c r="C174" s="112"/>
      <c r="D174" s="113"/>
      <c r="E174" s="113"/>
      <c r="F174" s="124"/>
      <c r="G174" s="124"/>
      <c r="H174" s="124"/>
      <c r="I174" s="124"/>
      <c r="J174" s="113"/>
    </row>
    <row r="175" spans="2:10">
      <c r="B175" s="112"/>
      <c r="C175" s="112"/>
      <c r="D175" s="113"/>
      <c r="E175" s="113"/>
      <c r="F175" s="124"/>
      <c r="G175" s="124"/>
      <c r="H175" s="124"/>
      <c r="I175" s="124"/>
      <c r="J175" s="113"/>
    </row>
    <row r="176" spans="2:10">
      <c r="B176" s="112"/>
      <c r="C176" s="112"/>
      <c r="D176" s="113"/>
      <c r="E176" s="113"/>
      <c r="F176" s="124"/>
      <c r="G176" s="124"/>
      <c r="H176" s="124"/>
      <c r="I176" s="124"/>
      <c r="J176" s="113"/>
    </row>
    <row r="177" spans="2:10">
      <c r="B177" s="112"/>
      <c r="C177" s="112"/>
      <c r="D177" s="113"/>
      <c r="E177" s="113"/>
      <c r="F177" s="124"/>
      <c r="G177" s="124"/>
      <c r="H177" s="124"/>
      <c r="I177" s="124"/>
      <c r="J177" s="113"/>
    </row>
    <row r="178" spans="2:10">
      <c r="B178" s="112"/>
      <c r="C178" s="112"/>
      <c r="D178" s="113"/>
      <c r="E178" s="113"/>
      <c r="F178" s="124"/>
      <c r="G178" s="124"/>
      <c r="H178" s="124"/>
      <c r="I178" s="124"/>
      <c r="J178" s="113"/>
    </row>
    <row r="179" spans="2:10">
      <c r="B179" s="112"/>
      <c r="C179" s="112"/>
      <c r="D179" s="113"/>
      <c r="E179" s="113"/>
      <c r="F179" s="124"/>
      <c r="G179" s="124"/>
      <c r="H179" s="124"/>
      <c r="I179" s="124"/>
      <c r="J179" s="113"/>
    </row>
    <row r="180" spans="2:10">
      <c r="B180" s="112"/>
      <c r="C180" s="112"/>
      <c r="D180" s="113"/>
      <c r="E180" s="113"/>
      <c r="F180" s="124"/>
      <c r="G180" s="124"/>
      <c r="H180" s="124"/>
      <c r="I180" s="124"/>
      <c r="J180" s="113"/>
    </row>
    <row r="181" spans="2:10">
      <c r="B181" s="112"/>
      <c r="C181" s="112"/>
      <c r="D181" s="113"/>
      <c r="E181" s="113"/>
      <c r="F181" s="124"/>
      <c r="G181" s="124"/>
      <c r="H181" s="124"/>
      <c r="I181" s="124"/>
      <c r="J181" s="113"/>
    </row>
    <row r="182" spans="2:10">
      <c r="B182" s="112"/>
      <c r="C182" s="112"/>
      <c r="D182" s="113"/>
      <c r="E182" s="113"/>
      <c r="F182" s="124"/>
      <c r="G182" s="124"/>
      <c r="H182" s="124"/>
      <c r="I182" s="124"/>
      <c r="J182" s="113"/>
    </row>
    <row r="183" spans="2:10">
      <c r="B183" s="112"/>
      <c r="C183" s="112"/>
      <c r="D183" s="113"/>
      <c r="E183" s="113"/>
      <c r="F183" s="124"/>
      <c r="G183" s="124"/>
      <c r="H183" s="124"/>
      <c r="I183" s="124"/>
      <c r="J183" s="113"/>
    </row>
    <row r="184" spans="2:10">
      <c r="B184" s="112"/>
      <c r="C184" s="112"/>
      <c r="D184" s="113"/>
      <c r="E184" s="113"/>
      <c r="F184" s="124"/>
      <c r="G184" s="124"/>
      <c r="H184" s="124"/>
      <c r="I184" s="124"/>
      <c r="J184" s="113"/>
    </row>
    <row r="185" spans="2:10">
      <c r="B185" s="112"/>
      <c r="C185" s="112"/>
      <c r="D185" s="113"/>
      <c r="E185" s="113"/>
      <c r="F185" s="124"/>
      <c r="G185" s="124"/>
      <c r="H185" s="124"/>
      <c r="I185" s="124"/>
      <c r="J185" s="113"/>
    </row>
    <row r="186" spans="2:10">
      <c r="B186" s="112"/>
      <c r="C186" s="112"/>
      <c r="D186" s="113"/>
      <c r="E186" s="113"/>
      <c r="F186" s="124"/>
      <c r="G186" s="124"/>
      <c r="H186" s="124"/>
      <c r="I186" s="124"/>
      <c r="J186" s="113"/>
    </row>
    <row r="187" spans="2:10">
      <c r="B187" s="112"/>
      <c r="C187" s="112"/>
      <c r="D187" s="113"/>
      <c r="E187" s="113"/>
      <c r="F187" s="124"/>
      <c r="G187" s="124"/>
      <c r="H187" s="124"/>
      <c r="I187" s="124"/>
      <c r="J187" s="113"/>
    </row>
    <row r="188" spans="2:10">
      <c r="B188" s="112"/>
      <c r="C188" s="112"/>
      <c r="D188" s="113"/>
      <c r="E188" s="113"/>
      <c r="F188" s="124"/>
      <c r="G188" s="124"/>
      <c r="H188" s="124"/>
      <c r="I188" s="124"/>
      <c r="J188" s="113"/>
    </row>
    <row r="189" spans="2:10">
      <c r="B189" s="112"/>
      <c r="C189" s="112"/>
      <c r="D189" s="113"/>
      <c r="E189" s="113"/>
      <c r="F189" s="124"/>
      <c r="G189" s="124"/>
      <c r="H189" s="124"/>
      <c r="I189" s="124"/>
      <c r="J189" s="113"/>
    </row>
    <row r="190" spans="2:10">
      <c r="B190" s="112"/>
      <c r="C190" s="112"/>
      <c r="D190" s="113"/>
      <c r="E190" s="113"/>
      <c r="F190" s="124"/>
      <c r="G190" s="124"/>
      <c r="H190" s="124"/>
      <c r="I190" s="124"/>
      <c r="J190" s="113"/>
    </row>
    <row r="191" spans="2:10">
      <c r="B191" s="112"/>
      <c r="C191" s="112"/>
      <c r="D191" s="113"/>
      <c r="E191" s="113"/>
      <c r="F191" s="124"/>
      <c r="G191" s="124"/>
      <c r="H191" s="124"/>
      <c r="I191" s="124"/>
      <c r="J191" s="113"/>
    </row>
    <row r="192" spans="2:10">
      <c r="B192" s="112"/>
      <c r="C192" s="112"/>
      <c r="D192" s="113"/>
      <c r="E192" s="113"/>
      <c r="F192" s="124"/>
      <c r="G192" s="124"/>
      <c r="H192" s="124"/>
      <c r="I192" s="124"/>
      <c r="J192" s="113"/>
    </row>
    <row r="193" spans="2:10">
      <c r="B193" s="112"/>
      <c r="C193" s="112"/>
      <c r="D193" s="113"/>
      <c r="E193" s="113"/>
      <c r="F193" s="124"/>
      <c r="G193" s="124"/>
      <c r="H193" s="124"/>
      <c r="I193" s="124"/>
      <c r="J193" s="113"/>
    </row>
    <row r="194" spans="2:10">
      <c r="B194" s="112"/>
      <c r="C194" s="112"/>
      <c r="D194" s="113"/>
      <c r="E194" s="113"/>
      <c r="F194" s="124"/>
      <c r="G194" s="124"/>
      <c r="H194" s="124"/>
      <c r="I194" s="124"/>
      <c r="J194" s="113"/>
    </row>
    <row r="195" spans="2:10">
      <c r="B195" s="112"/>
      <c r="C195" s="112"/>
      <c r="D195" s="113"/>
      <c r="E195" s="113"/>
      <c r="F195" s="124"/>
      <c r="G195" s="124"/>
      <c r="H195" s="124"/>
      <c r="I195" s="124"/>
      <c r="J195" s="113"/>
    </row>
    <row r="196" spans="2:10">
      <c r="B196" s="112"/>
      <c r="C196" s="112"/>
      <c r="D196" s="113"/>
      <c r="E196" s="113"/>
      <c r="F196" s="124"/>
      <c r="G196" s="124"/>
      <c r="H196" s="124"/>
      <c r="I196" s="124"/>
      <c r="J196" s="113"/>
    </row>
    <row r="197" spans="2:10">
      <c r="B197" s="112"/>
      <c r="C197" s="112"/>
      <c r="D197" s="113"/>
      <c r="E197" s="113"/>
      <c r="F197" s="124"/>
      <c r="G197" s="124"/>
      <c r="H197" s="124"/>
      <c r="I197" s="124"/>
      <c r="J197" s="113"/>
    </row>
    <row r="198" spans="2:10">
      <c r="B198" s="112"/>
      <c r="C198" s="112"/>
      <c r="D198" s="113"/>
      <c r="E198" s="113"/>
      <c r="F198" s="124"/>
      <c r="G198" s="124"/>
      <c r="H198" s="124"/>
      <c r="I198" s="124"/>
      <c r="J198" s="113"/>
    </row>
    <row r="199" spans="2:10">
      <c r="B199" s="112"/>
      <c r="C199" s="112"/>
      <c r="D199" s="113"/>
      <c r="E199" s="113"/>
      <c r="F199" s="124"/>
      <c r="G199" s="124"/>
      <c r="H199" s="124"/>
      <c r="I199" s="124"/>
      <c r="J199" s="113"/>
    </row>
    <row r="200" spans="2:10">
      <c r="B200" s="112"/>
      <c r="C200" s="112"/>
      <c r="D200" s="113"/>
      <c r="E200" s="113"/>
      <c r="F200" s="124"/>
      <c r="G200" s="124"/>
      <c r="H200" s="124"/>
      <c r="I200" s="124"/>
      <c r="J200" s="11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7" type="noConversion"/>
  <dataValidations count="1">
    <dataValidation allowBlank="1" showInputMessage="1" showErrorMessage="1" sqref="D1:J9 C5:C9 A1:A1048576 B1:B9 B126:J1048576 B29:B30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142</v>
      </c>
      <c r="C1" s="67" t="s" vm="1">
        <v>223</v>
      </c>
    </row>
    <row r="2" spans="2:11">
      <c r="B2" s="46" t="s">
        <v>141</v>
      </c>
      <c r="C2" s="67" t="s">
        <v>224</v>
      </c>
    </row>
    <row r="3" spans="2:11">
      <c r="B3" s="46" t="s">
        <v>143</v>
      </c>
      <c r="C3" s="67" t="s">
        <v>225</v>
      </c>
    </row>
    <row r="4" spans="2:11">
      <c r="B4" s="46" t="s">
        <v>144</v>
      </c>
      <c r="C4" s="67">
        <v>2207</v>
      </c>
    </row>
    <row r="6" spans="2:11" ht="26.25" customHeight="1">
      <c r="B6" s="144" t="s">
        <v>174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145</v>
      </c>
      <c r="K7" s="64" t="s">
        <v>146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7" t="s">
        <v>2489</v>
      </c>
      <c r="C10" s="68"/>
      <c r="D10" s="68"/>
      <c r="E10" s="68"/>
      <c r="F10" s="68"/>
      <c r="G10" s="68"/>
      <c r="H10" s="68"/>
      <c r="I10" s="118">
        <v>0</v>
      </c>
      <c r="J10" s="119">
        <v>0</v>
      </c>
      <c r="K10" s="119">
        <v>0</v>
      </c>
    </row>
    <row r="11" spans="2:11" ht="21" customHeight="1">
      <c r="B11" s="11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2"/>
      <c r="C110" s="112"/>
      <c r="D110" s="124"/>
      <c r="E110" s="124"/>
      <c r="F110" s="124"/>
      <c r="G110" s="124"/>
      <c r="H110" s="124"/>
      <c r="I110" s="113"/>
      <c r="J110" s="113"/>
      <c r="K110" s="113"/>
    </row>
    <row r="111" spans="2:11">
      <c r="B111" s="112"/>
      <c r="C111" s="112"/>
      <c r="D111" s="124"/>
      <c r="E111" s="124"/>
      <c r="F111" s="124"/>
      <c r="G111" s="124"/>
      <c r="H111" s="124"/>
      <c r="I111" s="113"/>
      <c r="J111" s="113"/>
      <c r="K111" s="113"/>
    </row>
    <row r="112" spans="2:11">
      <c r="B112" s="112"/>
      <c r="C112" s="112"/>
      <c r="D112" s="124"/>
      <c r="E112" s="124"/>
      <c r="F112" s="124"/>
      <c r="G112" s="124"/>
      <c r="H112" s="124"/>
      <c r="I112" s="113"/>
      <c r="J112" s="113"/>
      <c r="K112" s="113"/>
    </row>
    <row r="113" spans="2:11">
      <c r="B113" s="112"/>
      <c r="C113" s="112"/>
      <c r="D113" s="124"/>
      <c r="E113" s="124"/>
      <c r="F113" s="124"/>
      <c r="G113" s="124"/>
      <c r="H113" s="124"/>
      <c r="I113" s="113"/>
      <c r="J113" s="113"/>
      <c r="K113" s="113"/>
    </row>
    <row r="114" spans="2:11">
      <c r="B114" s="112"/>
      <c r="C114" s="112"/>
      <c r="D114" s="124"/>
      <c r="E114" s="124"/>
      <c r="F114" s="124"/>
      <c r="G114" s="124"/>
      <c r="H114" s="124"/>
      <c r="I114" s="113"/>
      <c r="J114" s="113"/>
      <c r="K114" s="113"/>
    </row>
    <row r="115" spans="2:11">
      <c r="B115" s="112"/>
      <c r="C115" s="112"/>
      <c r="D115" s="124"/>
      <c r="E115" s="124"/>
      <c r="F115" s="124"/>
      <c r="G115" s="124"/>
      <c r="H115" s="124"/>
      <c r="I115" s="113"/>
      <c r="J115" s="113"/>
      <c r="K115" s="113"/>
    </row>
    <row r="116" spans="2:11">
      <c r="B116" s="112"/>
      <c r="C116" s="112"/>
      <c r="D116" s="124"/>
      <c r="E116" s="124"/>
      <c r="F116" s="124"/>
      <c r="G116" s="124"/>
      <c r="H116" s="124"/>
      <c r="I116" s="113"/>
      <c r="J116" s="113"/>
      <c r="K116" s="113"/>
    </row>
    <row r="117" spans="2:11">
      <c r="B117" s="112"/>
      <c r="C117" s="112"/>
      <c r="D117" s="124"/>
      <c r="E117" s="124"/>
      <c r="F117" s="124"/>
      <c r="G117" s="124"/>
      <c r="H117" s="124"/>
      <c r="I117" s="113"/>
      <c r="J117" s="113"/>
      <c r="K117" s="113"/>
    </row>
    <row r="118" spans="2:11">
      <c r="B118" s="112"/>
      <c r="C118" s="112"/>
      <c r="D118" s="124"/>
      <c r="E118" s="124"/>
      <c r="F118" s="124"/>
      <c r="G118" s="124"/>
      <c r="H118" s="124"/>
      <c r="I118" s="113"/>
      <c r="J118" s="113"/>
      <c r="K118" s="113"/>
    </row>
    <row r="119" spans="2:11">
      <c r="B119" s="112"/>
      <c r="C119" s="112"/>
      <c r="D119" s="124"/>
      <c r="E119" s="124"/>
      <c r="F119" s="124"/>
      <c r="G119" s="124"/>
      <c r="H119" s="124"/>
      <c r="I119" s="113"/>
      <c r="J119" s="113"/>
      <c r="K119" s="113"/>
    </row>
    <row r="120" spans="2:11">
      <c r="B120" s="112"/>
      <c r="C120" s="112"/>
      <c r="D120" s="124"/>
      <c r="E120" s="124"/>
      <c r="F120" s="124"/>
      <c r="G120" s="124"/>
      <c r="H120" s="124"/>
      <c r="I120" s="113"/>
      <c r="J120" s="113"/>
      <c r="K120" s="113"/>
    </row>
    <row r="121" spans="2:11">
      <c r="B121" s="112"/>
      <c r="C121" s="112"/>
      <c r="D121" s="124"/>
      <c r="E121" s="124"/>
      <c r="F121" s="124"/>
      <c r="G121" s="124"/>
      <c r="H121" s="124"/>
      <c r="I121" s="113"/>
      <c r="J121" s="113"/>
      <c r="K121" s="113"/>
    </row>
    <row r="122" spans="2:11">
      <c r="B122" s="112"/>
      <c r="C122" s="112"/>
      <c r="D122" s="124"/>
      <c r="E122" s="124"/>
      <c r="F122" s="124"/>
      <c r="G122" s="124"/>
      <c r="H122" s="124"/>
      <c r="I122" s="113"/>
      <c r="J122" s="113"/>
      <c r="K122" s="113"/>
    </row>
    <row r="123" spans="2:11">
      <c r="B123" s="112"/>
      <c r="C123" s="112"/>
      <c r="D123" s="124"/>
      <c r="E123" s="124"/>
      <c r="F123" s="124"/>
      <c r="G123" s="124"/>
      <c r="H123" s="124"/>
      <c r="I123" s="113"/>
      <c r="J123" s="113"/>
      <c r="K123" s="113"/>
    </row>
    <row r="124" spans="2:11">
      <c r="B124" s="112"/>
      <c r="C124" s="112"/>
      <c r="D124" s="124"/>
      <c r="E124" s="124"/>
      <c r="F124" s="124"/>
      <c r="G124" s="124"/>
      <c r="H124" s="124"/>
      <c r="I124" s="113"/>
      <c r="J124" s="113"/>
      <c r="K124" s="113"/>
    </row>
    <row r="125" spans="2:11">
      <c r="B125" s="112"/>
      <c r="C125" s="112"/>
      <c r="D125" s="124"/>
      <c r="E125" s="124"/>
      <c r="F125" s="124"/>
      <c r="G125" s="124"/>
      <c r="H125" s="124"/>
      <c r="I125" s="113"/>
      <c r="J125" s="113"/>
      <c r="K125" s="113"/>
    </row>
    <row r="126" spans="2:11">
      <c r="B126" s="112"/>
      <c r="C126" s="112"/>
      <c r="D126" s="124"/>
      <c r="E126" s="124"/>
      <c r="F126" s="124"/>
      <c r="G126" s="124"/>
      <c r="H126" s="124"/>
      <c r="I126" s="113"/>
      <c r="J126" s="113"/>
      <c r="K126" s="113"/>
    </row>
    <row r="127" spans="2:11">
      <c r="B127" s="112"/>
      <c r="C127" s="112"/>
      <c r="D127" s="124"/>
      <c r="E127" s="124"/>
      <c r="F127" s="124"/>
      <c r="G127" s="124"/>
      <c r="H127" s="124"/>
      <c r="I127" s="113"/>
      <c r="J127" s="113"/>
      <c r="K127" s="113"/>
    </row>
    <row r="128" spans="2:11">
      <c r="B128" s="112"/>
      <c r="C128" s="112"/>
      <c r="D128" s="124"/>
      <c r="E128" s="124"/>
      <c r="F128" s="124"/>
      <c r="G128" s="124"/>
      <c r="H128" s="124"/>
      <c r="I128" s="113"/>
      <c r="J128" s="113"/>
      <c r="K128" s="113"/>
    </row>
    <row r="129" spans="2:11">
      <c r="B129" s="112"/>
      <c r="C129" s="112"/>
      <c r="D129" s="124"/>
      <c r="E129" s="124"/>
      <c r="F129" s="124"/>
      <c r="G129" s="124"/>
      <c r="H129" s="124"/>
      <c r="I129" s="113"/>
      <c r="J129" s="113"/>
      <c r="K129" s="113"/>
    </row>
    <row r="130" spans="2:11">
      <c r="B130" s="112"/>
      <c r="C130" s="112"/>
      <c r="D130" s="124"/>
      <c r="E130" s="124"/>
      <c r="F130" s="124"/>
      <c r="G130" s="124"/>
      <c r="H130" s="124"/>
      <c r="I130" s="113"/>
      <c r="J130" s="113"/>
      <c r="K130" s="113"/>
    </row>
    <row r="131" spans="2:11">
      <c r="B131" s="112"/>
      <c r="C131" s="112"/>
      <c r="D131" s="124"/>
      <c r="E131" s="124"/>
      <c r="F131" s="124"/>
      <c r="G131" s="124"/>
      <c r="H131" s="124"/>
      <c r="I131" s="113"/>
      <c r="J131" s="113"/>
      <c r="K131" s="113"/>
    </row>
    <row r="132" spans="2:11">
      <c r="B132" s="112"/>
      <c r="C132" s="112"/>
      <c r="D132" s="124"/>
      <c r="E132" s="124"/>
      <c r="F132" s="124"/>
      <c r="G132" s="124"/>
      <c r="H132" s="124"/>
      <c r="I132" s="113"/>
      <c r="J132" s="113"/>
      <c r="K132" s="113"/>
    </row>
    <row r="133" spans="2:11">
      <c r="B133" s="112"/>
      <c r="C133" s="112"/>
      <c r="D133" s="124"/>
      <c r="E133" s="124"/>
      <c r="F133" s="124"/>
      <c r="G133" s="124"/>
      <c r="H133" s="124"/>
      <c r="I133" s="113"/>
      <c r="J133" s="113"/>
      <c r="K133" s="113"/>
    </row>
    <row r="134" spans="2:11">
      <c r="B134" s="112"/>
      <c r="C134" s="112"/>
      <c r="D134" s="124"/>
      <c r="E134" s="124"/>
      <c r="F134" s="124"/>
      <c r="G134" s="124"/>
      <c r="H134" s="124"/>
      <c r="I134" s="113"/>
      <c r="J134" s="113"/>
      <c r="K134" s="113"/>
    </row>
    <row r="135" spans="2:11">
      <c r="B135" s="112"/>
      <c r="C135" s="112"/>
      <c r="D135" s="124"/>
      <c r="E135" s="124"/>
      <c r="F135" s="124"/>
      <c r="G135" s="124"/>
      <c r="H135" s="124"/>
      <c r="I135" s="113"/>
      <c r="J135" s="113"/>
      <c r="K135" s="113"/>
    </row>
    <row r="136" spans="2:11">
      <c r="B136" s="112"/>
      <c r="C136" s="112"/>
      <c r="D136" s="124"/>
      <c r="E136" s="124"/>
      <c r="F136" s="124"/>
      <c r="G136" s="124"/>
      <c r="H136" s="124"/>
      <c r="I136" s="113"/>
      <c r="J136" s="113"/>
      <c r="K136" s="113"/>
    </row>
    <row r="137" spans="2:11">
      <c r="B137" s="112"/>
      <c r="C137" s="112"/>
      <c r="D137" s="124"/>
      <c r="E137" s="124"/>
      <c r="F137" s="124"/>
      <c r="G137" s="124"/>
      <c r="H137" s="124"/>
      <c r="I137" s="113"/>
      <c r="J137" s="113"/>
      <c r="K137" s="113"/>
    </row>
    <row r="138" spans="2:11">
      <c r="B138" s="112"/>
      <c r="C138" s="112"/>
      <c r="D138" s="124"/>
      <c r="E138" s="124"/>
      <c r="F138" s="124"/>
      <c r="G138" s="124"/>
      <c r="H138" s="124"/>
      <c r="I138" s="113"/>
      <c r="J138" s="113"/>
      <c r="K138" s="113"/>
    </row>
    <row r="139" spans="2:11">
      <c r="B139" s="112"/>
      <c r="C139" s="112"/>
      <c r="D139" s="124"/>
      <c r="E139" s="124"/>
      <c r="F139" s="124"/>
      <c r="G139" s="124"/>
      <c r="H139" s="124"/>
      <c r="I139" s="113"/>
      <c r="J139" s="113"/>
      <c r="K139" s="113"/>
    </row>
    <row r="140" spans="2:11">
      <c r="B140" s="112"/>
      <c r="C140" s="112"/>
      <c r="D140" s="124"/>
      <c r="E140" s="124"/>
      <c r="F140" s="124"/>
      <c r="G140" s="124"/>
      <c r="H140" s="124"/>
      <c r="I140" s="113"/>
      <c r="J140" s="113"/>
      <c r="K140" s="113"/>
    </row>
    <row r="141" spans="2:11">
      <c r="B141" s="112"/>
      <c r="C141" s="112"/>
      <c r="D141" s="124"/>
      <c r="E141" s="124"/>
      <c r="F141" s="124"/>
      <c r="G141" s="124"/>
      <c r="H141" s="124"/>
      <c r="I141" s="113"/>
      <c r="J141" s="113"/>
      <c r="K141" s="113"/>
    </row>
    <row r="142" spans="2:11">
      <c r="B142" s="112"/>
      <c r="C142" s="112"/>
      <c r="D142" s="124"/>
      <c r="E142" s="124"/>
      <c r="F142" s="124"/>
      <c r="G142" s="124"/>
      <c r="H142" s="124"/>
      <c r="I142" s="113"/>
      <c r="J142" s="113"/>
      <c r="K142" s="113"/>
    </row>
    <row r="143" spans="2:11">
      <c r="B143" s="112"/>
      <c r="C143" s="112"/>
      <c r="D143" s="124"/>
      <c r="E143" s="124"/>
      <c r="F143" s="124"/>
      <c r="G143" s="124"/>
      <c r="H143" s="124"/>
      <c r="I143" s="113"/>
      <c r="J143" s="113"/>
      <c r="K143" s="113"/>
    </row>
    <row r="144" spans="2:11">
      <c r="B144" s="112"/>
      <c r="C144" s="112"/>
      <c r="D144" s="124"/>
      <c r="E144" s="124"/>
      <c r="F144" s="124"/>
      <c r="G144" s="124"/>
      <c r="H144" s="124"/>
      <c r="I144" s="113"/>
      <c r="J144" s="113"/>
      <c r="K144" s="113"/>
    </row>
    <row r="145" spans="2:11">
      <c r="B145" s="112"/>
      <c r="C145" s="112"/>
      <c r="D145" s="124"/>
      <c r="E145" s="124"/>
      <c r="F145" s="124"/>
      <c r="G145" s="124"/>
      <c r="H145" s="124"/>
      <c r="I145" s="113"/>
      <c r="J145" s="113"/>
      <c r="K145" s="113"/>
    </row>
    <row r="146" spans="2:11">
      <c r="B146" s="112"/>
      <c r="C146" s="112"/>
      <c r="D146" s="124"/>
      <c r="E146" s="124"/>
      <c r="F146" s="124"/>
      <c r="G146" s="124"/>
      <c r="H146" s="124"/>
      <c r="I146" s="113"/>
      <c r="J146" s="113"/>
      <c r="K146" s="113"/>
    </row>
    <row r="147" spans="2:11">
      <c r="B147" s="112"/>
      <c r="C147" s="112"/>
      <c r="D147" s="124"/>
      <c r="E147" s="124"/>
      <c r="F147" s="124"/>
      <c r="G147" s="124"/>
      <c r="H147" s="124"/>
      <c r="I147" s="113"/>
      <c r="J147" s="113"/>
      <c r="K147" s="113"/>
    </row>
    <row r="148" spans="2:11">
      <c r="B148" s="112"/>
      <c r="C148" s="112"/>
      <c r="D148" s="124"/>
      <c r="E148" s="124"/>
      <c r="F148" s="124"/>
      <c r="G148" s="124"/>
      <c r="H148" s="124"/>
      <c r="I148" s="113"/>
      <c r="J148" s="113"/>
      <c r="K148" s="113"/>
    </row>
    <row r="149" spans="2:11">
      <c r="B149" s="112"/>
      <c r="C149" s="112"/>
      <c r="D149" s="124"/>
      <c r="E149" s="124"/>
      <c r="F149" s="124"/>
      <c r="G149" s="124"/>
      <c r="H149" s="124"/>
      <c r="I149" s="113"/>
      <c r="J149" s="113"/>
      <c r="K149" s="113"/>
    </row>
    <row r="150" spans="2:11">
      <c r="B150" s="112"/>
      <c r="C150" s="112"/>
      <c r="D150" s="124"/>
      <c r="E150" s="124"/>
      <c r="F150" s="124"/>
      <c r="G150" s="124"/>
      <c r="H150" s="124"/>
      <c r="I150" s="113"/>
      <c r="J150" s="113"/>
      <c r="K150" s="113"/>
    </row>
    <row r="151" spans="2:11">
      <c r="B151" s="112"/>
      <c r="C151" s="112"/>
      <c r="D151" s="124"/>
      <c r="E151" s="124"/>
      <c r="F151" s="124"/>
      <c r="G151" s="124"/>
      <c r="H151" s="124"/>
      <c r="I151" s="113"/>
      <c r="J151" s="113"/>
      <c r="K151" s="113"/>
    </row>
    <row r="152" spans="2:11">
      <c r="B152" s="112"/>
      <c r="C152" s="112"/>
      <c r="D152" s="124"/>
      <c r="E152" s="124"/>
      <c r="F152" s="124"/>
      <c r="G152" s="124"/>
      <c r="H152" s="124"/>
      <c r="I152" s="113"/>
      <c r="J152" s="113"/>
      <c r="K152" s="113"/>
    </row>
    <row r="153" spans="2:11">
      <c r="B153" s="112"/>
      <c r="C153" s="112"/>
      <c r="D153" s="124"/>
      <c r="E153" s="124"/>
      <c r="F153" s="124"/>
      <c r="G153" s="124"/>
      <c r="H153" s="124"/>
      <c r="I153" s="113"/>
      <c r="J153" s="113"/>
      <c r="K153" s="113"/>
    </row>
    <row r="154" spans="2:11">
      <c r="B154" s="112"/>
      <c r="C154" s="112"/>
      <c r="D154" s="124"/>
      <c r="E154" s="124"/>
      <c r="F154" s="124"/>
      <c r="G154" s="124"/>
      <c r="H154" s="124"/>
      <c r="I154" s="113"/>
      <c r="J154" s="113"/>
      <c r="K154" s="113"/>
    </row>
    <row r="155" spans="2:11">
      <c r="B155" s="112"/>
      <c r="C155" s="112"/>
      <c r="D155" s="124"/>
      <c r="E155" s="124"/>
      <c r="F155" s="124"/>
      <c r="G155" s="124"/>
      <c r="H155" s="124"/>
      <c r="I155" s="113"/>
      <c r="J155" s="113"/>
      <c r="K155" s="113"/>
    </row>
    <row r="156" spans="2:11">
      <c r="B156" s="112"/>
      <c r="C156" s="112"/>
      <c r="D156" s="124"/>
      <c r="E156" s="124"/>
      <c r="F156" s="124"/>
      <c r="G156" s="124"/>
      <c r="H156" s="124"/>
      <c r="I156" s="113"/>
      <c r="J156" s="113"/>
      <c r="K156" s="113"/>
    </row>
    <row r="157" spans="2:11">
      <c r="B157" s="112"/>
      <c r="C157" s="112"/>
      <c r="D157" s="124"/>
      <c r="E157" s="124"/>
      <c r="F157" s="124"/>
      <c r="G157" s="124"/>
      <c r="H157" s="124"/>
      <c r="I157" s="113"/>
      <c r="J157" s="113"/>
      <c r="K157" s="113"/>
    </row>
    <row r="158" spans="2:11">
      <c r="B158" s="112"/>
      <c r="C158" s="112"/>
      <c r="D158" s="124"/>
      <c r="E158" s="124"/>
      <c r="F158" s="124"/>
      <c r="G158" s="124"/>
      <c r="H158" s="124"/>
      <c r="I158" s="113"/>
      <c r="J158" s="113"/>
      <c r="K158" s="113"/>
    </row>
    <row r="159" spans="2:11">
      <c r="B159" s="112"/>
      <c r="C159" s="112"/>
      <c r="D159" s="124"/>
      <c r="E159" s="124"/>
      <c r="F159" s="124"/>
      <c r="G159" s="124"/>
      <c r="H159" s="124"/>
      <c r="I159" s="113"/>
      <c r="J159" s="113"/>
      <c r="K159" s="113"/>
    </row>
    <row r="160" spans="2:11">
      <c r="B160" s="112"/>
      <c r="C160" s="112"/>
      <c r="D160" s="124"/>
      <c r="E160" s="124"/>
      <c r="F160" s="124"/>
      <c r="G160" s="124"/>
      <c r="H160" s="124"/>
      <c r="I160" s="113"/>
      <c r="J160" s="113"/>
      <c r="K160" s="113"/>
    </row>
    <row r="161" spans="2:11">
      <c r="B161" s="112"/>
      <c r="C161" s="112"/>
      <c r="D161" s="124"/>
      <c r="E161" s="124"/>
      <c r="F161" s="124"/>
      <c r="G161" s="124"/>
      <c r="H161" s="124"/>
      <c r="I161" s="113"/>
      <c r="J161" s="113"/>
      <c r="K161" s="113"/>
    </row>
    <row r="162" spans="2:11">
      <c r="B162" s="112"/>
      <c r="C162" s="112"/>
      <c r="D162" s="124"/>
      <c r="E162" s="124"/>
      <c r="F162" s="124"/>
      <c r="G162" s="124"/>
      <c r="H162" s="124"/>
      <c r="I162" s="113"/>
      <c r="J162" s="113"/>
      <c r="K162" s="113"/>
    </row>
    <row r="163" spans="2:11">
      <c r="B163" s="112"/>
      <c r="C163" s="112"/>
      <c r="D163" s="124"/>
      <c r="E163" s="124"/>
      <c r="F163" s="124"/>
      <c r="G163" s="124"/>
      <c r="H163" s="124"/>
      <c r="I163" s="113"/>
      <c r="J163" s="113"/>
      <c r="K163" s="113"/>
    </row>
    <row r="164" spans="2:11">
      <c r="B164" s="112"/>
      <c r="C164" s="112"/>
      <c r="D164" s="124"/>
      <c r="E164" s="124"/>
      <c r="F164" s="124"/>
      <c r="G164" s="124"/>
      <c r="H164" s="124"/>
      <c r="I164" s="113"/>
      <c r="J164" s="113"/>
      <c r="K164" s="113"/>
    </row>
    <row r="165" spans="2:11">
      <c r="B165" s="112"/>
      <c r="C165" s="112"/>
      <c r="D165" s="124"/>
      <c r="E165" s="124"/>
      <c r="F165" s="124"/>
      <c r="G165" s="124"/>
      <c r="H165" s="124"/>
      <c r="I165" s="113"/>
      <c r="J165" s="113"/>
      <c r="K165" s="113"/>
    </row>
    <row r="166" spans="2:11">
      <c r="B166" s="112"/>
      <c r="C166" s="112"/>
      <c r="D166" s="124"/>
      <c r="E166" s="124"/>
      <c r="F166" s="124"/>
      <c r="G166" s="124"/>
      <c r="H166" s="124"/>
      <c r="I166" s="113"/>
      <c r="J166" s="113"/>
      <c r="K166" s="113"/>
    </row>
    <row r="167" spans="2:11">
      <c r="B167" s="112"/>
      <c r="C167" s="112"/>
      <c r="D167" s="124"/>
      <c r="E167" s="124"/>
      <c r="F167" s="124"/>
      <c r="G167" s="124"/>
      <c r="H167" s="124"/>
      <c r="I167" s="113"/>
      <c r="J167" s="113"/>
      <c r="K167" s="113"/>
    </row>
    <row r="168" spans="2:11">
      <c r="B168" s="112"/>
      <c r="C168" s="112"/>
      <c r="D168" s="124"/>
      <c r="E168" s="124"/>
      <c r="F168" s="124"/>
      <c r="G168" s="124"/>
      <c r="H168" s="124"/>
      <c r="I168" s="113"/>
      <c r="J168" s="113"/>
      <c r="K168" s="113"/>
    </row>
    <row r="169" spans="2:11">
      <c r="B169" s="112"/>
      <c r="C169" s="112"/>
      <c r="D169" s="124"/>
      <c r="E169" s="124"/>
      <c r="F169" s="124"/>
      <c r="G169" s="124"/>
      <c r="H169" s="124"/>
      <c r="I169" s="113"/>
      <c r="J169" s="113"/>
      <c r="K169" s="113"/>
    </row>
    <row r="170" spans="2:11">
      <c r="B170" s="112"/>
      <c r="C170" s="112"/>
      <c r="D170" s="124"/>
      <c r="E170" s="124"/>
      <c r="F170" s="124"/>
      <c r="G170" s="124"/>
      <c r="H170" s="124"/>
      <c r="I170" s="113"/>
      <c r="J170" s="113"/>
      <c r="K170" s="113"/>
    </row>
    <row r="171" spans="2:11">
      <c r="B171" s="112"/>
      <c r="C171" s="112"/>
      <c r="D171" s="124"/>
      <c r="E171" s="124"/>
      <c r="F171" s="124"/>
      <c r="G171" s="124"/>
      <c r="H171" s="124"/>
      <c r="I171" s="113"/>
      <c r="J171" s="113"/>
      <c r="K171" s="113"/>
    </row>
    <row r="172" spans="2:11">
      <c r="B172" s="112"/>
      <c r="C172" s="112"/>
      <c r="D172" s="124"/>
      <c r="E172" s="124"/>
      <c r="F172" s="124"/>
      <c r="G172" s="124"/>
      <c r="H172" s="124"/>
      <c r="I172" s="113"/>
      <c r="J172" s="113"/>
      <c r="K172" s="113"/>
    </row>
    <row r="173" spans="2:11">
      <c r="B173" s="112"/>
      <c r="C173" s="112"/>
      <c r="D173" s="124"/>
      <c r="E173" s="124"/>
      <c r="F173" s="124"/>
      <c r="G173" s="124"/>
      <c r="H173" s="124"/>
      <c r="I173" s="113"/>
      <c r="J173" s="113"/>
      <c r="K173" s="113"/>
    </row>
    <row r="174" spans="2:11">
      <c r="B174" s="112"/>
      <c r="C174" s="112"/>
      <c r="D174" s="124"/>
      <c r="E174" s="124"/>
      <c r="F174" s="124"/>
      <c r="G174" s="124"/>
      <c r="H174" s="124"/>
      <c r="I174" s="113"/>
      <c r="J174" s="113"/>
      <c r="K174" s="113"/>
    </row>
    <row r="175" spans="2:11">
      <c r="B175" s="112"/>
      <c r="C175" s="112"/>
      <c r="D175" s="124"/>
      <c r="E175" s="124"/>
      <c r="F175" s="124"/>
      <c r="G175" s="124"/>
      <c r="H175" s="124"/>
      <c r="I175" s="113"/>
      <c r="J175" s="113"/>
      <c r="K175" s="113"/>
    </row>
    <row r="176" spans="2:11">
      <c r="B176" s="112"/>
      <c r="C176" s="112"/>
      <c r="D176" s="124"/>
      <c r="E176" s="124"/>
      <c r="F176" s="124"/>
      <c r="G176" s="124"/>
      <c r="H176" s="124"/>
      <c r="I176" s="113"/>
      <c r="J176" s="113"/>
      <c r="K176" s="113"/>
    </row>
    <row r="177" spans="2:11">
      <c r="B177" s="112"/>
      <c r="C177" s="112"/>
      <c r="D177" s="124"/>
      <c r="E177" s="124"/>
      <c r="F177" s="124"/>
      <c r="G177" s="124"/>
      <c r="H177" s="124"/>
      <c r="I177" s="113"/>
      <c r="J177" s="113"/>
      <c r="K177" s="113"/>
    </row>
    <row r="178" spans="2:11">
      <c r="B178" s="112"/>
      <c r="C178" s="112"/>
      <c r="D178" s="124"/>
      <c r="E178" s="124"/>
      <c r="F178" s="124"/>
      <c r="G178" s="124"/>
      <c r="H178" s="124"/>
      <c r="I178" s="113"/>
      <c r="J178" s="113"/>
      <c r="K178" s="113"/>
    </row>
    <row r="179" spans="2:11">
      <c r="B179" s="112"/>
      <c r="C179" s="112"/>
      <c r="D179" s="124"/>
      <c r="E179" s="124"/>
      <c r="F179" s="124"/>
      <c r="G179" s="124"/>
      <c r="H179" s="124"/>
      <c r="I179" s="113"/>
      <c r="J179" s="113"/>
      <c r="K179" s="113"/>
    </row>
    <row r="180" spans="2:11">
      <c r="B180" s="112"/>
      <c r="C180" s="112"/>
      <c r="D180" s="124"/>
      <c r="E180" s="124"/>
      <c r="F180" s="124"/>
      <c r="G180" s="124"/>
      <c r="H180" s="124"/>
      <c r="I180" s="113"/>
      <c r="J180" s="113"/>
      <c r="K180" s="113"/>
    </row>
    <row r="181" spans="2:11">
      <c r="B181" s="112"/>
      <c r="C181" s="112"/>
      <c r="D181" s="124"/>
      <c r="E181" s="124"/>
      <c r="F181" s="124"/>
      <c r="G181" s="124"/>
      <c r="H181" s="124"/>
      <c r="I181" s="113"/>
      <c r="J181" s="113"/>
      <c r="K181" s="113"/>
    </row>
    <row r="182" spans="2:11">
      <c r="B182" s="112"/>
      <c r="C182" s="112"/>
      <c r="D182" s="124"/>
      <c r="E182" s="124"/>
      <c r="F182" s="124"/>
      <c r="G182" s="124"/>
      <c r="H182" s="124"/>
      <c r="I182" s="113"/>
      <c r="J182" s="113"/>
      <c r="K182" s="113"/>
    </row>
    <row r="183" spans="2:11">
      <c r="B183" s="112"/>
      <c r="C183" s="112"/>
      <c r="D183" s="124"/>
      <c r="E183" s="124"/>
      <c r="F183" s="124"/>
      <c r="G183" s="124"/>
      <c r="H183" s="124"/>
      <c r="I183" s="113"/>
      <c r="J183" s="113"/>
      <c r="K183" s="113"/>
    </row>
    <row r="184" spans="2:11">
      <c r="B184" s="112"/>
      <c r="C184" s="112"/>
      <c r="D184" s="124"/>
      <c r="E184" s="124"/>
      <c r="F184" s="124"/>
      <c r="G184" s="124"/>
      <c r="H184" s="124"/>
      <c r="I184" s="113"/>
      <c r="J184" s="113"/>
      <c r="K184" s="113"/>
    </row>
    <row r="185" spans="2:11">
      <c r="B185" s="112"/>
      <c r="C185" s="112"/>
      <c r="D185" s="124"/>
      <c r="E185" s="124"/>
      <c r="F185" s="124"/>
      <c r="G185" s="124"/>
      <c r="H185" s="124"/>
      <c r="I185" s="113"/>
      <c r="J185" s="113"/>
      <c r="K185" s="113"/>
    </row>
    <row r="186" spans="2:11">
      <c r="B186" s="112"/>
      <c r="C186" s="112"/>
      <c r="D186" s="124"/>
      <c r="E186" s="124"/>
      <c r="F186" s="124"/>
      <c r="G186" s="124"/>
      <c r="H186" s="124"/>
      <c r="I186" s="113"/>
      <c r="J186" s="113"/>
      <c r="K186" s="113"/>
    </row>
    <row r="187" spans="2:11">
      <c r="B187" s="112"/>
      <c r="C187" s="112"/>
      <c r="D187" s="124"/>
      <c r="E187" s="124"/>
      <c r="F187" s="124"/>
      <c r="G187" s="124"/>
      <c r="H187" s="124"/>
      <c r="I187" s="113"/>
      <c r="J187" s="113"/>
      <c r="K187" s="113"/>
    </row>
    <row r="188" spans="2:11">
      <c r="B188" s="112"/>
      <c r="C188" s="112"/>
      <c r="D188" s="124"/>
      <c r="E188" s="124"/>
      <c r="F188" s="124"/>
      <c r="G188" s="124"/>
      <c r="H188" s="124"/>
      <c r="I188" s="113"/>
      <c r="J188" s="113"/>
      <c r="K188" s="113"/>
    </row>
    <row r="189" spans="2:11">
      <c r="B189" s="112"/>
      <c r="C189" s="112"/>
      <c r="D189" s="124"/>
      <c r="E189" s="124"/>
      <c r="F189" s="124"/>
      <c r="G189" s="124"/>
      <c r="H189" s="124"/>
      <c r="I189" s="113"/>
      <c r="J189" s="113"/>
      <c r="K189" s="113"/>
    </row>
    <row r="190" spans="2:11">
      <c r="B190" s="112"/>
      <c r="C190" s="112"/>
      <c r="D190" s="124"/>
      <c r="E190" s="124"/>
      <c r="F190" s="124"/>
      <c r="G190" s="124"/>
      <c r="H190" s="124"/>
      <c r="I190" s="113"/>
      <c r="J190" s="113"/>
      <c r="K190" s="113"/>
    </row>
    <row r="191" spans="2:11">
      <c r="B191" s="112"/>
      <c r="C191" s="112"/>
      <c r="D191" s="124"/>
      <c r="E191" s="124"/>
      <c r="F191" s="124"/>
      <c r="G191" s="124"/>
      <c r="H191" s="124"/>
      <c r="I191" s="113"/>
      <c r="J191" s="113"/>
      <c r="K191" s="113"/>
    </row>
    <row r="192" spans="2:11">
      <c r="B192" s="112"/>
      <c r="C192" s="112"/>
      <c r="D192" s="124"/>
      <c r="E192" s="124"/>
      <c r="F192" s="124"/>
      <c r="G192" s="124"/>
      <c r="H192" s="124"/>
      <c r="I192" s="113"/>
      <c r="J192" s="113"/>
      <c r="K192" s="113"/>
    </row>
    <row r="193" spans="2:11">
      <c r="B193" s="112"/>
      <c r="C193" s="112"/>
      <c r="D193" s="124"/>
      <c r="E193" s="124"/>
      <c r="F193" s="124"/>
      <c r="G193" s="124"/>
      <c r="H193" s="124"/>
      <c r="I193" s="113"/>
      <c r="J193" s="113"/>
      <c r="K193" s="113"/>
    </row>
    <row r="194" spans="2:11">
      <c r="B194" s="112"/>
      <c r="C194" s="112"/>
      <c r="D194" s="124"/>
      <c r="E194" s="124"/>
      <c r="F194" s="124"/>
      <c r="G194" s="124"/>
      <c r="H194" s="124"/>
      <c r="I194" s="113"/>
      <c r="J194" s="113"/>
      <c r="K194" s="113"/>
    </row>
    <row r="195" spans="2:11">
      <c r="B195" s="112"/>
      <c r="C195" s="112"/>
      <c r="D195" s="124"/>
      <c r="E195" s="124"/>
      <c r="F195" s="124"/>
      <c r="G195" s="124"/>
      <c r="H195" s="124"/>
      <c r="I195" s="113"/>
      <c r="J195" s="113"/>
      <c r="K195" s="113"/>
    </row>
    <row r="196" spans="2:11">
      <c r="B196" s="112"/>
      <c r="C196" s="112"/>
      <c r="D196" s="124"/>
      <c r="E196" s="124"/>
      <c r="F196" s="124"/>
      <c r="G196" s="124"/>
      <c r="H196" s="124"/>
      <c r="I196" s="113"/>
      <c r="J196" s="113"/>
      <c r="K196" s="113"/>
    </row>
    <row r="197" spans="2:11">
      <c r="B197" s="112"/>
      <c r="C197" s="112"/>
      <c r="D197" s="124"/>
      <c r="E197" s="124"/>
      <c r="F197" s="124"/>
      <c r="G197" s="124"/>
      <c r="H197" s="124"/>
      <c r="I197" s="113"/>
      <c r="J197" s="113"/>
      <c r="K197" s="113"/>
    </row>
    <row r="198" spans="2:11">
      <c r="B198" s="112"/>
      <c r="C198" s="112"/>
      <c r="D198" s="124"/>
      <c r="E198" s="124"/>
      <c r="F198" s="124"/>
      <c r="G198" s="124"/>
      <c r="H198" s="124"/>
      <c r="I198" s="113"/>
      <c r="J198" s="113"/>
      <c r="K198" s="113"/>
    </row>
    <row r="199" spans="2:11">
      <c r="B199" s="112"/>
      <c r="C199" s="112"/>
      <c r="D199" s="124"/>
      <c r="E199" s="124"/>
      <c r="F199" s="124"/>
      <c r="G199" s="124"/>
      <c r="H199" s="124"/>
      <c r="I199" s="113"/>
      <c r="J199" s="113"/>
      <c r="K199" s="113"/>
    </row>
    <row r="200" spans="2:11">
      <c r="B200" s="112"/>
      <c r="C200" s="112"/>
      <c r="D200" s="124"/>
      <c r="E200" s="124"/>
      <c r="F200" s="124"/>
      <c r="G200" s="124"/>
      <c r="H200" s="124"/>
      <c r="I200" s="113"/>
      <c r="J200" s="113"/>
      <c r="K200" s="113"/>
    </row>
    <row r="201" spans="2:11">
      <c r="B201" s="112"/>
      <c r="C201" s="112"/>
      <c r="D201" s="124"/>
      <c r="E201" s="124"/>
      <c r="F201" s="124"/>
      <c r="G201" s="124"/>
      <c r="H201" s="124"/>
      <c r="I201" s="113"/>
      <c r="J201" s="113"/>
      <c r="K201" s="113"/>
    </row>
    <row r="202" spans="2:11">
      <c r="B202" s="112"/>
      <c r="C202" s="112"/>
      <c r="D202" s="124"/>
      <c r="E202" s="124"/>
      <c r="F202" s="124"/>
      <c r="G202" s="124"/>
      <c r="H202" s="124"/>
      <c r="I202" s="113"/>
      <c r="J202" s="113"/>
      <c r="K202" s="113"/>
    </row>
    <row r="203" spans="2:11">
      <c r="B203" s="112"/>
      <c r="C203" s="112"/>
      <c r="D203" s="124"/>
      <c r="E203" s="124"/>
      <c r="F203" s="124"/>
      <c r="G203" s="124"/>
      <c r="H203" s="124"/>
      <c r="I203" s="113"/>
      <c r="J203" s="113"/>
      <c r="K203" s="113"/>
    </row>
    <row r="204" spans="2:11">
      <c r="B204" s="112"/>
      <c r="C204" s="112"/>
      <c r="D204" s="124"/>
      <c r="E204" s="124"/>
      <c r="F204" s="124"/>
      <c r="G204" s="124"/>
      <c r="H204" s="124"/>
      <c r="I204" s="113"/>
      <c r="J204" s="113"/>
      <c r="K204" s="113"/>
    </row>
    <row r="205" spans="2:11">
      <c r="B205" s="112"/>
      <c r="C205" s="112"/>
      <c r="D205" s="124"/>
      <c r="E205" s="124"/>
      <c r="F205" s="124"/>
      <c r="G205" s="124"/>
      <c r="H205" s="124"/>
      <c r="I205" s="113"/>
      <c r="J205" s="113"/>
      <c r="K205" s="113"/>
    </row>
    <row r="206" spans="2:11">
      <c r="B206" s="112"/>
      <c r="C206" s="112"/>
      <c r="D206" s="124"/>
      <c r="E206" s="124"/>
      <c r="F206" s="124"/>
      <c r="G206" s="124"/>
      <c r="H206" s="124"/>
      <c r="I206" s="113"/>
      <c r="J206" s="113"/>
      <c r="K206" s="113"/>
    </row>
    <row r="207" spans="2:11">
      <c r="B207" s="112"/>
      <c r="C207" s="112"/>
      <c r="D207" s="124"/>
      <c r="E207" s="124"/>
      <c r="F207" s="124"/>
      <c r="G207" s="124"/>
      <c r="H207" s="124"/>
      <c r="I207" s="113"/>
      <c r="J207" s="113"/>
      <c r="K207" s="113"/>
    </row>
    <row r="208" spans="2:11">
      <c r="B208" s="112"/>
      <c r="C208" s="112"/>
      <c r="D208" s="124"/>
      <c r="E208" s="124"/>
      <c r="F208" s="124"/>
      <c r="G208" s="124"/>
      <c r="H208" s="124"/>
      <c r="I208" s="113"/>
      <c r="J208" s="113"/>
      <c r="K208" s="113"/>
    </row>
    <row r="209" spans="2:11">
      <c r="B209" s="112"/>
      <c r="C209" s="112"/>
      <c r="D209" s="124"/>
      <c r="E209" s="124"/>
      <c r="F209" s="124"/>
      <c r="G209" s="124"/>
      <c r="H209" s="124"/>
      <c r="I209" s="113"/>
      <c r="J209" s="113"/>
      <c r="K209" s="113"/>
    </row>
    <row r="210" spans="2:11">
      <c r="B210" s="112"/>
      <c r="C210" s="112"/>
      <c r="D210" s="124"/>
      <c r="E210" s="124"/>
      <c r="F210" s="124"/>
      <c r="G210" s="124"/>
      <c r="H210" s="124"/>
      <c r="I210" s="113"/>
      <c r="J210" s="113"/>
      <c r="K210" s="113"/>
    </row>
    <row r="211" spans="2:11">
      <c r="B211" s="112"/>
      <c r="C211" s="112"/>
      <c r="D211" s="124"/>
      <c r="E211" s="124"/>
      <c r="F211" s="124"/>
      <c r="G211" s="124"/>
      <c r="H211" s="124"/>
      <c r="I211" s="113"/>
      <c r="J211" s="113"/>
      <c r="K211" s="113"/>
    </row>
    <row r="212" spans="2:11">
      <c r="B212" s="112"/>
      <c r="C212" s="112"/>
      <c r="D212" s="124"/>
      <c r="E212" s="124"/>
      <c r="F212" s="124"/>
      <c r="G212" s="124"/>
      <c r="H212" s="124"/>
      <c r="I212" s="113"/>
      <c r="J212" s="113"/>
      <c r="K212" s="113"/>
    </row>
    <row r="213" spans="2:11">
      <c r="B213" s="112"/>
      <c r="C213" s="112"/>
      <c r="D213" s="124"/>
      <c r="E213" s="124"/>
      <c r="F213" s="124"/>
      <c r="G213" s="124"/>
      <c r="H213" s="124"/>
      <c r="I213" s="113"/>
      <c r="J213" s="113"/>
      <c r="K213" s="113"/>
    </row>
    <row r="214" spans="2:11">
      <c r="B214" s="112"/>
      <c r="C214" s="112"/>
      <c r="D214" s="124"/>
      <c r="E214" s="124"/>
      <c r="F214" s="124"/>
      <c r="G214" s="124"/>
      <c r="H214" s="124"/>
      <c r="I214" s="113"/>
      <c r="J214" s="113"/>
      <c r="K214" s="113"/>
    </row>
    <row r="215" spans="2:11">
      <c r="B215" s="112"/>
      <c r="C215" s="112"/>
      <c r="D215" s="124"/>
      <c r="E215" s="124"/>
      <c r="F215" s="124"/>
      <c r="G215" s="124"/>
      <c r="H215" s="124"/>
      <c r="I215" s="113"/>
      <c r="J215" s="113"/>
      <c r="K215" s="113"/>
    </row>
    <row r="216" spans="2:11">
      <c r="B216" s="112"/>
      <c r="C216" s="112"/>
      <c r="D216" s="124"/>
      <c r="E216" s="124"/>
      <c r="F216" s="124"/>
      <c r="G216" s="124"/>
      <c r="H216" s="124"/>
      <c r="I216" s="113"/>
      <c r="J216" s="113"/>
      <c r="K216" s="113"/>
    </row>
    <row r="217" spans="2:11">
      <c r="B217" s="112"/>
      <c r="C217" s="112"/>
      <c r="D217" s="124"/>
      <c r="E217" s="124"/>
      <c r="F217" s="124"/>
      <c r="G217" s="124"/>
      <c r="H217" s="124"/>
      <c r="I217" s="113"/>
      <c r="J217" s="113"/>
      <c r="K217" s="113"/>
    </row>
    <row r="218" spans="2:11">
      <c r="B218" s="112"/>
      <c r="C218" s="112"/>
      <c r="D218" s="124"/>
      <c r="E218" s="124"/>
      <c r="F218" s="124"/>
      <c r="G218" s="124"/>
      <c r="H218" s="124"/>
      <c r="I218" s="113"/>
      <c r="J218" s="113"/>
      <c r="K218" s="113"/>
    </row>
    <row r="219" spans="2:11">
      <c r="B219" s="112"/>
      <c r="C219" s="112"/>
      <c r="D219" s="124"/>
      <c r="E219" s="124"/>
      <c r="F219" s="124"/>
      <c r="G219" s="124"/>
      <c r="H219" s="124"/>
      <c r="I219" s="113"/>
      <c r="J219" s="113"/>
      <c r="K219" s="113"/>
    </row>
    <row r="220" spans="2:11">
      <c r="B220" s="112"/>
      <c r="C220" s="112"/>
      <c r="D220" s="124"/>
      <c r="E220" s="124"/>
      <c r="F220" s="124"/>
      <c r="G220" s="124"/>
      <c r="H220" s="124"/>
      <c r="I220" s="113"/>
      <c r="J220" s="113"/>
      <c r="K220" s="113"/>
    </row>
    <row r="221" spans="2:11">
      <c r="B221" s="112"/>
      <c r="C221" s="112"/>
      <c r="D221" s="124"/>
      <c r="E221" s="124"/>
      <c r="F221" s="124"/>
      <c r="G221" s="124"/>
      <c r="H221" s="124"/>
      <c r="I221" s="113"/>
      <c r="J221" s="113"/>
      <c r="K221" s="113"/>
    </row>
    <row r="222" spans="2:11">
      <c r="B222" s="112"/>
      <c r="C222" s="112"/>
      <c r="D222" s="124"/>
      <c r="E222" s="124"/>
      <c r="F222" s="124"/>
      <c r="G222" s="124"/>
      <c r="H222" s="124"/>
      <c r="I222" s="113"/>
      <c r="J222" s="113"/>
      <c r="K222" s="113"/>
    </row>
    <row r="223" spans="2:11">
      <c r="B223" s="112"/>
      <c r="C223" s="112"/>
      <c r="D223" s="124"/>
      <c r="E223" s="124"/>
      <c r="F223" s="124"/>
      <c r="G223" s="124"/>
      <c r="H223" s="124"/>
      <c r="I223" s="113"/>
      <c r="J223" s="113"/>
      <c r="K223" s="113"/>
    </row>
    <row r="224" spans="2:11">
      <c r="B224" s="112"/>
      <c r="C224" s="112"/>
      <c r="D224" s="124"/>
      <c r="E224" s="124"/>
      <c r="F224" s="124"/>
      <c r="G224" s="124"/>
      <c r="H224" s="124"/>
      <c r="I224" s="113"/>
      <c r="J224" s="113"/>
      <c r="K224" s="113"/>
    </row>
    <row r="225" spans="2:11">
      <c r="B225" s="112"/>
      <c r="C225" s="112"/>
      <c r="D225" s="124"/>
      <c r="E225" s="124"/>
      <c r="F225" s="124"/>
      <c r="G225" s="124"/>
      <c r="H225" s="124"/>
      <c r="I225" s="113"/>
      <c r="J225" s="113"/>
      <c r="K225" s="113"/>
    </row>
    <row r="226" spans="2:11">
      <c r="B226" s="112"/>
      <c r="C226" s="112"/>
      <c r="D226" s="124"/>
      <c r="E226" s="124"/>
      <c r="F226" s="124"/>
      <c r="G226" s="124"/>
      <c r="H226" s="124"/>
      <c r="I226" s="113"/>
      <c r="J226" s="113"/>
      <c r="K226" s="113"/>
    </row>
    <row r="227" spans="2:11">
      <c r="B227" s="112"/>
      <c r="C227" s="112"/>
      <c r="D227" s="124"/>
      <c r="E227" s="124"/>
      <c r="F227" s="124"/>
      <c r="G227" s="124"/>
      <c r="H227" s="124"/>
      <c r="I227" s="113"/>
      <c r="J227" s="113"/>
      <c r="K227" s="113"/>
    </row>
    <row r="228" spans="2:11">
      <c r="B228" s="112"/>
      <c r="C228" s="112"/>
      <c r="D228" s="124"/>
      <c r="E228" s="124"/>
      <c r="F228" s="124"/>
      <c r="G228" s="124"/>
      <c r="H228" s="124"/>
      <c r="I228" s="113"/>
      <c r="J228" s="113"/>
      <c r="K228" s="113"/>
    </row>
    <row r="229" spans="2:11">
      <c r="B229" s="112"/>
      <c r="C229" s="112"/>
      <c r="D229" s="124"/>
      <c r="E229" s="124"/>
      <c r="F229" s="124"/>
      <c r="G229" s="124"/>
      <c r="H229" s="124"/>
      <c r="I229" s="113"/>
      <c r="J229" s="113"/>
      <c r="K229" s="113"/>
    </row>
    <row r="230" spans="2:11">
      <c r="B230" s="112"/>
      <c r="C230" s="112"/>
      <c r="D230" s="124"/>
      <c r="E230" s="124"/>
      <c r="F230" s="124"/>
      <c r="G230" s="124"/>
      <c r="H230" s="124"/>
      <c r="I230" s="113"/>
      <c r="J230" s="113"/>
      <c r="K230" s="113"/>
    </row>
    <row r="231" spans="2:11">
      <c r="B231" s="112"/>
      <c r="C231" s="112"/>
      <c r="D231" s="124"/>
      <c r="E231" s="124"/>
      <c r="F231" s="124"/>
      <c r="G231" s="124"/>
      <c r="H231" s="124"/>
      <c r="I231" s="113"/>
      <c r="J231" s="113"/>
      <c r="K231" s="113"/>
    </row>
    <row r="232" spans="2:11">
      <c r="B232" s="112"/>
      <c r="C232" s="112"/>
      <c r="D232" s="124"/>
      <c r="E232" s="124"/>
      <c r="F232" s="124"/>
      <c r="G232" s="124"/>
      <c r="H232" s="124"/>
      <c r="I232" s="113"/>
      <c r="J232" s="113"/>
      <c r="K232" s="113"/>
    </row>
    <row r="233" spans="2:11">
      <c r="B233" s="112"/>
      <c r="C233" s="112"/>
      <c r="D233" s="124"/>
      <c r="E233" s="124"/>
      <c r="F233" s="124"/>
      <c r="G233" s="124"/>
      <c r="H233" s="124"/>
      <c r="I233" s="113"/>
      <c r="J233" s="113"/>
      <c r="K233" s="113"/>
    </row>
    <row r="234" spans="2:11">
      <c r="B234" s="112"/>
      <c r="C234" s="112"/>
      <c r="D234" s="124"/>
      <c r="E234" s="124"/>
      <c r="F234" s="124"/>
      <c r="G234" s="124"/>
      <c r="H234" s="124"/>
      <c r="I234" s="113"/>
      <c r="J234" s="113"/>
      <c r="K234" s="113"/>
    </row>
    <row r="235" spans="2:11">
      <c r="B235" s="112"/>
      <c r="C235" s="112"/>
      <c r="D235" s="124"/>
      <c r="E235" s="124"/>
      <c r="F235" s="124"/>
      <c r="G235" s="124"/>
      <c r="H235" s="124"/>
      <c r="I235" s="113"/>
      <c r="J235" s="113"/>
      <c r="K235" s="113"/>
    </row>
    <row r="236" spans="2:11">
      <c r="B236" s="112"/>
      <c r="C236" s="112"/>
      <c r="D236" s="124"/>
      <c r="E236" s="124"/>
      <c r="F236" s="124"/>
      <c r="G236" s="124"/>
      <c r="H236" s="124"/>
      <c r="I236" s="113"/>
      <c r="J236" s="113"/>
      <c r="K236" s="113"/>
    </row>
    <row r="237" spans="2:11">
      <c r="B237" s="112"/>
      <c r="C237" s="112"/>
      <c r="D237" s="124"/>
      <c r="E237" s="124"/>
      <c r="F237" s="124"/>
      <c r="G237" s="124"/>
      <c r="H237" s="124"/>
      <c r="I237" s="113"/>
      <c r="J237" s="113"/>
      <c r="K237" s="113"/>
    </row>
    <row r="238" spans="2:11">
      <c r="B238" s="112"/>
      <c r="C238" s="112"/>
      <c r="D238" s="124"/>
      <c r="E238" s="124"/>
      <c r="F238" s="124"/>
      <c r="G238" s="124"/>
      <c r="H238" s="124"/>
      <c r="I238" s="113"/>
      <c r="J238" s="113"/>
      <c r="K238" s="113"/>
    </row>
    <row r="239" spans="2:11">
      <c r="B239" s="112"/>
      <c r="C239" s="112"/>
      <c r="D239" s="124"/>
      <c r="E239" s="124"/>
      <c r="F239" s="124"/>
      <c r="G239" s="124"/>
      <c r="H239" s="124"/>
      <c r="I239" s="113"/>
      <c r="J239" s="113"/>
      <c r="K239" s="113"/>
    </row>
    <row r="240" spans="2:11">
      <c r="B240" s="112"/>
      <c r="C240" s="112"/>
      <c r="D240" s="124"/>
      <c r="E240" s="124"/>
      <c r="F240" s="124"/>
      <c r="G240" s="124"/>
      <c r="H240" s="124"/>
      <c r="I240" s="113"/>
      <c r="J240" s="113"/>
      <c r="K240" s="113"/>
    </row>
    <row r="241" spans="2:11">
      <c r="B241" s="112"/>
      <c r="C241" s="112"/>
      <c r="D241" s="124"/>
      <c r="E241" s="124"/>
      <c r="F241" s="124"/>
      <c r="G241" s="124"/>
      <c r="H241" s="124"/>
      <c r="I241" s="113"/>
      <c r="J241" s="113"/>
      <c r="K241" s="113"/>
    </row>
    <row r="242" spans="2:11">
      <c r="B242" s="112"/>
      <c r="C242" s="112"/>
      <c r="D242" s="124"/>
      <c r="E242" s="124"/>
      <c r="F242" s="124"/>
      <c r="G242" s="124"/>
      <c r="H242" s="124"/>
      <c r="I242" s="113"/>
      <c r="J242" s="113"/>
      <c r="K242" s="113"/>
    </row>
    <row r="243" spans="2:11">
      <c r="B243" s="112"/>
      <c r="C243" s="112"/>
      <c r="D243" s="124"/>
      <c r="E243" s="124"/>
      <c r="F243" s="124"/>
      <c r="G243" s="124"/>
      <c r="H243" s="124"/>
      <c r="I243" s="113"/>
      <c r="J243" s="113"/>
      <c r="K243" s="113"/>
    </row>
    <row r="244" spans="2:11">
      <c r="B244" s="112"/>
      <c r="C244" s="112"/>
      <c r="D244" s="124"/>
      <c r="E244" s="124"/>
      <c r="F244" s="124"/>
      <c r="G244" s="124"/>
      <c r="H244" s="124"/>
      <c r="I244" s="113"/>
      <c r="J244" s="113"/>
      <c r="K244" s="113"/>
    </row>
    <row r="245" spans="2:11">
      <c r="B245" s="112"/>
      <c r="C245" s="112"/>
      <c r="D245" s="124"/>
      <c r="E245" s="124"/>
      <c r="F245" s="124"/>
      <c r="G245" s="124"/>
      <c r="H245" s="124"/>
      <c r="I245" s="113"/>
      <c r="J245" s="113"/>
      <c r="K245" s="113"/>
    </row>
    <row r="246" spans="2:11">
      <c r="B246" s="112"/>
      <c r="C246" s="112"/>
      <c r="D246" s="124"/>
      <c r="E246" s="124"/>
      <c r="F246" s="124"/>
      <c r="G246" s="124"/>
      <c r="H246" s="124"/>
      <c r="I246" s="113"/>
      <c r="J246" s="113"/>
      <c r="K246" s="113"/>
    </row>
    <row r="247" spans="2:11">
      <c r="B247" s="112"/>
      <c r="C247" s="112"/>
      <c r="D247" s="124"/>
      <c r="E247" s="124"/>
      <c r="F247" s="124"/>
      <c r="G247" s="124"/>
      <c r="H247" s="124"/>
      <c r="I247" s="113"/>
      <c r="J247" s="113"/>
      <c r="K247" s="113"/>
    </row>
    <row r="248" spans="2:11">
      <c r="B248" s="112"/>
      <c r="C248" s="112"/>
      <c r="D248" s="124"/>
      <c r="E248" s="124"/>
      <c r="F248" s="124"/>
      <c r="G248" s="124"/>
      <c r="H248" s="124"/>
      <c r="I248" s="113"/>
      <c r="J248" s="113"/>
      <c r="K248" s="113"/>
    </row>
    <row r="249" spans="2:11">
      <c r="B249" s="112"/>
      <c r="C249" s="112"/>
      <c r="D249" s="124"/>
      <c r="E249" s="124"/>
      <c r="F249" s="124"/>
      <c r="G249" s="124"/>
      <c r="H249" s="124"/>
      <c r="I249" s="113"/>
      <c r="J249" s="113"/>
      <c r="K249" s="113"/>
    </row>
    <row r="250" spans="2:11">
      <c r="B250" s="112"/>
      <c r="C250" s="112"/>
      <c r="D250" s="124"/>
      <c r="E250" s="124"/>
      <c r="F250" s="124"/>
      <c r="G250" s="124"/>
      <c r="H250" s="124"/>
      <c r="I250" s="113"/>
      <c r="J250" s="113"/>
      <c r="K250" s="113"/>
    </row>
    <row r="251" spans="2:11">
      <c r="B251" s="112"/>
      <c r="C251" s="112"/>
      <c r="D251" s="124"/>
      <c r="E251" s="124"/>
      <c r="F251" s="124"/>
      <c r="G251" s="124"/>
      <c r="H251" s="124"/>
      <c r="I251" s="113"/>
      <c r="J251" s="113"/>
      <c r="K251" s="113"/>
    </row>
    <row r="252" spans="2:11">
      <c r="B252" s="112"/>
      <c r="C252" s="112"/>
      <c r="D252" s="124"/>
      <c r="E252" s="124"/>
      <c r="F252" s="124"/>
      <c r="G252" s="124"/>
      <c r="H252" s="124"/>
      <c r="I252" s="113"/>
      <c r="J252" s="113"/>
      <c r="K252" s="113"/>
    </row>
    <row r="253" spans="2:11">
      <c r="B253" s="112"/>
      <c r="C253" s="112"/>
      <c r="D253" s="124"/>
      <c r="E253" s="124"/>
      <c r="F253" s="124"/>
      <c r="G253" s="124"/>
      <c r="H253" s="124"/>
      <c r="I253" s="113"/>
      <c r="J253" s="113"/>
      <c r="K253" s="113"/>
    </row>
    <row r="254" spans="2:11">
      <c r="B254" s="112"/>
      <c r="C254" s="112"/>
      <c r="D254" s="124"/>
      <c r="E254" s="124"/>
      <c r="F254" s="124"/>
      <c r="G254" s="124"/>
      <c r="H254" s="124"/>
      <c r="I254" s="113"/>
      <c r="J254" s="113"/>
      <c r="K254" s="113"/>
    </row>
    <row r="255" spans="2:11">
      <c r="B255" s="112"/>
      <c r="C255" s="112"/>
      <c r="D255" s="124"/>
      <c r="E255" s="124"/>
      <c r="F255" s="124"/>
      <c r="G255" s="124"/>
      <c r="H255" s="124"/>
      <c r="I255" s="113"/>
      <c r="J255" s="113"/>
      <c r="K255" s="113"/>
    </row>
    <row r="256" spans="2:11">
      <c r="B256" s="112"/>
      <c r="C256" s="112"/>
      <c r="D256" s="124"/>
      <c r="E256" s="124"/>
      <c r="F256" s="124"/>
      <c r="G256" s="124"/>
      <c r="H256" s="124"/>
      <c r="I256" s="113"/>
      <c r="J256" s="113"/>
      <c r="K256" s="113"/>
    </row>
    <row r="257" spans="2:11">
      <c r="B257" s="112"/>
      <c r="C257" s="112"/>
      <c r="D257" s="124"/>
      <c r="E257" s="124"/>
      <c r="F257" s="124"/>
      <c r="G257" s="124"/>
      <c r="H257" s="124"/>
      <c r="I257" s="113"/>
      <c r="J257" s="113"/>
      <c r="K257" s="113"/>
    </row>
    <row r="258" spans="2:11">
      <c r="B258" s="112"/>
      <c r="C258" s="112"/>
      <c r="D258" s="124"/>
      <c r="E258" s="124"/>
      <c r="F258" s="124"/>
      <c r="G258" s="124"/>
      <c r="H258" s="124"/>
      <c r="I258" s="113"/>
      <c r="J258" s="113"/>
      <c r="K258" s="113"/>
    </row>
    <row r="259" spans="2:11">
      <c r="B259" s="112"/>
      <c r="C259" s="112"/>
      <c r="D259" s="124"/>
      <c r="E259" s="124"/>
      <c r="F259" s="124"/>
      <c r="G259" s="124"/>
      <c r="H259" s="124"/>
      <c r="I259" s="113"/>
      <c r="J259" s="113"/>
      <c r="K259" s="113"/>
    </row>
    <row r="260" spans="2:11">
      <c r="B260" s="112"/>
      <c r="C260" s="112"/>
      <c r="D260" s="124"/>
      <c r="E260" s="124"/>
      <c r="F260" s="124"/>
      <c r="G260" s="124"/>
      <c r="H260" s="124"/>
      <c r="I260" s="113"/>
      <c r="J260" s="113"/>
      <c r="K260" s="113"/>
    </row>
    <row r="261" spans="2:11">
      <c r="B261" s="112"/>
      <c r="C261" s="112"/>
      <c r="D261" s="124"/>
      <c r="E261" s="124"/>
      <c r="F261" s="124"/>
      <c r="G261" s="124"/>
      <c r="H261" s="124"/>
      <c r="I261" s="113"/>
      <c r="J261" s="113"/>
      <c r="K261" s="113"/>
    </row>
    <row r="262" spans="2:11">
      <c r="B262" s="112"/>
      <c r="C262" s="112"/>
      <c r="D262" s="124"/>
      <c r="E262" s="124"/>
      <c r="F262" s="124"/>
      <c r="G262" s="124"/>
      <c r="H262" s="124"/>
      <c r="I262" s="113"/>
      <c r="J262" s="113"/>
      <c r="K262" s="113"/>
    </row>
    <row r="263" spans="2:11">
      <c r="B263" s="112"/>
      <c r="C263" s="112"/>
      <c r="D263" s="124"/>
      <c r="E263" s="124"/>
      <c r="F263" s="124"/>
      <c r="G263" s="124"/>
      <c r="H263" s="124"/>
      <c r="I263" s="113"/>
      <c r="J263" s="113"/>
      <c r="K263" s="113"/>
    </row>
    <row r="264" spans="2:11">
      <c r="B264" s="112"/>
      <c r="C264" s="112"/>
      <c r="D264" s="124"/>
      <c r="E264" s="124"/>
      <c r="F264" s="124"/>
      <c r="G264" s="124"/>
      <c r="H264" s="124"/>
      <c r="I264" s="113"/>
      <c r="J264" s="113"/>
      <c r="K264" s="113"/>
    </row>
    <row r="265" spans="2:11">
      <c r="B265" s="112"/>
      <c r="C265" s="112"/>
      <c r="D265" s="124"/>
      <c r="E265" s="124"/>
      <c r="F265" s="124"/>
      <c r="G265" s="124"/>
      <c r="H265" s="124"/>
      <c r="I265" s="113"/>
      <c r="J265" s="113"/>
      <c r="K265" s="113"/>
    </row>
    <row r="266" spans="2:11">
      <c r="B266" s="112"/>
      <c r="C266" s="112"/>
      <c r="D266" s="124"/>
      <c r="E266" s="124"/>
      <c r="F266" s="124"/>
      <c r="G266" s="124"/>
      <c r="H266" s="124"/>
      <c r="I266" s="113"/>
      <c r="J266" s="113"/>
      <c r="K266" s="113"/>
    </row>
    <row r="267" spans="2:11">
      <c r="B267" s="112"/>
      <c r="C267" s="112"/>
      <c r="D267" s="124"/>
      <c r="E267" s="124"/>
      <c r="F267" s="124"/>
      <c r="G267" s="124"/>
      <c r="H267" s="124"/>
      <c r="I267" s="113"/>
      <c r="J267" s="113"/>
      <c r="K267" s="113"/>
    </row>
    <row r="268" spans="2:11">
      <c r="B268" s="112"/>
      <c r="C268" s="112"/>
      <c r="D268" s="124"/>
      <c r="E268" s="124"/>
      <c r="F268" s="124"/>
      <c r="G268" s="124"/>
      <c r="H268" s="124"/>
      <c r="I268" s="113"/>
      <c r="J268" s="113"/>
      <c r="K268" s="113"/>
    </row>
    <row r="269" spans="2:11">
      <c r="B269" s="112"/>
      <c r="C269" s="112"/>
      <c r="D269" s="124"/>
      <c r="E269" s="124"/>
      <c r="F269" s="124"/>
      <c r="G269" s="124"/>
      <c r="H269" s="124"/>
      <c r="I269" s="113"/>
      <c r="J269" s="113"/>
      <c r="K269" s="113"/>
    </row>
    <row r="270" spans="2:11">
      <c r="B270" s="112"/>
      <c r="C270" s="112"/>
      <c r="D270" s="124"/>
      <c r="E270" s="124"/>
      <c r="F270" s="124"/>
      <c r="G270" s="124"/>
      <c r="H270" s="124"/>
      <c r="I270" s="113"/>
      <c r="J270" s="113"/>
      <c r="K270" s="113"/>
    </row>
    <row r="271" spans="2:11">
      <c r="B271" s="112"/>
      <c r="C271" s="112"/>
      <c r="D271" s="124"/>
      <c r="E271" s="124"/>
      <c r="F271" s="124"/>
      <c r="G271" s="124"/>
      <c r="H271" s="124"/>
      <c r="I271" s="113"/>
      <c r="J271" s="113"/>
      <c r="K271" s="113"/>
    </row>
    <row r="272" spans="2:11">
      <c r="B272" s="112"/>
      <c r="C272" s="112"/>
      <c r="D272" s="124"/>
      <c r="E272" s="124"/>
      <c r="F272" s="124"/>
      <c r="G272" s="124"/>
      <c r="H272" s="124"/>
      <c r="I272" s="113"/>
      <c r="J272" s="113"/>
      <c r="K272" s="113"/>
    </row>
    <row r="273" spans="2:11">
      <c r="B273" s="112"/>
      <c r="C273" s="112"/>
      <c r="D273" s="124"/>
      <c r="E273" s="124"/>
      <c r="F273" s="124"/>
      <c r="G273" s="124"/>
      <c r="H273" s="124"/>
      <c r="I273" s="113"/>
      <c r="J273" s="113"/>
      <c r="K273" s="113"/>
    </row>
    <row r="274" spans="2:11">
      <c r="B274" s="112"/>
      <c r="C274" s="112"/>
      <c r="D274" s="124"/>
      <c r="E274" s="124"/>
      <c r="F274" s="124"/>
      <c r="G274" s="124"/>
      <c r="H274" s="124"/>
      <c r="I274" s="113"/>
      <c r="J274" s="113"/>
      <c r="K274" s="113"/>
    </row>
    <row r="275" spans="2:11">
      <c r="B275" s="112"/>
      <c r="C275" s="112"/>
      <c r="D275" s="124"/>
      <c r="E275" s="124"/>
      <c r="F275" s="124"/>
      <c r="G275" s="124"/>
      <c r="H275" s="124"/>
      <c r="I275" s="113"/>
      <c r="J275" s="113"/>
      <c r="K275" s="113"/>
    </row>
    <row r="276" spans="2:11">
      <c r="B276" s="112"/>
      <c r="C276" s="112"/>
      <c r="D276" s="124"/>
      <c r="E276" s="124"/>
      <c r="F276" s="124"/>
      <c r="G276" s="124"/>
      <c r="H276" s="124"/>
      <c r="I276" s="113"/>
      <c r="J276" s="113"/>
      <c r="K276" s="113"/>
    </row>
    <row r="277" spans="2:11">
      <c r="B277" s="112"/>
      <c r="C277" s="112"/>
      <c r="D277" s="124"/>
      <c r="E277" s="124"/>
      <c r="F277" s="124"/>
      <c r="G277" s="124"/>
      <c r="H277" s="124"/>
      <c r="I277" s="113"/>
      <c r="J277" s="113"/>
      <c r="K277" s="113"/>
    </row>
    <row r="278" spans="2:11">
      <c r="B278" s="112"/>
      <c r="C278" s="112"/>
      <c r="D278" s="124"/>
      <c r="E278" s="124"/>
      <c r="F278" s="124"/>
      <c r="G278" s="124"/>
      <c r="H278" s="124"/>
      <c r="I278" s="113"/>
      <c r="J278" s="113"/>
      <c r="K278" s="113"/>
    </row>
    <row r="279" spans="2:11">
      <c r="B279" s="112"/>
      <c r="C279" s="112"/>
      <c r="D279" s="124"/>
      <c r="E279" s="124"/>
      <c r="F279" s="124"/>
      <c r="G279" s="124"/>
      <c r="H279" s="124"/>
      <c r="I279" s="113"/>
      <c r="J279" s="113"/>
      <c r="K279" s="113"/>
    </row>
    <row r="280" spans="2:11">
      <c r="B280" s="112"/>
      <c r="C280" s="112"/>
      <c r="D280" s="124"/>
      <c r="E280" s="124"/>
      <c r="F280" s="124"/>
      <c r="G280" s="124"/>
      <c r="H280" s="124"/>
      <c r="I280" s="113"/>
      <c r="J280" s="113"/>
      <c r="K280" s="113"/>
    </row>
    <row r="281" spans="2:11">
      <c r="B281" s="112"/>
      <c r="C281" s="112"/>
      <c r="D281" s="124"/>
      <c r="E281" s="124"/>
      <c r="F281" s="124"/>
      <c r="G281" s="124"/>
      <c r="H281" s="124"/>
      <c r="I281" s="113"/>
      <c r="J281" s="113"/>
      <c r="K281" s="113"/>
    </row>
    <row r="282" spans="2:11">
      <c r="B282" s="112"/>
      <c r="C282" s="112"/>
      <c r="D282" s="124"/>
      <c r="E282" s="124"/>
      <c r="F282" s="124"/>
      <c r="G282" s="124"/>
      <c r="H282" s="124"/>
      <c r="I282" s="113"/>
      <c r="J282" s="113"/>
      <c r="K282" s="113"/>
    </row>
    <row r="283" spans="2:11">
      <c r="B283" s="112"/>
      <c r="C283" s="112"/>
      <c r="D283" s="124"/>
      <c r="E283" s="124"/>
      <c r="F283" s="124"/>
      <c r="G283" s="124"/>
      <c r="H283" s="124"/>
      <c r="I283" s="113"/>
      <c r="J283" s="113"/>
      <c r="K283" s="113"/>
    </row>
    <row r="284" spans="2:11">
      <c r="B284" s="112"/>
      <c r="C284" s="112"/>
      <c r="D284" s="124"/>
      <c r="E284" s="124"/>
      <c r="F284" s="124"/>
      <c r="G284" s="124"/>
      <c r="H284" s="124"/>
      <c r="I284" s="113"/>
      <c r="J284" s="113"/>
      <c r="K284" s="113"/>
    </row>
    <row r="285" spans="2:11">
      <c r="B285" s="112"/>
      <c r="C285" s="112"/>
      <c r="D285" s="124"/>
      <c r="E285" s="124"/>
      <c r="F285" s="124"/>
      <c r="G285" s="124"/>
      <c r="H285" s="124"/>
      <c r="I285" s="113"/>
      <c r="J285" s="113"/>
      <c r="K285" s="113"/>
    </row>
    <row r="286" spans="2:11">
      <c r="B286" s="112"/>
      <c r="C286" s="112"/>
      <c r="D286" s="124"/>
      <c r="E286" s="124"/>
      <c r="F286" s="124"/>
      <c r="G286" s="124"/>
      <c r="H286" s="124"/>
      <c r="I286" s="113"/>
      <c r="J286" s="113"/>
      <c r="K286" s="113"/>
    </row>
    <row r="287" spans="2:11">
      <c r="B287" s="112"/>
      <c r="C287" s="112"/>
      <c r="D287" s="124"/>
      <c r="E287" s="124"/>
      <c r="F287" s="124"/>
      <c r="G287" s="124"/>
      <c r="H287" s="124"/>
      <c r="I287" s="113"/>
      <c r="J287" s="113"/>
      <c r="K287" s="113"/>
    </row>
    <row r="288" spans="2:11">
      <c r="B288" s="112"/>
      <c r="C288" s="112"/>
      <c r="D288" s="124"/>
      <c r="E288" s="124"/>
      <c r="F288" s="124"/>
      <c r="G288" s="124"/>
      <c r="H288" s="124"/>
      <c r="I288" s="113"/>
      <c r="J288" s="113"/>
      <c r="K288" s="113"/>
    </row>
    <row r="289" spans="2:11">
      <c r="B289" s="112"/>
      <c r="C289" s="112"/>
      <c r="D289" s="124"/>
      <c r="E289" s="124"/>
      <c r="F289" s="124"/>
      <c r="G289" s="124"/>
      <c r="H289" s="124"/>
      <c r="I289" s="113"/>
      <c r="J289" s="113"/>
      <c r="K289" s="113"/>
    </row>
    <row r="290" spans="2:11">
      <c r="B290" s="112"/>
      <c r="C290" s="112"/>
      <c r="D290" s="124"/>
      <c r="E290" s="124"/>
      <c r="F290" s="124"/>
      <c r="G290" s="124"/>
      <c r="H290" s="124"/>
      <c r="I290" s="113"/>
      <c r="J290" s="113"/>
      <c r="K290" s="113"/>
    </row>
    <row r="291" spans="2:11">
      <c r="B291" s="112"/>
      <c r="C291" s="112"/>
      <c r="D291" s="124"/>
      <c r="E291" s="124"/>
      <c r="F291" s="124"/>
      <c r="G291" s="124"/>
      <c r="H291" s="124"/>
      <c r="I291" s="113"/>
      <c r="J291" s="113"/>
      <c r="K291" s="113"/>
    </row>
    <row r="292" spans="2:11">
      <c r="B292" s="112"/>
      <c r="C292" s="112"/>
      <c r="D292" s="124"/>
      <c r="E292" s="124"/>
      <c r="F292" s="124"/>
      <c r="G292" s="124"/>
      <c r="H292" s="124"/>
      <c r="I292" s="113"/>
      <c r="J292" s="113"/>
      <c r="K292" s="113"/>
    </row>
    <row r="293" spans="2:11">
      <c r="B293" s="112"/>
      <c r="C293" s="112"/>
      <c r="D293" s="124"/>
      <c r="E293" s="124"/>
      <c r="F293" s="124"/>
      <c r="G293" s="124"/>
      <c r="H293" s="124"/>
      <c r="I293" s="113"/>
      <c r="J293" s="113"/>
      <c r="K293" s="113"/>
    </row>
    <row r="294" spans="2:11">
      <c r="B294" s="112"/>
      <c r="C294" s="112"/>
      <c r="D294" s="124"/>
      <c r="E294" s="124"/>
      <c r="F294" s="124"/>
      <c r="G294" s="124"/>
      <c r="H294" s="124"/>
      <c r="I294" s="113"/>
      <c r="J294" s="113"/>
      <c r="K294" s="113"/>
    </row>
    <row r="295" spans="2:11">
      <c r="B295" s="112"/>
      <c r="C295" s="112"/>
      <c r="D295" s="124"/>
      <c r="E295" s="124"/>
      <c r="F295" s="124"/>
      <c r="G295" s="124"/>
      <c r="H295" s="124"/>
      <c r="I295" s="113"/>
      <c r="J295" s="113"/>
      <c r="K295" s="113"/>
    </row>
    <row r="296" spans="2:11">
      <c r="B296" s="112"/>
      <c r="C296" s="112"/>
      <c r="D296" s="124"/>
      <c r="E296" s="124"/>
      <c r="F296" s="124"/>
      <c r="G296" s="124"/>
      <c r="H296" s="124"/>
      <c r="I296" s="113"/>
      <c r="J296" s="113"/>
      <c r="K296" s="113"/>
    </row>
    <row r="297" spans="2:11">
      <c r="B297" s="112"/>
      <c r="C297" s="112"/>
      <c r="D297" s="124"/>
      <c r="E297" s="124"/>
      <c r="F297" s="124"/>
      <c r="G297" s="124"/>
      <c r="H297" s="124"/>
      <c r="I297" s="113"/>
      <c r="J297" s="113"/>
      <c r="K297" s="113"/>
    </row>
    <row r="298" spans="2:11">
      <c r="B298" s="112"/>
      <c r="C298" s="112"/>
      <c r="D298" s="124"/>
      <c r="E298" s="124"/>
      <c r="F298" s="124"/>
      <c r="G298" s="124"/>
      <c r="H298" s="124"/>
      <c r="I298" s="113"/>
      <c r="J298" s="113"/>
      <c r="K298" s="113"/>
    </row>
    <row r="299" spans="2:11">
      <c r="B299" s="112"/>
      <c r="C299" s="112"/>
      <c r="D299" s="124"/>
      <c r="E299" s="124"/>
      <c r="F299" s="124"/>
      <c r="G299" s="124"/>
      <c r="H299" s="124"/>
      <c r="I299" s="113"/>
      <c r="J299" s="113"/>
      <c r="K299" s="113"/>
    </row>
    <row r="300" spans="2:11">
      <c r="B300" s="112"/>
      <c r="C300" s="112"/>
      <c r="D300" s="124"/>
      <c r="E300" s="124"/>
      <c r="F300" s="124"/>
      <c r="G300" s="124"/>
      <c r="H300" s="124"/>
      <c r="I300" s="113"/>
      <c r="J300" s="113"/>
      <c r="K300" s="113"/>
    </row>
    <row r="301" spans="2:11">
      <c r="B301" s="112"/>
      <c r="C301" s="112"/>
      <c r="D301" s="124"/>
      <c r="E301" s="124"/>
      <c r="F301" s="124"/>
      <c r="G301" s="124"/>
      <c r="H301" s="124"/>
      <c r="I301" s="113"/>
      <c r="J301" s="113"/>
      <c r="K301" s="113"/>
    </row>
    <row r="302" spans="2:11">
      <c r="B302" s="112"/>
      <c r="C302" s="112"/>
      <c r="D302" s="124"/>
      <c r="E302" s="124"/>
      <c r="F302" s="124"/>
      <c r="G302" s="124"/>
      <c r="H302" s="124"/>
      <c r="I302" s="113"/>
      <c r="J302" s="113"/>
      <c r="K302" s="113"/>
    </row>
    <row r="303" spans="2:11">
      <c r="B303" s="112"/>
      <c r="C303" s="112"/>
      <c r="D303" s="124"/>
      <c r="E303" s="124"/>
      <c r="F303" s="124"/>
      <c r="G303" s="124"/>
      <c r="H303" s="124"/>
      <c r="I303" s="113"/>
      <c r="J303" s="113"/>
      <c r="K303" s="113"/>
    </row>
    <row r="304" spans="2:11">
      <c r="B304" s="112"/>
      <c r="C304" s="112"/>
      <c r="D304" s="124"/>
      <c r="E304" s="124"/>
      <c r="F304" s="124"/>
      <c r="G304" s="124"/>
      <c r="H304" s="124"/>
      <c r="I304" s="113"/>
      <c r="J304" s="113"/>
      <c r="K304" s="113"/>
    </row>
    <row r="305" spans="2:11">
      <c r="B305" s="112"/>
      <c r="C305" s="112"/>
      <c r="D305" s="124"/>
      <c r="E305" s="124"/>
      <c r="F305" s="124"/>
      <c r="G305" s="124"/>
      <c r="H305" s="124"/>
      <c r="I305" s="113"/>
      <c r="J305" s="113"/>
      <c r="K305" s="113"/>
    </row>
    <row r="306" spans="2:11">
      <c r="B306" s="112"/>
      <c r="C306" s="112"/>
      <c r="D306" s="124"/>
      <c r="E306" s="124"/>
      <c r="F306" s="124"/>
      <c r="G306" s="124"/>
      <c r="H306" s="124"/>
      <c r="I306" s="113"/>
      <c r="J306" s="113"/>
      <c r="K306" s="113"/>
    </row>
    <row r="307" spans="2:11">
      <c r="B307" s="112"/>
      <c r="C307" s="112"/>
      <c r="D307" s="124"/>
      <c r="E307" s="124"/>
      <c r="F307" s="124"/>
      <c r="G307" s="124"/>
      <c r="H307" s="124"/>
      <c r="I307" s="113"/>
      <c r="J307" s="113"/>
      <c r="K307" s="113"/>
    </row>
    <row r="308" spans="2:11">
      <c r="B308" s="112"/>
      <c r="C308" s="112"/>
      <c r="D308" s="124"/>
      <c r="E308" s="124"/>
      <c r="F308" s="124"/>
      <c r="G308" s="124"/>
      <c r="H308" s="124"/>
      <c r="I308" s="113"/>
      <c r="J308" s="113"/>
      <c r="K308" s="113"/>
    </row>
    <row r="309" spans="2:11">
      <c r="B309" s="112"/>
      <c r="C309" s="112"/>
      <c r="D309" s="124"/>
      <c r="E309" s="124"/>
      <c r="F309" s="124"/>
      <c r="G309" s="124"/>
      <c r="H309" s="124"/>
      <c r="I309" s="113"/>
      <c r="J309" s="113"/>
      <c r="K309" s="113"/>
    </row>
    <row r="310" spans="2:11">
      <c r="B310" s="112"/>
      <c r="C310" s="112"/>
      <c r="D310" s="124"/>
      <c r="E310" s="124"/>
      <c r="F310" s="124"/>
      <c r="G310" s="124"/>
      <c r="H310" s="124"/>
      <c r="I310" s="113"/>
      <c r="J310" s="113"/>
      <c r="K310" s="113"/>
    </row>
    <row r="311" spans="2:11">
      <c r="B311" s="112"/>
      <c r="C311" s="112"/>
      <c r="D311" s="124"/>
      <c r="E311" s="124"/>
      <c r="F311" s="124"/>
      <c r="G311" s="124"/>
      <c r="H311" s="124"/>
      <c r="I311" s="113"/>
      <c r="J311" s="113"/>
      <c r="K311" s="113"/>
    </row>
    <row r="312" spans="2:11">
      <c r="B312" s="112"/>
      <c r="C312" s="112"/>
      <c r="D312" s="124"/>
      <c r="E312" s="124"/>
      <c r="F312" s="124"/>
      <c r="G312" s="124"/>
      <c r="H312" s="124"/>
      <c r="I312" s="113"/>
      <c r="J312" s="113"/>
      <c r="K312" s="11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4.5703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142</v>
      </c>
      <c r="C1" s="67" t="s" vm="1">
        <v>223</v>
      </c>
    </row>
    <row r="2" spans="2:15">
      <c r="B2" s="46" t="s">
        <v>141</v>
      </c>
      <c r="C2" s="67" t="s">
        <v>224</v>
      </c>
    </row>
    <row r="3" spans="2:15">
      <c r="B3" s="46" t="s">
        <v>143</v>
      </c>
      <c r="C3" s="67" t="s">
        <v>225</v>
      </c>
    </row>
    <row r="4" spans="2:15">
      <c r="B4" s="46" t="s">
        <v>144</v>
      </c>
      <c r="C4" s="67">
        <v>2207</v>
      </c>
    </row>
    <row r="6" spans="2:15" ht="26.25" customHeight="1">
      <c r="B6" s="144" t="s">
        <v>175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5" s="3" customFormat="1" ht="63">
      <c r="B7" s="47" t="s">
        <v>113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145</v>
      </c>
      <c r="K7" s="51" t="s">
        <v>146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7" t="s">
        <v>2490</v>
      </c>
      <c r="C10" s="68"/>
      <c r="D10" s="68"/>
      <c r="E10" s="68"/>
      <c r="F10" s="68"/>
      <c r="G10" s="68"/>
      <c r="H10" s="68"/>
      <c r="I10" s="118">
        <f>I11</f>
        <v>-66.765221108000006</v>
      </c>
      <c r="J10" s="119">
        <f>IFERROR(I10/$I$10,0)</f>
        <v>1</v>
      </c>
      <c r="K10" s="119">
        <f>I10/'סכום נכסי הקרן'!$C$42</f>
        <v>-2.0090859180694173E-5</v>
      </c>
      <c r="O10" s="1"/>
    </row>
    <row r="11" spans="2:15" ht="21" customHeight="1">
      <c r="B11" s="129" t="s">
        <v>193</v>
      </c>
      <c r="C11" s="129"/>
      <c r="D11" s="129"/>
      <c r="E11" s="129"/>
      <c r="F11" s="129"/>
      <c r="G11" s="129"/>
      <c r="H11" s="130"/>
      <c r="I11" s="131">
        <f>I12+I13</f>
        <v>-66.765221108000006</v>
      </c>
      <c r="J11" s="119">
        <f t="shared" ref="J11:J13" si="0">IFERROR(I11/$I$10,0)</f>
        <v>1</v>
      </c>
      <c r="K11" s="119">
        <f>I11/'סכום נכסי הקרן'!$C$42</f>
        <v>-2.0090859180694173E-5</v>
      </c>
    </row>
    <row r="12" spans="2:15">
      <c r="B12" s="132" t="s">
        <v>473</v>
      </c>
      <c r="C12" s="132" t="s">
        <v>474</v>
      </c>
      <c r="D12" s="132" t="s">
        <v>476</v>
      </c>
      <c r="E12" s="132"/>
      <c r="F12" s="133">
        <v>0</v>
      </c>
      <c r="G12" s="132" t="s">
        <v>129</v>
      </c>
      <c r="H12" s="133">
        <v>0</v>
      </c>
      <c r="I12" s="97">
        <v>-63.045415904000002</v>
      </c>
      <c r="J12" s="134">
        <f t="shared" si="0"/>
        <v>0.94428528592779148</v>
      </c>
      <c r="K12" s="134">
        <f>I12/'סכום נכסי הקרן'!$C$42</f>
        <v>-1.8971502705976789E-5</v>
      </c>
    </row>
    <row r="13" spans="2:15">
      <c r="B13" s="135" t="s">
        <v>1004</v>
      </c>
      <c r="C13" s="136" t="s">
        <v>1005</v>
      </c>
      <c r="D13" s="137" t="s">
        <v>476</v>
      </c>
      <c r="E13" s="137"/>
      <c r="F13" s="138">
        <v>0</v>
      </c>
      <c r="G13" s="137" t="s">
        <v>129</v>
      </c>
      <c r="H13" s="138">
        <v>0</v>
      </c>
      <c r="I13" s="97">
        <v>-3.7198052039999996</v>
      </c>
      <c r="J13" s="134">
        <f t="shared" si="0"/>
        <v>5.5714714072208495E-2</v>
      </c>
      <c r="K13" s="134">
        <f>I13/'סכום נכסי הקרן'!$C$42</f>
        <v>-1.1193564747173809E-6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2"/>
      <c r="C110" s="113"/>
      <c r="D110" s="124"/>
      <c r="E110" s="124"/>
      <c r="F110" s="124"/>
      <c r="G110" s="124"/>
      <c r="H110" s="124"/>
      <c r="I110" s="113"/>
      <c r="J110" s="113"/>
      <c r="K110" s="113"/>
    </row>
    <row r="111" spans="2:11">
      <c r="B111" s="112"/>
      <c r="C111" s="113"/>
      <c r="D111" s="124"/>
      <c r="E111" s="124"/>
      <c r="F111" s="124"/>
      <c r="G111" s="124"/>
      <c r="H111" s="124"/>
      <c r="I111" s="113"/>
      <c r="J111" s="113"/>
      <c r="K111" s="113"/>
    </row>
    <row r="112" spans="2:11">
      <c r="B112" s="112"/>
      <c r="C112" s="113"/>
      <c r="D112" s="124"/>
      <c r="E112" s="124"/>
      <c r="F112" s="124"/>
      <c r="G112" s="124"/>
      <c r="H112" s="124"/>
      <c r="I112" s="113"/>
      <c r="J112" s="113"/>
      <c r="K112" s="113"/>
    </row>
    <row r="113" spans="2:11">
      <c r="B113" s="112"/>
      <c r="C113" s="113"/>
      <c r="D113" s="124"/>
      <c r="E113" s="124"/>
      <c r="F113" s="124"/>
      <c r="G113" s="124"/>
      <c r="H113" s="124"/>
      <c r="I113" s="113"/>
      <c r="J113" s="113"/>
      <c r="K113" s="113"/>
    </row>
    <row r="114" spans="2:11">
      <c r="B114" s="112"/>
      <c r="C114" s="113"/>
      <c r="D114" s="124"/>
      <c r="E114" s="124"/>
      <c r="F114" s="124"/>
      <c r="G114" s="124"/>
      <c r="H114" s="124"/>
      <c r="I114" s="113"/>
      <c r="J114" s="113"/>
      <c r="K114" s="113"/>
    </row>
    <row r="115" spans="2:11">
      <c r="B115" s="112"/>
      <c r="C115" s="113"/>
      <c r="D115" s="124"/>
      <c r="E115" s="124"/>
      <c r="F115" s="124"/>
      <c r="G115" s="124"/>
      <c r="H115" s="124"/>
      <c r="I115" s="113"/>
      <c r="J115" s="113"/>
      <c r="K115" s="113"/>
    </row>
    <row r="116" spans="2:11">
      <c r="B116" s="112"/>
      <c r="C116" s="113"/>
      <c r="D116" s="124"/>
      <c r="E116" s="124"/>
      <c r="F116" s="124"/>
      <c r="G116" s="124"/>
      <c r="H116" s="124"/>
      <c r="I116" s="113"/>
      <c r="J116" s="113"/>
      <c r="K116" s="113"/>
    </row>
    <row r="117" spans="2:11">
      <c r="B117" s="112"/>
      <c r="C117" s="113"/>
      <c r="D117" s="124"/>
      <c r="E117" s="124"/>
      <c r="F117" s="124"/>
      <c r="G117" s="124"/>
      <c r="H117" s="124"/>
      <c r="I117" s="113"/>
      <c r="J117" s="113"/>
      <c r="K117" s="113"/>
    </row>
    <row r="118" spans="2:11">
      <c r="B118" s="112"/>
      <c r="C118" s="113"/>
      <c r="D118" s="124"/>
      <c r="E118" s="124"/>
      <c r="F118" s="124"/>
      <c r="G118" s="124"/>
      <c r="H118" s="124"/>
      <c r="I118" s="113"/>
      <c r="J118" s="113"/>
      <c r="K118" s="113"/>
    </row>
    <row r="119" spans="2:11">
      <c r="B119" s="112"/>
      <c r="C119" s="113"/>
      <c r="D119" s="124"/>
      <c r="E119" s="124"/>
      <c r="F119" s="124"/>
      <c r="G119" s="124"/>
      <c r="H119" s="124"/>
      <c r="I119" s="113"/>
      <c r="J119" s="113"/>
      <c r="K119" s="113"/>
    </row>
    <row r="120" spans="2:11">
      <c r="B120" s="112"/>
      <c r="C120" s="113"/>
      <c r="D120" s="124"/>
      <c r="E120" s="124"/>
      <c r="F120" s="124"/>
      <c r="G120" s="124"/>
      <c r="H120" s="124"/>
      <c r="I120" s="113"/>
      <c r="J120" s="113"/>
      <c r="K120" s="113"/>
    </row>
    <row r="121" spans="2:11">
      <c r="B121" s="112"/>
      <c r="C121" s="113"/>
      <c r="D121" s="124"/>
      <c r="E121" s="124"/>
      <c r="F121" s="124"/>
      <c r="G121" s="124"/>
      <c r="H121" s="124"/>
      <c r="I121" s="113"/>
      <c r="J121" s="113"/>
      <c r="K121" s="113"/>
    </row>
    <row r="122" spans="2:11">
      <c r="B122" s="112"/>
      <c r="C122" s="113"/>
      <c r="D122" s="124"/>
      <c r="E122" s="124"/>
      <c r="F122" s="124"/>
      <c r="G122" s="124"/>
      <c r="H122" s="124"/>
      <c r="I122" s="113"/>
      <c r="J122" s="113"/>
      <c r="K122" s="113"/>
    </row>
    <row r="123" spans="2:11">
      <c r="B123" s="112"/>
      <c r="C123" s="113"/>
      <c r="D123" s="124"/>
      <c r="E123" s="124"/>
      <c r="F123" s="124"/>
      <c r="G123" s="124"/>
      <c r="H123" s="124"/>
      <c r="I123" s="113"/>
      <c r="J123" s="113"/>
      <c r="K123" s="113"/>
    </row>
    <row r="124" spans="2:11">
      <c r="B124" s="112"/>
      <c r="C124" s="113"/>
      <c r="D124" s="124"/>
      <c r="E124" s="124"/>
      <c r="F124" s="124"/>
      <c r="G124" s="124"/>
      <c r="H124" s="124"/>
      <c r="I124" s="113"/>
      <c r="J124" s="113"/>
      <c r="K124" s="113"/>
    </row>
    <row r="125" spans="2:11">
      <c r="B125" s="112"/>
      <c r="C125" s="113"/>
      <c r="D125" s="124"/>
      <c r="E125" s="124"/>
      <c r="F125" s="124"/>
      <c r="G125" s="124"/>
      <c r="H125" s="124"/>
      <c r="I125" s="113"/>
      <c r="J125" s="113"/>
      <c r="K125" s="113"/>
    </row>
    <row r="126" spans="2:11">
      <c r="B126" s="112"/>
      <c r="C126" s="113"/>
      <c r="D126" s="124"/>
      <c r="E126" s="124"/>
      <c r="F126" s="124"/>
      <c r="G126" s="124"/>
      <c r="H126" s="124"/>
      <c r="I126" s="113"/>
      <c r="J126" s="113"/>
      <c r="K126" s="113"/>
    </row>
    <row r="127" spans="2:11">
      <c r="B127" s="112"/>
      <c r="C127" s="113"/>
      <c r="D127" s="124"/>
      <c r="E127" s="124"/>
      <c r="F127" s="124"/>
      <c r="G127" s="124"/>
      <c r="H127" s="124"/>
      <c r="I127" s="113"/>
      <c r="J127" s="113"/>
      <c r="K127" s="113"/>
    </row>
    <row r="128" spans="2:11">
      <c r="B128" s="112"/>
      <c r="C128" s="113"/>
      <c r="D128" s="124"/>
      <c r="E128" s="124"/>
      <c r="F128" s="124"/>
      <c r="G128" s="124"/>
      <c r="H128" s="124"/>
      <c r="I128" s="113"/>
      <c r="J128" s="113"/>
      <c r="K128" s="113"/>
    </row>
    <row r="129" spans="2:11">
      <c r="B129" s="112"/>
      <c r="C129" s="113"/>
      <c r="D129" s="124"/>
      <c r="E129" s="124"/>
      <c r="F129" s="124"/>
      <c r="G129" s="124"/>
      <c r="H129" s="124"/>
      <c r="I129" s="113"/>
      <c r="J129" s="113"/>
      <c r="K129" s="113"/>
    </row>
    <row r="130" spans="2:11">
      <c r="B130" s="112"/>
      <c r="C130" s="113"/>
      <c r="D130" s="124"/>
      <c r="E130" s="124"/>
      <c r="F130" s="124"/>
      <c r="G130" s="124"/>
      <c r="H130" s="124"/>
      <c r="I130" s="113"/>
      <c r="J130" s="113"/>
      <c r="K130" s="113"/>
    </row>
    <row r="131" spans="2:11">
      <c r="B131" s="112"/>
      <c r="C131" s="113"/>
      <c r="D131" s="124"/>
      <c r="E131" s="124"/>
      <c r="F131" s="124"/>
      <c r="G131" s="124"/>
      <c r="H131" s="124"/>
      <c r="I131" s="113"/>
      <c r="J131" s="113"/>
      <c r="K131" s="113"/>
    </row>
    <row r="132" spans="2:11">
      <c r="B132" s="112"/>
      <c r="C132" s="113"/>
      <c r="D132" s="124"/>
      <c r="E132" s="124"/>
      <c r="F132" s="124"/>
      <c r="G132" s="124"/>
      <c r="H132" s="124"/>
      <c r="I132" s="113"/>
      <c r="J132" s="113"/>
      <c r="K132" s="113"/>
    </row>
    <row r="133" spans="2:11">
      <c r="B133" s="112"/>
      <c r="C133" s="113"/>
      <c r="D133" s="124"/>
      <c r="E133" s="124"/>
      <c r="F133" s="124"/>
      <c r="G133" s="124"/>
      <c r="H133" s="124"/>
      <c r="I133" s="113"/>
      <c r="J133" s="113"/>
      <c r="K133" s="113"/>
    </row>
    <row r="134" spans="2:11">
      <c r="B134" s="112"/>
      <c r="C134" s="113"/>
      <c r="D134" s="124"/>
      <c r="E134" s="124"/>
      <c r="F134" s="124"/>
      <c r="G134" s="124"/>
      <c r="H134" s="124"/>
      <c r="I134" s="113"/>
      <c r="J134" s="113"/>
      <c r="K134" s="113"/>
    </row>
    <row r="135" spans="2:11">
      <c r="B135" s="112"/>
      <c r="C135" s="113"/>
      <c r="D135" s="124"/>
      <c r="E135" s="124"/>
      <c r="F135" s="124"/>
      <c r="G135" s="124"/>
      <c r="H135" s="124"/>
      <c r="I135" s="113"/>
      <c r="J135" s="113"/>
      <c r="K135" s="113"/>
    </row>
    <row r="136" spans="2:11">
      <c r="B136" s="112"/>
      <c r="C136" s="113"/>
      <c r="D136" s="124"/>
      <c r="E136" s="124"/>
      <c r="F136" s="124"/>
      <c r="G136" s="124"/>
      <c r="H136" s="124"/>
      <c r="I136" s="113"/>
      <c r="J136" s="113"/>
      <c r="K136" s="113"/>
    </row>
    <row r="137" spans="2:11">
      <c r="B137" s="112"/>
      <c r="C137" s="113"/>
      <c r="D137" s="124"/>
      <c r="E137" s="124"/>
      <c r="F137" s="124"/>
      <c r="G137" s="124"/>
      <c r="H137" s="124"/>
      <c r="I137" s="113"/>
      <c r="J137" s="113"/>
      <c r="K137" s="113"/>
    </row>
    <row r="138" spans="2:11">
      <c r="B138" s="112"/>
      <c r="C138" s="113"/>
      <c r="D138" s="124"/>
      <c r="E138" s="124"/>
      <c r="F138" s="124"/>
      <c r="G138" s="124"/>
      <c r="H138" s="124"/>
      <c r="I138" s="113"/>
      <c r="J138" s="113"/>
      <c r="K138" s="113"/>
    </row>
    <row r="139" spans="2:11">
      <c r="B139" s="112"/>
      <c r="C139" s="113"/>
      <c r="D139" s="124"/>
      <c r="E139" s="124"/>
      <c r="F139" s="124"/>
      <c r="G139" s="124"/>
      <c r="H139" s="124"/>
      <c r="I139" s="113"/>
      <c r="J139" s="113"/>
      <c r="K139" s="113"/>
    </row>
    <row r="140" spans="2:11">
      <c r="B140" s="112"/>
      <c r="C140" s="113"/>
      <c r="D140" s="124"/>
      <c r="E140" s="124"/>
      <c r="F140" s="124"/>
      <c r="G140" s="124"/>
      <c r="H140" s="124"/>
      <c r="I140" s="113"/>
      <c r="J140" s="113"/>
      <c r="K140" s="113"/>
    </row>
    <row r="141" spans="2:11">
      <c r="B141" s="112"/>
      <c r="C141" s="113"/>
      <c r="D141" s="124"/>
      <c r="E141" s="124"/>
      <c r="F141" s="124"/>
      <c r="G141" s="124"/>
      <c r="H141" s="124"/>
      <c r="I141" s="113"/>
      <c r="J141" s="113"/>
      <c r="K141" s="113"/>
    </row>
    <row r="142" spans="2:11">
      <c r="B142" s="112"/>
      <c r="C142" s="113"/>
      <c r="D142" s="124"/>
      <c r="E142" s="124"/>
      <c r="F142" s="124"/>
      <c r="G142" s="124"/>
      <c r="H142" s="124"/>
      <c r="I142" s="113"/>
      <c r="J142" s="113"/>
      <c r="K142" s="113"/>
    </row>
    <row r="143" spans="2:11">
      <c r="B143" s="112"/>
      <c r="C143" s="113"/>
      <c r="D143" s="124"/>
      <c r="E143" s="124"/>
      <c r="F143" s="124"/>
      <c r="G143" s="124"/>
      <c r="H143" s="124"/>
      <c r="I143" s="113"/>
      <c r="J143" s="113"/>
      <c r="K143" s="113"/>
    </row>
    <row r="144" spans="2:11">
      <c r="B144" s="112"/>
      <c r="C144" s="113"/>
      <c r="D144" s="124"/>
      <c r="E144" s="124"/>
      <c r="F144" s="124"/>
      <c r="G144" s="124"/>
      <c r="H144" s="124"/>
      <c r="I144" s="113"/>
      <c r="J144" s="113"/>
      <c r="K144" s="113"/>
    </row>
    <row r="145" spans="2:11">
      <c r="B145" s="112"/>
      <c r="C145" s="113"/>
      <c r="D145" s="124"/>
      <c r="E145" s="124"/>
      <c r="F145" s="124"/>
      <c r="G145" s="124"/>
      <c r="H145" s="124"/>
      <c r="I145" s="113"/>
      <c r="J145" s="113"/>
      <c r="K145" s="113"/>
    </row>
    <row r="146" spans="2:11">
      <c r="B146" s="112"/>
      <c r="C146" s="113"/>
      <c r="D146" s="124"/>
      <c r="E146" s="124"/>
      <c r="F146" s="124"/>
      <c r="G146" s="124"/>
      <c r="H146" s="124"/>
      <c r="I146" s="113"/>
      <c r="J146" s="113"/>
      <c r="K146" s="113"/>
    </row>
    <row r="147" spans="2:11">
      <c r="B147" s="112"/>
      <c r="C147" s="113"/>
      <c r="D147" s="124"/>
      <c r="E147" s="124"/>
      <c r="F147" s="124"/>
      <c r="G147" s="124"/>
      <c r="H147" s="124"/>
      <c r="I147" s="113"/>
      <c r="J147" s="113"/>
      <c r="K147" s="113"/>
    </row>
    <row r="148" spans="2:11">
      <c r="B148" s="112"/>
      <c r="C148" s="113"/>
      <c r="D148" s="124"/>
      <c r="E148" s="124"/>
      <c r="F148" s="124"/>
      <c r="G148" s="124"/>
      <c r="H148" s="124"/>
      <c r="I148" s="113"/>
      <c r="J148" s="113"/>
      <c r="K148" s="113"/>
    </row>
    <row r="149" spans="2:11">
      <c r="B149" s="112"/>
      <c r="C149" s="113"/>
      <c r="D149" s="124"/>
      <c r="E149" s="124"/>
      <c r="F149" s="124"/>
      <c r="G149" s="124"/>
      <c r="H149" s="124"/>
      <c r="I149" s="113"/>
      <c r="J149" s="113"/>
      <c r="K149" s="113"/>
    </row>
    <row r="150" spans="2:11">
      <c r="B150" s="112"/>
      <c r="C150" s="113"/>
      <c r="D150" s="124"/>
      <c r="E150" s="124"/>
      <c r="F150" s="124"/>
      <c r="G150" s="124"/>
      <c r="H150" s="124"/>
      <c r="I150" s="113"/>
      <c r="J150" s="113"/>
      <c r="K150" s="113"/>
    </row>
    <row r="151" spans="2:11">
      <c r="B151" s="112"/>
      <c r="C151" s="113"/>
      <c r="D151" s="124"/>
      <c r="E151" s="124"/>
      <c r="F151" s="124"/>
      <c r="G151" s="124"/>
      <c r="H151" s="124"/>
      <c r="I151" s="113"/>
      <c r="J151" s="113"/>
      <c r="K151" s="113"/>
    </row>
    <row r="152" spans="2:11">
      <c r="B152" s="112"/>
      <c r="C152" s="113"/>
      <c r="D152" s="124"/>
      <c r="E152" s="124"/>
      <c r="F152" s="124"/>
      <c r="G152" s="124"/>
      <c r="H152" s="124"/>
      <c r="I152" s="113"/>
      <c r="J152" s="113"/>
      <c r="K152" s="113"/>
    </row>
    <row r="153" spans="2:11">
      <c r="B153" s="112"/>
      <c r="C153" s="113"/>
      <c r="D153" s="124"/>
      <c r="E153" s="124"/>
      <c r="F153" s="124"/>
      <c r="G153" s="124"/>
      <c r="H153" s="124"/>
      <c r="I153" s="113"/>
      <c r="J153" s="113"/>
      <c r="K153" s="113"/>
    </row>
    <row r="154" spans="2:11">
      <c r="B154" s="112"/>
      <c r="C154" s="113"/>
      <c r="D154" s="124"/>
      <c r="E154" s="124"/>
      <c r="F154" s="124"/>
      <c r="G154" s="124"/>
      <c r="H154" s="124"/>
      <c r="I154" s="113"/>
      <c r="J154" s="113"/>
      <c r="K154" s="113"/>
    </row>
    <row r="155" spans="2:11">
      <c r="B155" s="112"/>
      <c r="C155" s="113"/>
      <c r="D155" s="124"/>
      <c r="E155" s="124"/>
      <c r="F155" s="124"/>
      <c r="G155" s="124"/>
      <c r="H155" s="124"/>
      <c r="I155" s="113"/>
      <c r="J155" s="113"/>
      <c r="K155" s="113"/>
    </row>
    <row r="156" spans="2:11">
      <c r="B156" s="112"/>
      <c r="C156" s="113"/>
      <c r="D156" s="124"/>
      <c r="E156" s="124"/>
      <c r="F156" s="124"/>
      <c r="G156" s="124"/>
      <c r="H156" s="124"/>
      <c r="I156" s="113"/>
      <c r="J156" s="113"/>
      <c r="K156" s="113"/>
    </row>
    <row r="157" spans="2:11">
      <c r="B157" s="112"/>
      <c r="C157" s="113"/>
      <c r="D157" s="124"/>
      <c r="E157" s="124"/>
      <c r="F157" s="124"/>
      <c r="G157" s="124"/>
      <c r="H157" s="124"/>
      <c r="I157" s="113"/>
      <c r="J157" s="113"/>
      <c r="K157" s="113"/>
    </row>
    <row r="158" spans="2:11">
      <c r="B158" s="112"/>
      <c r="C158" s="113"/>
      <c r="D158" s="124"/>
      <c r="E158" s="124"/>
      <c r="F158" s="124"/>
      <c r="G158" s="124"/>
      <c r="H158" s="124"/>
      <c r="I158" s="113"/>
      <c r="J158" s="113"/>
      <c r="K158" s="113"/>
    </row>
    <row r="159" spans="2:11">
      <c r="B159" s="112"/>
      <c r="C159" s="113"/>
      <c r="D159" s="124"/>
      <c r="E159" s="124"/>
      <c r="F159" s="124"/>
      <c r="G159" s="124"/>
      <c r="H159" s="124"/>
      <c r="I159" s="113"/>
      <c r="J159" s="113"/>
      <c r="K159" s="113"/>
    </row>
    <row r="160" spans="2:11">
      <c r="B160" s="112"/>
      <c r="C160" s="113"/>
      <c r="D160" s="124"/>
      <c r="E160" s="124"/>
      <c r="F160" s="124"/>
      <c r="G160" s="124"/>
      <c r="H160" s="124"/>
      <c r="I160" s="113"/>
      <c r="J160" s="113"/>
      <c r="K160" s="113"/>
    </row>
    <row r="161" spans="2:11">
      <c r="B161" s="112"/>
      <c r="C161" s="113"/>
      <c r="D161" s="124"/>
      <c r="E161" s="124"/>
      <c r="F161" s="124"/>
      <c r="G161" s="124"/>
      <c r="H161" s="124"/>
      <c r="I161" s="113"/>
      <c r="J161" s="113"/>
      <c r="K161" s="113"/>
    </row>
    <row r="162" spans="2:11">
      <c r="B162" s="112"/>
      <c r="C162" s="113"/>
      <c r="D162" s="124"/>
      <c r="E162" s="124"/>
      <c r="F162" s="124"/>
      <c r="G162" s="124"/>
      <c r="H162" s="124"/>
      <c r="I162" s="113"/>
      <c r="J162" s="113"/>
      <c r="K162" s="113"/>
    </row>
    <row r="163" spans="2:11">
      <c r="B163" s="112"/>
      <c r="C163" s="113"/>
      <c r="D163" s="124"/>
      <c r="E163" s="124"/>
      <c r="F163" s="124"/>
      <c r="G163" s="124"/>
      <c r="H163" s="124"/>
      <c r="I163" s="113"/>
      <c r="J163" s="113"/>
      <c r="K163" s="113"/>
    </row>
    <row r="164" spans="2:11">
      <c r="B164" s="112"/>
      <c r="C164" s="113"/>
      <c r="D164" s="124"/>
      <c r="E164" s="124"/>
      <c r="F164" s="124"/>
      <c r="G164" s="124"/>
      <c r="H164" s="124"/>
      <c r="I164" s="113"/>
      <c r="J164" s="113"/>
      <c r="K164" s="113"/>
    </row>
    <row r="165" spans="2:11">
      <c r="B165" s="112"/>
      <c r="C165" s="113"/>
      <c r="D165" s="124"/>
      <c r="E165" s="124"/>
      <c r="F165" s="124"/>
      <c r="G165" s="124"/>
      <c r="H165" s="124"/>
      <c r="I165" s="113"/>
      <c r="J165" s="113"/>
      <c r="K165" s="113"/>
    </row>
    <row r="166" spans="2:11">
      <c r="B166" s="112"/>
      <c r="C166" s="113"/>
      <c r="D166" s="124"/>
      <c r="E166" s="124"/>
      <c r="F166" s="124"/>
      <c r="G166" s="124"/>
      <c r="H166" s="124"/>
      <c r="I166" s="113"/>
      <c r="J166" s="113"/>
      <c r="K166" s="113"/>
    </row>
    <row r="167" spans="2:11">
      <c r="B167" s="112"/>
      <c r="C167" s="113"/>
      <c r="D167" s="124"/>
      <c r="E167" s="124"/>
      <c r="F167" s="124"/>
      <c r="G167" s="124"/>
      <c r="H167" s="124"/>
      <c r="I167" s="113"/>
      <c r="J167" s="113"/>
      <c r="K167" s="113"/>
    </row>
    <row r="168" spans="2:11">
      <c r="B168" s="112"/>
      <c r="C168" s="113"/>
      <c r="D168" s="124"/>
      <c r="E168" s="124"/>
      <c r="F168" s="124"/>
      <c r="G168" s="124"/>
      <c r="H168" s="124"/>
      <c r="I168" s="113"/>
      <c r="J168" s="113"/>
      <c r="K168" s="113"/>
    </row>
    <row r="169" spans="2:11">
      <c r="B169" s="112"/>
      <c r="C169" s="113"/>
      <c r="D169" s="124"/>
      <c r="E169" s="124"/>
      <c r="F169" s="124"/>
      <c r="G169" s="124"/>
      <c r="H169" s="124"/>
      <c r="I169" s="113"/>
      <c r="J169" s="113"/>
      <c r="K169" s="113"/>
    </row>
    <row r="170" spans="2:11">
      <c r="B170" s="112"/>
      <c r="C170" s="113"/>
      <c r="D170" s="124"/>
      <c r="E170" s="124"/>
      <c r="F170" s="124"/>
      <c r="G170" s="124"/>
      <c r="H170" s="124"/>
      <c r="I170" s="113"/>
      <c r="J170" s="113"/>
      <c r="K170" s="113"/>
    </row>
    <row r="171" spans="2:11">
      <c r="B171" s="112"/>
      <c r="C171" s="113"/>
      <c r="D171" s="124"/>
      <c r="E171" s="124"/>
      <c r="F171" s="124"/>
      <c r="G171" s="124"/>
      <c r="H171" s="124"/>
      <c r="I171" s="113"/>
      <c r="J171" s="113"/>
      <c r="K171" s="113"/>
    </row>
    <row r="172" spans="2:11">
      <c r="B172" s="112"/>
      <c r="C172" s="113"/>
      <c r="D172" s="124"/>
      <c r="E172" s="124"/>
      <c r="F172" s="124"/>
      <c r="G172" s="124"/>
      <c r="H172" s="124"/>
      <c r="I172" s="113"/>
      <c r="J172" s="113"/>
      <c r="K172" s="113"/>
    </row>
    <row r="173" spans="2:11">
      <c r="B173" s="112"/>
      <c r="C173" s="113"/>
      <c r="D173" s="124"/>
      <c r="E173" s="124"/>
      <c r="F173" s="124"/>
      <c r="G173" s="124"/>
      <c r="H173" s="124"/>
      <c r="I173" s="113"/>
      <c r="J173" s="113"/>
      <c r="K173" s="113"/>
    </row>
    <row r="174" spans="2:11">
      <c r="B174" s="112"/>
      <c r="C174" s="113"/>
      <c r="D174" s="124"/>
      <c r="E174" s="124"/>
      <c r="F174" s="124"/>
      <c r="G174" s="124"/>
      <c r="H174" s="124"/>
      <c r="I174" s="113"/>
      <c r="J174" s="113"/>
      <c r="K174" s="113"/>
    </row>
    <row r="175" spans="2:11">
      <c r="B175" s="112"/>
      <c r="C175" s="113"/>
      <c r="D175" s="124"/>
      <c r="E175" s="124"/>
      <c r="F175" s="124"/>
      <c r="G175" s="124"/>
      <c r="H175" s="124"/>
      <c r="I175" s="113"/>
      <c r="J175" s="113"/>
      <c r="K175" s="113"/>
    </row>
    <row r="176" spans="2:11">
      <c r="B176" s="112"/>
      <c r="C176" s="113"/>
      <c r="D176" s="124"/>
      <c r="E176" s="124"/>
      <c r="F176" s="124"/>
      <c r="G176" s="124"/>
      <c r="H176" s="124"/>
      <c r="I176" s="113"/>
      <c r="J176" s="113"/>
      <c r="K176" s="113"/>
    </row>
    <row r="177" spans="2:11">
      <c r="B177" s="112"/>
      <c r="C177" s="113"/>
      <c r="D177" s="124"/>
      <c r="E177" s="124"/>
      <c r="F177" s="124"/>
      <c r="G177" s="124"/>
      <c r="H177" s="124"/>
      <c r="I177" s="113"/>
      <c r="J177" s="113"/>
      <c r="K177" s="113"/>
    </row>
    <row r="178" spans="2:11">
      <c r="B178" s="112"/>
      <c r="C178" s="113"/>
      <c r="D178" s="124"/>
      <c r="E178" s="124"/>
      <c r="F178" s="124"/>
      <c r="G178" s="124"/>
      <c r="H178" s="124"/>
      <c r="I178" s="113"/>
      <c r="J178" s="113"/>
      <c r="K178" s="113"/>
    </row>
    <row r="179" spans="2:11">
      <c r="B179" s="112"/>
      <c r="C179" s="113"/>
      <c r="D179" s="124"/>
      <c r="E179" s="124"/>
      <c r="F179" s="124"/>
      <c r="G179" s="124"/>
      <c r="H179" s="124"/>
      <c r="I179" s="113"/>
      <c r="J179" s="113"/>
      <c r="K179" s="113"/>
    </row>
    <row r="180" spans="2:11">
      <c r="B180" s="112"/>
      <c r="C180" s="113"/>
      <c r="D180" s="124"/>
      <c r="E180" s="124"/>
      <c r="F180" s="124"/>
      <c r="G180" s="124"/>
      <c r="H180" s="124"/>
      <c r="I180" s="113"/>
      <c r="J180" s="113"/>
      <c r="K180" s="113"/>
    </row>
    <row r="181" spans="2:11">
      <c r="B181" s="112"/>
      <c r="C181" s="113"/>
      <c r="D181" s="124"/>
      <c r="E181" s="124"/>
      <c r="F181" s="124"/>
      <c r="G181" s="124"/>
      <c r="H181" s="124"/>
      <c r="I181" s="113"/>
      <c r="J181" s="113"/>
      <c r="K181" s="113"/>
    </row>
    <row r="182" spans="2:11">
      <c r="B182" s="112"/>
      <c r="C182" s="113"/>
      <c r="D182" s="124"/>
      <c r="E182" s="124"/>
      <c r="F182" s="124"/>
      <c r="G182" s="124"/>
      <c r="H182" s="124"/>
      <c r="I182" s="113"/>
      <c r="J182" s="113"/>
      <c r="K182" s="113"/>
    </row>
    <row r="183" spans="2:11">
      <c r="B183" s="112"/>
      <c r="C183" s="113"/>
      <c r="D183" s="124"/>
      <c r="E183" s="124"/>
      <c r="F183" s="124"/>
      <c r="G183" s="124"/>
      <c r="H183" s="124"/>
      <c r="I183" s="113"/>
      <c r="J183" s="113"/>
      <c r="K183" s="113"/>
    </row>
    <row r="184" spans="2:11">
      <c r="B184" s="112"/>
      <c r="C184" s="113"/>
      <c r="D184" s="124"/>
      <c r="E184" s="124"/>
      <c r="F184" s="124"/>
      <c r="G184" s="124"/>
      <c r="H184" s="124"/>
      <c r="I184" s="113"/>
      <c r="J184" s="113"/>
      <c r="K184" s="113"/>
    </row>
    <row r="185" spans="2:11">
      <c r="B185" s="112"/>
      <c r="C185" s="113"/>
      <c r="D185" s="124"/>
      <c r="E185" s="124"/>
      <c r="F185" s="124"/>
      <c r="G185" s="124"/>
      <c r="H185" s="124"/>
      <c r="I185" s="113"/>
      <c r="J185" s="113"/>
      <c r="K185" s="113"/>
    </row>
    <row r="186" spans="2:11">
      <c r="B186" s="112"/>
      <c r="C186" s="113"/>
      <c r="D186" s="124"/>
      <c r="E186" s="124"/>
      <c r="F186" s="124"/>
      <c r="G186" s="124"/>
      <c r="H186" s="124"/>
      <c r="I186" s="113"/>
      <c r="J186" s="113"/>
      <c r="K186" s="113"/>
    </row>
    <row r="187" spans="2:11">
      <c r="B187" s="112"/>
      <c r="C187" s="113"/>
      <c r="D187" s="124"/>
      <c r="E187" s="124"/>
      <c r="F187" s="124"/>
      <c r="G187" s="124"/>
      <c r="H187" s="124"/>
      <c r="I187" s="113"/>
      <c r="J187" s="113"/>
      <c r="K187" s="113"/>
    </row>
    <row r="188" spans="2:11">
      <c r="B188" s="112"/>
      <c r="C188" s="113"/>
      <c r="D188" s="124"/>
      <c r="E188" s="124"/>
      <c r="F188" s="124"/>
      <c r="G188" s="124"/>
      <c r="H188" s="124"/>
      <c r="I188" s="113"/>
      <c r="J188" s="113"/>
      <c r="K188" s="113"/>
    </row>
    <row r="189" spans="2:11">
      <c r="B189" s="112"/>
      <c r="C189" s="113"/>
      <c r="D189" s="124"/>
      <c r="E189" s="124"/>
      <c r="F189" s="124"/>
      <c r="G189" s="124"/>
      <c r="H189" s="124"/>
      <c r="I189" s="113"/>
      <c r="J189" s="113"/>
      <c r="K189" s="113"/>
    </row>
    <row r="190" spans="2:11">
      <c r="B190" s="112"/>
      <c r="C190" s="113"/>
      <c r="D190" s="124"/>
      <c r="E190" s="124"/>
      <c r="F190" s="124"/>
      <c r="G190" s="124"/>
      <c r="H190" s="124"/>
      <c r="I190" s="113"/>
      <c r="J190" s="113"/>
      <c r="K190" s="113"/>
    </row>
    <row r="191" spans="2:11">
      <c r="B191" s="112"/>
      <c r="C191" s="113"/>
      <c r="D191" s="124"/>
      <c r="E191" s="124"/>
      <c r="F191" s="124"/>
      <c r="G191" s="124"/>
      <c r="H191" s="124"/>
      <c r="I191" s="113"/>
      <c r="J191" s="113"/>
      <c r="K191" s="113"/>
    </row>
    <row r="192" spans="2:11">
      <c r="B192" s="112"/>
      <c r="C192" s="113"/>
      <c r="D192" s="124"/>
      <c r="E192" s="124"/>
      <c r="F192" s="124"/>
      <c r="G192" s="124"/>
      <c r="H192" s="124"/>
      <c r="I192" s="113"/>
      <c r="J192" s="113"/>
      <c r="K192" s="113"/>
    </row>
    <row r="193" spans="2:11">
      <c r="B193" s="112"/>
      <c r="C193" s="113"/>
      <c r="D193" s="124"/>
      <c r="E193" s="124"/>
      <c r="F193" s="124"/>
      <c r="G193" s="124"/>
      <c r="H193" s="124"/>
      <c r="I193" s="113"/>
      <c r="J193" s="113"/>
      <c r="K193" s="113"/>
    </row>
    <row r="194" spans="2:11">
      <c r="B194" s="112"/>
      <c r="C194" s="113"/>
      <c r="D194" s="124"/>
      <c r="E194" s="124"/>
      <c r="F194" s="124"/>
      <c r="G194" s="124"/>
      <c r="H194" s="124"/>
      <c r="I194" s="113"/>
      <c r="J194" s="113"/>
      <c r="K194" s="113"/>
    </row>
    <row r="195" spans="2:11">
      <c r="B195" s="112"/>
      <c r="C195" s="113"/>
      <c r="D195" s="124"/>
      <c r="E195" s="124"/>
      <c r="F195" s="124"/>
      <c r="G195" s="124"/>
      <c r="H195" s="124"/>
      <c r="I195" s="113"/>
      <c r="J195" s="113"/>
      <c r="K195" s="113"/>
    </row>
    <row r="196" spans="2:11">
      <c r="B196" s="112"/>
      <c r="C196" s="113"/>
      <c r="D196" s="124"/>
      <c r="E196" s="124"/>
      <c r="F196" s="124"/>
      <c r="G196" s="124"/>
      <c r="H196" s="124"/>
      <c r="I196" s="113"/>
      <c r="J196" s="113"/>
      <c r="K196" s="113"/>
    </row>
    <row r="197" spans="2:11">
      <c r="B197" s="112"/>
      <c r="C197" s="113"/>
      <c r="D197" s="124"/>
      <c r="E197" s="124"/>
      <c r="F197" s="124"/>
      <c r="G197" s="124"/>
      <c r="H197" s="124"/>
      <c r="I197" s="113"/>
      <c r="J197" s="113"/>
      <c r="K197" s="113"/>
    </row>
    <row r="198" spans="2:11">
      <c r="B198" s="112"/>
      <c r="C198" s="113"/>
      <c r="D198" s="124"/>
      <c r="E198" s="124"/>
      <c r="F198" s="124"/>
      <c r="G198" s="124"/>
      <c r="H198" s="124"/>
      <c r="I198" s="113"/>
      <c r="J198" s="113"/>
      <c r="K198" s="113"/>
    </row>
    <row r="199" spans="2:11">
      <c r="B199" s="112"/>
      <c r="C199" s="113"/>
      <c r="D199" s="124"/>
      <c r="E199" s="124"/>
      <c r="F199" s="124"/>
      <c r="G199" s="124"/>
      <c r="H199" s="124"/>
      <c r="I199" s="113"/>
      <c r="J199" s="113"/>
      <c r="K199" s="113"/>
    </row>
    <row r="200" spans="2:11">
      <c r="B200" s="112"/>
      <c r="C200" s="113"/>
      <c r="D200" s="124"/>
      <c r="E200" s="124"/>
      <c r="F200" s="124"/>
      <c r="G200" s="124"/>
      <c r="H200" s="124"/>
      <c r="I200" s="113"/>
      <c r="J200" s="113"/>
      <c r="K200" s="113"/>
    </row>
    <row r="201" spans="2:11">
      <c r="B201" s="112"/>
      <c r="C201" s="113"/>
      <c r="D201" s="124"/>
      <c r="E201" s="124"/>
      <c r="F201" s="124"/>
      <c r="G201" s="124"/>
      <c r="H201" s="124"/>
      <c r="I201" s="113"/>
      <c r="J201" s="113"/>
      <c r="K201" s="113"/>
    </row>
    <row r="202" spans="2:11">
      <c r="B202" s="112"/>
      <c r="C202" s="113"/>
      <c r="D202" s="124"/>
      <c r="E202" s="124"/>
      <c r="F202" s="124"/>
      <c r="G202" s="124"/>
      <c r="H202" s="124"/>
      <c r="I202" s="113"/>
      <c r="J202" s="113"/>
      <c r="K202" s="113"/>
    </row>
    <row r="203" spans="2:11">
      <c r="B203" s="112"/>
      <c r="C203" s="113"/>
      <c r="D203" s="124"/>
      <c r="E203" s="124"/>
      <c r="F203" s="124"/>
      <c r="G203" s="124"/>
      <c r="H203" s="124"/>
      <c r="I203" s="113"/>
      <c r="J203" s="113"/>
      <c r="K203" s="113"/>
    </row>
    <row r="204" spans="2:11">
      <c r="B204" s="112"/>
      <c r="C204" s="113"/>
      <c r="D204" s="124"/>
      <c r="E204" s="124"/>
      <c r="F204" s="124"/>
      <c r="G204" s="124"/>
      <c r="H204" s="124"/>
      <c r="I204" s="113"/>
      <c r="J204" s="113"/>
      <c r="K204" s="113"/>
    </row>
    <row r="205" spans="2:11">
      <c r="B205" s="112"/>
      <c r="C205" s="113"/>
      <c r="D205" s="124"/>
      <c r="E205" s="124"/>
      <c r="F205" s="124"/>
      <c r="G205" s="124"/>
      <c r="H205" s="124"/>
      <c r="I205" s="113"/>
      <c r="J205" s="113"/>
      <c r="K205" s="113"/>
    </row>
    <row r="206" spans="2:11">
      <c r="B206" s="112"/>
      <c r="C206" s="113"/>
      <c r="D206" s="124"/>
      <c r="E206" s="124"/>
      <c r="F206" s="124"/>
      <c r="G206" s="124"/>
      <c r="H206" s="124"/>
      <c r="I206" s="113"/>
      <c r="J206" s="113"/>
      <c r="K206" s="113"/>
    </row>
    <row r="207" spans="2:11">
      <c r="B207" s="112"/>
      <c r="C207" s="113"/>
      <c r="D207" s="124"/>
      <c r="E207" s="124"/>
      <c r="F207" s="124"/>
      <c r="G207" s="124"/>
      <c r="H207" s="124"/>
      <c r="I207" s="113"/>
      <c r="J207" s="113"/>
      <c r="K207" s="113"/>
    </row>
    <row r="208" spans="2:11">
      <c r="B208" s="112"/>
      <c r="C208" s="113"/>
      <c r="D208" s="124"/>
      <c r="E208" s="124"/>
      <c r="F208" s="124"/>
      <c r="G208" s="124"/>
      <c r="H208" s="124"/>
      <c r="I208" s="113"/>
      <c r="J208" s="113"/>
      <c r="K208" s="113"/>
    </row>
    <row r="209" spans="2:11">
      <c r="B209" s="112"/>
      <c r="C209" s="113"/>
      <c r="D209" s="124"/>
      <c r="E209" s="124"/>
      <c r="F209" s="124"/>
      <c r="G209" s="124"/>
      <c r="H209" s="124"/>
      <c r="I209" s="113"/>
      <c r="J209" s="113"/>
      <c r="K209" s="113"/>
    </row>
    <row r="210" spans="2:11">
      <c r="B210" s="112"/>
      <c r="C210" s="113"/>
      <c r="D210" s="124"/>
      <c r="E210" s="124"/>
      <c r="F210" s="124"/>
      <c r="G210" s="124"/>
      <c r="H210" s="124"/>
      <c r="I210" s="113"/>
      <c r="J210" s="113"/>
      <c r="K210" s="113"/>
    </row>
    <row r="211" spans="2:11">
      <c r="B211" s="112"/>
      <c r="C211" s="113"/>
      <c r="D211" s="124"/>
      <c r="E211" s="124"/>
      <c r="F211" s="124"/>
      <c r="G211" s="124"/>
      <c r="H211" s="124"/>
      <c r="I211" s="113"/>
      <c r="J211" s="113"/>
      <c r="K211" s="113"/>
    </row>
    <row r="212" spans="2:11">
      <c r="B212" s="112"/>
      <c r="C212" s="113"/>
      <c r="D212" s="124"/>
      <c r="E212" s="124"/>
      <c r="F212" s="124"/>
      <c r="G212" s="124"/>
      <c r="H212" s="124"/>
      <c r="I212" s="113"/>
      <c r="J212" s="113"/>
      <c r="K212" s="113"/>
    </row>
    <row r="213" spans="2:11">
      <c r="B213" s="112"/>
      <c r="C213" s="113"/>
      <c r="D213" s="124"/>
      <c r="E213" s="124"/>
      <c r="F213" s="124"/>
      <c r="G213" s="124"/>
      <c r="H213" s="124"/>
      <c r="I213" s="113"/>
      <c r="J213" s="113"/>
      <c r="K213" s="113"/>
    </row>
    <row r="214" spans="2:11">
      <c r="B214" s="112"/>
      <c r="C214" s="113"/>
      <c r="D214" s="124"/>
      <c r="E214" s="124"/>
      <c r="F214" s="124"/>
      <c r="G214" s="124"/>
      <c r="H214" s="124"/>
      <c r="I214" s="113"/>
      <c r="J214" s="113"/>
      <c r="K214" s="113"/>
    </row>
    <row r="215" spans="2:11">
      <c r="B215" s="112"/>
      <c r="C215" s="113"/>
      <c r="D215" s="124"/>
      <c r="E215" s="124"/>
      <c r="F215" s="124"/>
      <c r="G215" s="124"/>
      <c r="H215" s="124"/>
      <c r="I215" s="113"/>
      <c r="J215" s="113"/>
      <c r="K215" s="113"/>
    </row>
    <row r="216" spans="2:11">
      <c r="B216" s="112"/>
      <c r="C216" s="113"/>
      <c r="D216" s="124"/>
      <c r="E216" s="124"/>
      <c r="F216" s="124"/>
      <c r="G216" s="124"/>
      <c r="H216" s="124"/>
      <c r="I216" s="113"/>
      <c r="J216" s="113"/>
      <c r="K216" s="113"/>
    </row>
    <row r="217" spans="2:11">
      <c r="B217" s="112"/>
      <c r="C217" s="113"/>
      <c r="D217" s="124"/>
      <c r="E217" s="124"/>
      <c r="F217" s="124"/>
      <c r="G217" s="124"/>
      <c r="H217" s="124"/>
      <c r="I217" s="113"/>
      <c r="J217" s="113"/>
      <c r="K217" s="113"/>
    </row>
    <row r="218" spans="2:11">
      <c r="B218" s="112"/>
      <c r="C218" s="113"/>
      <c r="D218" s="124"/>
      <c r="E218" s="124"/>
      <c r="F218" s="124"/>
      <c r="G218" s="124"/>
      <c r="H218" s="124"/>
      <c r="I218" s="113"/>
      <c r="J218" s="113"/>
      <c r="K218" s="113"/>
    </row>
    <row r="219" spans="2:11">
      <c r="B219" s="112"/>
      <c r="C219" s="113"/>
      <c r="D219" s="124"/>
      <c r="E219" s="124"/>
      <c r="F219" s="124"/>
      <c r="G219" s="124"/>
      <c r="H219" s="124"/>
      <c r="I219" s="113"/>
      <c r="J219" s="113"/>
      <c r="K219" s="113"/>
    </row>
    <row r="220" spans="2:11">
      <c r="B220" s="112"/>
      <c r="C220" s="113"/>
      <c r="D220" s="124"/>
      <c r="E220" s="124"/>
      <c r="F220" s="124"/>
      <c r="G220" s="124"/>
      <c r="H220" s="124"/>
      <c r="I220" s="113"/>
      <c r="J220" s="113"/>
      <c r="K220" s="113"/>
    </row>
    <row r="221" spans="2:11">
      <c r="B221" s="112"/>
      <c r="C221" s="113"/>
      <c r="D221" s="124"/>
      <c r="E221" s="124"/>
      <c r="F221" s="124"/>
      <c r="G221" s="124"/>
      <c r="H221" s="124"/>
      <c r="I221" s="113"/>
      <c r="J221" s="113"/>
      <c r="K221" s="113"/>
    </row>
    <row r="222" spans="2:11">
      <c r="B222" s="112"/>
      <c r="C222" s="113"/>
      <c r="D222" s="124"/>
      <c r="E222" s="124"/>
      <c r="F222" s="124"/>
      <c r="G222" s="124"/>
      <c r="H222" s="124"/>
      <c r="I222" s="113"/>
      <c r="J222" s="113"/>
      <c r="K222" s="113"/>
    </row>
    <row r="223" spans="2:11">
      <c r="B223" s="112"/>
      <c r="C223" s="113"/>
      <c r="D223" s="124"/>
      <c r="E223" s="124"/>
      <c r="F223" s="124"/>
      <c r="G223" s="124"/>
      <c r="H223" s="124"/>
      <c r="I223" s="113"/>
      <c r="J223" s="113"/>
      <c r="K223" s="113"/>
    </row>
    <row r="224" spans="2:11">
      <c r="B224" s="112"/>
      <c r="C224" s="113"/>
      <c r="D224" s="124"/>
      <c r="E224" s="124"/>
      <c r="F224" s="124"/>
      <c r="G224" s="124"/>
      <c r="H224" s="124"/>
      <c r="I224" s="113"/>
      <c r="J224" s="113"/>
      <c r="K224" s="113"/>
    </row>
    <row r="225" spans="2:11">
      <c r="B225" s="112"/>
      <c r="C225" s="113"/>
      <c r="D225" s="124"/>
      <c r="E225" s="124"/>
      <c r="F225" s="124"/>
      <c r="G225" s="124"/>
      <c r="H225" s="124"/>
      <c r="I225" s="113"/>
      <c r="J225" s="113"/>
      <c r="K225" s="113"/>
    </row>
    <row r="226" spans="2:11">
      <c r="B226" s="112"/>
      <c r="C226" s="113"/>
      <c r="D226" s="124"/>
      <c r="E226" s="124"/>
      <c r="F226" s="124"/>
      <c r="G226" s="124"/>
      <c r="H226" s="124"/>
      <c r="I226" s="113"/>
      <c r="J226" s="113"/>
      <c r="K226" s="113"/>
    </row>
    <row r="227" spans="2:11">
      <c r="B227" s="112"/>
      <c r="C227" s="113"/>
      <c r="D227" s="124"/>
      <c r="E227" s="124"/>
      <c r="F227" s="124"/>
      <c r="G227" s="124"/>
      <c r="H227" s="124"/>
      <c r="I227" s="113"/>
      <c r="J227" s="113"/>
      <c r="K227" s="113"/>
    </row>
    <row r="228" spans="2:11">
      <c r="B228" s="112"/>
      <c r="C228" s="113"/>
      <c r="D228" s="124"/>
      <c r="E228" s="124"/>
      <c r="F228" s="124"/>
      <c r="G228" s="124"/>
      <c r="H228" s="124"/>
      <c r="I228" s="113"/>
      <c r="J228" s="113"/>
      <c r="K228" s="113"/>
    </row>
    <row r="229" spans="2:11">
      <c r="B229" s="112"/>
      <c r="C229" s="113"/>
      <c r="D229" s="124"/>
      <c r="E229" s="124"/>
      <c r="F229" s="124"/>
      <c r="G229" s="124"/>
      <c r="H229" s="124"/>
      <c r="I229" s="113"/>
      <c r="J229" s="113"/>
      <c r="K229" s="113"/>
    </row>
    <row r="230" spans="2:11">
      <c r="B230" s="112"/>
      <c r="C230" s="113"/>
      <c r="D230" s="124"/>
      <c r="E230" s="124"/>
      <c r="F230" s="124"/>
      <c r="G230" s="124"/>
      <c r="H230" s="124"/>
      <c r="I230" s="113"/>
      <c r="J230" s="113"/>
      <c r="K230" s="113"/>
    </row>
    <row r="231" spans="2:11">
      <c r="B231" s="112"/>
      <c r="C231" s="113"/>
      <c r="D231" s="124"/>
      <c r="E231" s="124"/>
      <c r="F231" s="124"/>
      <c r="G231" s="124"/>
      <c r="H231" s="124"/>
      <c r="I231" s="113"/>
      <c r="J231" s="113"/>
      <c r="K231" s="113"/>
    </row>
    <row r="232" spans="2:11">
      <c r="B232" s="112"/>
      <c r="C232" s="113"/>
      <c r="D232" s="124"/>
      <c r="E232" s="124"/>
      <c r="F232" s="124"/>
      <c r="G232" s="124"/>
      <c r="H232" s="124"/>
      <c r="I232" s="113"/>
      <c r="J232" s="113"/>
      <c r="K232" s="113"/>
    </row>
    <row r="233" spans="2:11">
      <c r="B233" s="112"/>
      <c r="C233" s="113"/>
      <c r="D233" s="124"/>
      <c r="E233" s="124"/>
      <c r="F233" s="124"/>
      <c r="G233" s="124"/>
      <c r="H233" s="124"/>
      <c r="I233" s="113"/>
      <c r="J233" s="113"/>
      <c r="K233" s="113"/>
    </row>
    <row r="234" spans="2:11">
      <c r="B234" s="112"/>
      <c r="C234" s="113"/>
      <c r="D234" s="124"/>
      <c r="E234" s="124"/>
      <c r="F234" s="124"/>
      <c r="G234" s="124"/>
      <c r="H234" s="124"/>
      <c r="I234" s="113"/>
      <c r="J234" s="113"/>
      <c r="K234" s="113"/>
    </row>
    <row r="235" spans="2:11">
      <c r="B235" s="112"/>
      <c r="C235" s="113"/>
      <c r="D235" s="124"/>
      <c r="E235" s="124"/>
      <c r="F235" s="124"/>
      <c r="G235" s="124"/>
      <c r="H235" s="124"/>
      <c r="I235" s="113"/>
      <c r="J235" s="113"/>
      <c r="K235" s="113"/>
    </row>
    <row r="236" spans="2:11">
      <c r="B236" s="112"/>
      <c r="C236" s="113"/>
      <c r="D236" s="124"/>
      <c r="E236" s="124"/>
      <c r="F236" s="124"/>
      <c r="G236" s="124"/>
      <c r="H236" s="124"/>
      <c r="I236" s="113"/>
      <c r="J236" s="113"/>
      <c r="K236" s="113"/>
    </row>
    <row r="237" spans="2:11">
      <c r="B237" s="112"/>
      <c r="C237" s="113"/>
      <c r="D237" s="124"/>
      <c r="E237" s="124"/>
      <c r="F237" s="124"/>
      <c r="G237" s="124"/>
      <c r="H237" s="124"/>
      <c r="I237" s="113"/>
      <c r="J237" s="113"/>
      <c r="K237" s="113"/>
    </row>
    <row r="238" spans="2:11">
      <c r="B238" s="112"/>
      <c r="C238" s="113"/>
      <c r="D238" s="124"/>
      <c r="E238" s="124"/>
      <c r="F238" s="124"/>
      <c r="G238" s="124"/>
      <c r="H238" s="124"/>
      <c r="I238" s="113"/>
      <c r="J238" s="113"/>
      <c r="K238" s="113"/>
    </row>
    <row r="239" spans="2:11">
      <c r="B239" s="112"/>
      <c r="C239" s="113"/>
      <c r="D239" s="124"/>
      <c r="E239" s="124"/>
      <c r="F239" s="124"/>
      <c r="G239" s="124"/>
      <c r="H239" s="124"/>
      <c r="I239" s="113"/>
      <c r="J239" s="113"/>
      <c r="K239" s="113"/>
    </row>
    <row r="240" spans="2:11">
      <c r="B240" s="112"/>
      <c r="C240" s="113"/>
      <c r="D240" s="124"/>
      <c r="E240" s="124"/>
      <c r="F240" s="124"/>
      <c r="G240" s="124"/>
      <c r="H240" s="124"/>
      <c r="I240" s="113"/>
      <c r="J240" s="113"/>
      <c r="K240" s="113"/>
    </row>
    <row r="241" spans="2:11">
      <c r="B241" s="112"/>
      <c r="C241" s="113"/>
      <c r="D241" s="124"/>
      <c r="E241" s="124"/>
      <c r="F241" s="124"/>
      <c r="G241" s="124"/>
      <c r="H241" s="124"/>
      <c r="I241" s="113"/>
      <c r="J241" s="113"/>
      <c r="K241" s="113"/>
    </row>
    <row r="242" spans="2:11">
      <c r="B242" s="112"/>
      <c r="C242" s="113"/>
      <c r="D242" s="124"/>
      <c r="E242" s="124"/>
      <c r="F242" s="124"/>
      <c r="G242" s="124"/>
      <c r="H242" s="124"/>
      <c r="I242" s="113"/>
      <c r="J242" s="113"/>
      <c r="K242" s="113"/>
    </row>
    <row r="243" spans="2:11">
      <c r="B243" s="112"/>
      <c r="C243" s="113"/>
      <c r="D243" s="124"/>
      <c r="E243" s="124"/>
      <c r="F243" s="124"/>
      <c r="G243" s="124"/>
      <c r="H243" s="124"/>
      <c r="I243" s="113"/>
      <c r="J243" s="113"/>
      <c r="K243" s="113"/>
    </row>
    <row r="244" spans="2:11">
      <c r="B244" s="112"/>
      <c r="C244" s="113"/>
      <c r="D244" s="124"/>
      <c r="E244" s="124"/>
      <c r="F244" s="124"/>
      <c r="G244" s="124"/>
      <c r="H244" s="124"/>
      <c r="I244" s="113"/>
      <c r="J244" s="113"/>
      <c r="K244" s="113"/>
    </row>
    <row r="245" spans="2:11">
      <c r="B245" s="112"/>
      <c r="C245" s="113"/>
      <c r="D245" s="124"/>
      <c r="E245" s="124"/>
      <c r="F245" s="124"/>
      <c r="G245" s="124"/>
      <c r="H245" s="124"/>
      <c r="I245" s="113"/>
      <c r="J245" s="113"/>
      <c r="K245" s="113"/>
    </row>
    <row r="246" spans="2:11">
      <c r="B246" s="112"/>
      <c r="C246" s="113"/>
      <c r="D246" s="124"/>
      <c r="E246" s="124"/>
      <c r="F246" s="124"/>
      <c r="G246" s="124"/>
      <c r="H246" s="124"/>
      <c r="I246" s="113"/>
      <c r="J246" s="113"/>
      <c r="K246" s="113"/>
    </row>
    <row r="247" spans="2:11">
      <c r="B247" s="112"/>
      <c r="C247" s="113"/>
      <c r="D247" s="124"/>
      <c r="E247" s="124"/>
      <c r="F247" s="124"/>
      <c r="G247" s="124"/>
      <c r="H247" s="124"/>
      <c r="I247" s="113"/>
      <c r="J247" s="113"/>
      <c r="K247" s="113"/>
    </row>
    <row r="248" spans="2:11">
      <c r="B248" s="112"/>
      <c r="C248" s="113"/>
      <c r="D248" s="124"/>
      <c r="E248" s="124"/>
      <c r="F248" s="124"/>
      <c r="G248" s="124"/>
      <c r="H248" s="124"/>
      <c r="I248" s="113"/>
      <c r="J248" s="113"/>
      <c r="K248" s="113"/>
    </row>
    <row r="249" spans="2:11">
      <c r="B249" s="112"/>
      <c r="C249" s="113"/>
      <c r="D249" s="124"/>
      <c r="E249" s="124"/>
      <c r="F249" s="124"/>
      <c r="G249" s="124"/>
      <c r="H249" s="124"/>
      <c r="I249" s="113"/>
      <c r="J249" s="113"/>
      <c r="K249" s="113"/>
    </row>
    <row r="250" spans="2:11">
      <c r="B250" s="112"/>
      <c r="C250" s="113"/>
      <c r="D250" s="124"/>
      <c r="E250" s="124"/>
      <c r="F250" s="124"/>
      <c r="G250" s="124"/>
      <c r="H250" s="124"/>
      <c r="I250" s="113"/>
      <c r="J250" s="113"/>
      <c r="K250" s="113"/>
    </row>
    <row r="251" spans="2:11">
      <c r="B251" s="112"/>
      <c r="C251" s="113"/>
      <c r="D251" s="124"/>
      <c r="E251" s="124"/>
      <c r="F251" s="124"/>
      <c r="G251" s="124"/>
      <c r="H251" s="124"/>
      <c r="I251" s="113"/>
      <c r="J251" s="113"/>
      <c r="K251" s="113"/>
    </row>
    <row r="252" spans="2:11">
      <c r="B252" s="112"/>
      <c r="C252" s="113"/>
      <c r="D252" s="124"/>
      <c r="E252" s="124"/>
      <c r="F252" s="124"/>
      <c r="G252" s="124"/>
      <c r="H252" s="124"/>
      <c r="I252" s="113"/>
      <c r="J252" s="113"/>
      <c r="K252" s="113"/>
    </row>
    <row r="253" spans="2:11">
      <c r="B253" s="112"/>
      <c r="C253" s="113"/>
      <c r="D253" s="124"/>
      <c r="E253" s="124"/>
      <c r="F253" s="124"/>
      <c r="G253" s="124"/>
      <c r="H253" s="124"/>
      <c r="I253" s="113"/>
      <c r="J253" s="113"/>
      <c r="K253" s="113"/>
    </row>
    <row r="254" spans="2:11">
      <c r="B254" s="112"/>
      <c r="C254" s="113"/>
      <c r="D254" s="124"/>
      <c r="E254" s="124"/>
      <c r="F254" s="124"/>
      <c r="G254" s="124"/>
      <c r="H254" s="124"/>
      <c r="I254" s="113"/>
      <c r="J254" s="113"/>
      <c r="K254" s="113"/>
    </row>
    <row r="255" spans="2:11">
      <c r="B255" s="112"/>
      <c r="C255" s="113"/>
      <c r="D255" s="124"/>
      <c r="E255" s="124"/>
      <c r="F255" s="124"/>
      <c r="G255" s="124"/>
      <c r="H255" s="124"/>
      <c r="I255" s="113"/>
      <c r="J255" s="113"/>
      <c r="K255" s="113"/>
    </row>
    <row r="256" spans="2:11">
      <c r="B256" s="112"/>
      <c r="C256" s="113"/>
      <c r="D256" s="124"/>
      <c r="E256" s="124"/>
      <c r="F256" s="124"/>
      <c r="G256" s="124"/>
      <c r="H256" s="124"/>
      <c r="I256" s="113"/>
      <c r="J256" s="113"/>
      <c r="K256" s="113"/>
    </row>
    <row r="257" spans="2:11">
      <c r="B257" s="112"/>
      <c r="C257" s="113"/>
      <c r="D257" s="124"/>
      <c r="E257" s="124"/>
      <c r="F257" s="124"/>
      <c r="G257" s="124"/>
      <c r="H257" s="124"/>
      <c r="I257" s="113"/>
      <c r="J257" s="113"/>
      <c r="K257" s="113"/>
    </row>
    <row r="258" spans="2:11">
      <c r="B258" s="112"/>
      <c r="C258" s="113"/>
      <c r="D258" s="124"/>
      <c r="E258" s="124"/>
      <c r="F258" s="124"/>
      <c r="G258" s="124"/>
      <c r="H258" s="124"/>
      <c r="I258" s="113"/>
      <c r="J258" s="113"/>
      <c r="K258" s="113"/>
    </row>
    <row r="259" spans="2:11">
      <c r="B259" s="112"/>
      <c r="C259" s="113"/>
      <c r="D259" s="124"/>
      <c r="E259" s="124"/>
      <c r="F259" s="124"/>
      <c r="G259" s="124"/>
      <c r="H259" s="124"/>
      <c r="I259" s="113"/>
      <c r="J259" s="113"/>
      <c r="K259" s="113"/>
    </row>
    <row r="260" spans="2:11">
      <c r="B260" s="112"/>
      <c r="C260" s="113"/>
      <c r="D260" s="124"/>
      <c r="E260" s="124"/>
      <c r="F260" s="124"/>
      <c r="G260" s="124"/>
      <c r="H260" s="124"/>
      <c r="I260" s="113"/>
      <c r="J260" s="113"/>
      <c r="K260" s="113"/>
    </row>
    <row r="261" spans="2:11">
      <c r="B261" s="112"/>
      <c r="C261" s="113"/>
      <c r="D261" s="124"/>
      <c r="E261" s="124"/>
      <c r="F261" s="124"/>
      <c r="G261" s="124"/>
      <c r="H261" s="124"/>
      <c r="I261" s="113"/>
      <c r="J261" s="113"/>
      <c r="K261" s="113"/>
    </row>
    <row r="262" spans="2:11">
      <c r="B262" s="112"/>
      <c r="C262" s="113"/>
      <c r="D262" s="124"/>
      <c r="E262" s="124"/>
      <c r="F262" s="124"/>
      <c r="G262" s="124"/>
      <c r="H262" s="124"/>
      <c r="I262" s="113"/>
      <c r="J262" s="113"/>
      <c r="K262" s="113"/>
    </row>
    <row r="263" spans="2:11">
      <c r="B263" s="112"/>
      <c r="C263" s="113"/>
      <c r="D263" s="124"/>
      <c r="E263" s="124"/>
      <c r="F263" s="124"/>
      <c r="G263" s="124"/>
      <c r="H263" s="124"/>
      <c r="I263" s="113"/>
      <c r="J263" s="113"/>
      <c r="K263" s="113"/>
    </row>
    <row r="264" spans="2:11">
      <c r="B264" s="112"/>
      <c r="C264" s="113"/>
      <c r="D264" s="124"/>
      <c r="E264" s="124"/>
      <c r="F264" s="124"/>
      <c r="G264" s="124"/>
      <c r="H264" s="124"/>
      <c r="I264" s="113"/>
      <c r="J264" s="113"/>
      <c r="K264" s="113"/>
    </row>
    <row r="265" spans="2:11">
      <c r="B265" s="112"/>
      <c r="C265" s="113"/>
      <c r="D265" s="124"/>
      <c r="E265" s="124"/>
      <c r="F265" s="124"/>
      <c r="G265" s="124"/>
      <c r="H265" s="124"/>
      <c r="I265" s="113"/>
      <c r="J265" s="113"/>
      <c r="K265" s="113"/>
    </row>
    <row r="266" spans="2:11">
      <c r="B266" s="112"/>
      <c r="C266" s="113"/>
      <c r="D266" s="124"/>
      <c r="E266" s="124"/>
      <c r="F266" s="124"/>
      <c r="G266" s="124"/>
      <c r="H266" s="124"/>
      <c r="I266" s="113"/>
      <c r="J266" s="113"/>
      <c r="K266" s="113"/>
    </row>
    <row r="267" spans="2:11">
      <c r="B267" s="112"/>
      <c r="C267" s="113"/>
      <c r="D267" s="124"/>
      <c r="E267" s="124"/>
      <c r="F267" s="124"/>
      <c r="G267" s="124"/>
      <c r="H267" s="124"/>
      <c r="I267" s="113"/>
      <c r="J267" s="113"/>
      <c r="K267" s="113"/>
    </row>
    <row r="268" spans="2:11">
      <c r="B268" s="112"/>
      <c r="C268" s="113"/>
      <c r="D268" s="124"/>
      <c r="E268" s="124"/>
      <c r="F268" s="124"/>
      <c r="G268" s="124"/>
      <c r="H268" s="124"/>
      <c r="I268" s="113"/>
      <c r="J268" s="113"/>
      <c r="K268" s="113"/>
    </row>
    <row r="269" spans="2:11">
      <c r="B269" s="112"/>
      <c r="C269" s="113"/>
      <c r="D269" s="124"/>
      <c r="E269" s="124"/>
      <c r="F269" s="124"/>
      <c r="G269" s="124"/>
      <c r="H269" s="124"/>
      <c r="I269" s="113"/>
      <c r="J269" s="113"/>
      <c r="K269" s="113"/>
    </row>
    <row r="270" spans="2:11">
      <c r="B270" s="112"/>
      <c r="C270" s="113"/>
      <c r="D270" s="124"/>
      <c r="E270" s="124"/>
      <c r="F270" s="124"/>
      <c r="G270" s="124"/>
      <c r="H270" s="124"/>
      <c r="I270" s="113"/>
      <c r="J270" s="113"/>
      <c r="K270" s="113"/>
    </row>
    <row r="271" spans="2:11">
      <c r="B271" s="112"/>
      <c r="C271" s="113"/>
      <c r="D271" s="124"/>
      <c r="E271" s="124"/>
      <c r="F271" s="124"/>
      <c r="G271" s="124"/>
      <c r="H271" s="124"/>
      <c r="I271" s="113"/>
      <c r="J271" s="113"/>
      <c r="K271" s="113"/>
    </row>
    <row r="272" spans="2:11">
      <c r="B272" s="112"/>
      <c r="C272" s="113"/>
      <c r="D272" s="124"/>
      <c r="E272" s="124"/>
      <c r="F272" s="124"/>
      <c r="G272" s="124"/>
      <c r="H272" s="124"/>
      <c r="I272" s="113"/>
      <c r="J272" s="113"/>
      <c r="K272" s="113"/>
    </row>
    <row r="273" spans="2:11">
      <c r="B273" s="112"/>
      <c r="C273" s="113"/>
      <c r="D273" s="124"/>
      <c r="E273" s="124"/>
      <c r="F273" s="124"/>
      <c r="G273" s="124"/>
      <c r="H273" s="124"/>
      <c r="I273" s="113"/>
      <c r="J273" s="113"/>
      <c r="K273" s="113"/>
    </row>
    <row r="274" spans="2:11">
      <c r="B274" s="112"/>
      <c r="C274" s="113"/>
      <c r="D274" s="124"/>
      <c r="E274" s="124"/>
      <c r="F274" s="124"/>
      <c r="G274" s="124"/>
      <c r="H274" s="124"/>
      <c r="I274" s="113"/>
      <c r="J274" s="113"/>
      <c r="K274" s="113"/>
    </row>
    <row r="275" spans="2:11">
      <c r="B275" s="112"/>
      <c r="C275" s="113"/>
      <c r="D275" s="124"/>
      <c r="E275" s="124"/>
      <c r="F275" s="124"/>
      <c r="G275" s="124"/>
      <c r="H275" s="124"/>
      <c r="I275" s="113"/>
      <c r="J275" s="113"/>
      <c r="K275" s="113"/>
    </row>
    <row r="276" spans="2:11">
      <c r="B276" s="112"/>
      <c r="C276" s="113"/>
      <c r="D276" s="124"/>
      <c r="E276" s="124"/>
      <c r="F276" s="124"/>
      <c r="G276" s="124"/>
      <c r="H276" s="124"/>
      <c r="I276" s="113"/>
      <c r="J276" s="113"/>
      <c r="K276" s="113"/>
    </row>
    <row r="277" spans="2:11">
      <c r="B277" s="112"/>
      <c r="C277" s="113"/>
      <c r="D277" s="124"/>
      <c r="E277" s="124"/>
      <c r="F277" s="124"/>
      <c r="G277" s="124"/>
      <c r="H277" s="124"/>
      <c r="I277" s="113"/>
      <c r="J277" s="113"/>
      <c r="K277" s="113"/>
    </row>
    <row r="278" spans="2:11">
      <c r="B278" s="112"/>
      <c r="C278" s="113"/>
      <c r="D278" s="124"/>
      <c r="E278" s="124"/>
      <c r="F278" s="124"/>
      <c r="G278" s="124"/>
      <c r="H278" s="124"/>
      <c r="I278" s="113"/>
      <c r="J278" s="113"/>
      <c r="K278" s="113"/>
    </row>
    <row r="279" spans="2:11">
      <c r="B279" s="112"/>
      <c r="C279" s="113"/>
      <c r="D279" s="124"/>
      <c r="E279" s="124"/>
      <c r="F279" s="124"/>
      <c r="G279" s="124"/>
      <c r="H279" s="124"/>
      <c r="I279" s="113"/>
      <c r="J279" s="113"/>
      <c r="K279" s="113"/>
    </row>
    <row r="280" spans="2:11">
      <c r="B280" s="112"/>
      <c r="C280" s="113"/>
      <c r="D280" s="124"/>
      <c r="E280" s="124"/>
      <c r="F280" s="124"/>
      <c r="G280" s="124"/>
      <c r="H280" s="124"/>
      <c r="I280" s="113"/>
      <c r="J280" s="113"/>
      <c r="K280" s="113"/>
    </row>
    <row r="281" spans="2:11">
      <c r="B281" s="112"/>
      <c r="C281" s="113"/>
      <c r="D281" s="124"/>
      <c r="E281" s="124"/>
      <c r="F281" s="124"/>
      <c r="G281" s="124"/>
      <c r="H281" s="124"/>
      <c r="I281" s="113"/>
      <c r="J281" s="113"/>
      <c r="K281" s="113"/>
    </row>
    <row r="282" spans="2:11">
      <c r="B282" s="112"/>
      <c r="C282" s="113"/>
      <c r="D282" s="124"/>
      <c r="E282" s="124"/>
      <c r="F282" s="124"/>
      <c r="G282" s="124"/>
      <c r="H282" s="124"/>
      <c r="I282" s="113"/>
      <c r="J282" s="113"/>
      <c r="K282" s="113"/>
    </row>
    <row r="283" spans="2:11">
      <c r="B283" s="112"/>
      <c r="C283" s="113"/>
      <c r="D283" s="124"/>
      <c r="E283" s="124"/>
      <c r="F283" s="124"/>
      <c r="G283" s="124"/>
      <c r="H283" s="124"/>
      <c r="I283" s="113"/>
      <c r="J283" s="113"/>
      <c r="K283" s="113"/>
    </row>
    <row r="284" spans="2:11">
      <c r="B284" s="112"/>
      <c r="C284" s="113"/>
      <c r="D284" s="124"/>
      <c r="E284" s="124"/>
      <c r="F284" s="124"/>
      <c r="G284" s="124"/>
      <c r="H284" s="124"/>
      <c r="I284" s="113"/>
      <c r="J284" s="113"/>
      <c r="K284" s="113"/>
    </row>
    <row r="285" spans="2:11">
      <c r="B285" s="112"/>
      <c r="C285" s="113"/>
      <c r="D285" s="124"/>
      <c r="E285" s="124"/>
      <c r="F285" s="124"/>
      <c r="G285" s="124"/>
      <c r="H285" s="124"/>
      <c r="I285" s="113"/>
      <c r="J285" s="113"/>
      <c r="K285" s="113"/>
    </row>
    <row r="286" spans="2:11">
      <c r="B286" s="112"/>
      <c r="C286" s="113"/>
      <c r="D286" s="124"/>
      <c r="E286" s="124"/>
      <c r="F286" s="124"/>
      <c r="G286" s="124"/>
      <c r="H286" s="124"/>
      <c r="I286" s="113"/>
      <c r="J286" s="113"/>
      <c r="K286" s="113"/>
    </row>
    <row r="287" spans="2:11">
      <c r="B287" s="112"/>
      <c r="C287" s="113"/>
      <c r="D287" s="124"/>
      <c r="E287" s="124"/>
      <c r="F287" s="124"/>
      <c r="G287" s="124"/>
      <c r="H287" s="124"/>
      <c r="I287" s="113"/>
      <c r="J287" s="113"/>
      <c r="K287" s="113"/>
    </row>
    <row r="288" spans="2:11">
      <c r="B288" s="112"/>
      <c r="C288" s="113"/>
      <c r="D288" s="124"/>
      <c r="E288" s="124"/>
      <c r="F288" s="124"/>
      <c r="G288" s="124"/>
      <c r="H288" s="124"/>
      <c r="I288" s="113"/>
      <c r="J288" s="113"/>
      <c r="K288" s="113"/>
    </row>
    <row r="289" spans="2:11">
      <c r="B289" s="112"/>
      <c r="C289" s="113"/>
      <c r="D289" s="124"/>
      <c r="E289" s="124"/>
      <c r="F289" s="124"/>
      <c r="G289" s="124"/>
      <c r="H289" s="124"/>
      <c r="I289" s="113"/>
      <c r="J289" s="113"/>
      <c r="K289" s="113"/>
    </row>
    <row r="290" spans="2:11">
      <c r="B290" s="112"/>
      <c r="C290" s="113"/>
      <c r="D290" s="124"/>
      <c r="E290" s="124"/>
      <c r="F290" s="124"/>
      <c r="G290" s="124"/>
      <c r="H290" s="124"/>
      <c r="I290" s="113"/>
      <c r="J290" s="113"/>
      <c r="K290" s="113"/>
    </row>
    <row r="291" spans="2:11">
      <c r="B291" s="112"/>
      <c r="C291" s="113"/>
      <c r="D291" s="124"/>
      <c r="E291" s="124"/>
      <c r="F291" s="124"/>
      <c r="G291" s="124"/>
      <c r="H291" s="124"/>
      <c r="I291" s="113"/>
      <c r="J291" s="113"/>
      <c r="K291" s="113"/>
    </row>
    <row r="292" spans="2:11">
      <c r="B292" s="112"/>
      <c r="C292" s="113"/>
      <c r="D292" s="124"/>
      <c r="E292" s="124"/>
      <c r="F292" s="124"/>
      <c r="G292" s="124"/>
      <c r="H292" s="124"/>
      <c r="I292" s="113"/>
      <c r="J292" s="113"/>
      <c r="K292" s="113"/>
    </row>
    <row r="293" spans="2:11">
      <c r="B293" s="112"/>
      <c r="C293" s="113"/>
      <c r="D293" s="124"/>
      <c r="E293" s="124"/>
      <c r="F293" s="124"/>
      <c r="G293" s="124"/>
      <c r="H293" s="124"/>
      <c r="I293" s="113"/>
      <c r="J293" s="113"/>
      <c r="K293" s="113"/>
    </row>
    <row r="294" spans="2:11">
      <c r="B294" s="112"/>
      <c r="C294" s="113"/>
      <c r="D294" s="124"/>
      <c r="E294" s="124"/>
      <c r="F294" s="124"/>
      <c r="G294" s="124"/>
      <c r="H294" s="124"/>
      <c r="I294" s="113"/>
      <c r="J294" s="113"/>
      <c r="K294" s="113"/>
    </row>
    <row r="295" spans="2:11">
      <c r="B295" s="112"/>
      <c r="C295" s="113"/>
      <c r="D295" s="124"/>
      <c r="E295" s="124"/>
      <c r="F295" s="124"/>
      <c r="G295" s="124"/>
      <c r="H295" s="124"/>
      <c r="I295" s="113"/>
      <c r="J295" s="113"/>
      <c r="K295" s="113"/>
    </row>
    <row r="296" spans="2:11">
      <c r="B296" s="112"/>
      <c r="C296" s="113"/>
      <c r="D296" s="124"/>
      <c r="E296" s="124"/>
      <c r="F296" s="124"/>
      <c r="G296" s="124"/>
      <c r="H296" s="124"/>
      <c r="I296" s="113"/>
      <c r="J296" s="113"/>
      <c r="K296" s="113"/>
    </row>
    <row r="297" spans="2:11">
      <c r="B297" s="112"/>
      <c r="C297" s="113"/>
      <c r="D297" s="124"/>
      <c r="E297" s="124"/>
      <c r="F297" s="124"/>
      <c r="G297" s="124"/>
      <c r="H297" s="124"/>
      <c r="I297" s="113"/>
      <c r="J297" s="113"/>
      <c r="K297" s="113"/>
    </row>
    <row r="298" spans="2:11">
      <c r="B298" s="112"/>
      <c r="C298" s="113"/>
      <c r="D298" s="124"/>
      <c r="E298" s="124"/>
      <c r="F298" s="124"/>
      <c r="G298" s="124"/>
      <c r="H298" s="124"/>
      <c r="I298" s="113"/>
      <c r="J298" s="113"/>
      <c r="K298" s="113"/>
    </row>
    <row r="299" spans="2:11">
      <c r="B299" s="112"/>
      <c r="C299" s="113"/>
      <c r="D299" s="124"/>
      <c r="E299" s="124"/>
      <c r="F299" s="124"/>
      <c r="G299" s="124"/>
      <c r="H299" s="124"/>
      <c r="I299" s="113"/>
      <c r="J299" s="113"/>
      <c r="K299" s="113"/>
    </row>
    <row r="300" spans="2:11">
      <c r="B300" s="112"/>
      <c r="C300" s="113"/>
      <c r="D300" s="124"/>
      <c r="E300" s="124"/>
      <c r="F300" s="124"/>
      <c r="G300" s="124"/>
      <c r="H300" s="124"/>
      <c r="I300" s="113"/>
      <c r="J300" s="113"/>
      <c r="K300" s="113"/>
    </row>
    <row r="301" spans="2:11">
      <c r="B301" s="112"/>
      <c r="C301" s="113"/>
      <c r="D301" s="124"/>
      <c r="E301" s="124"/>
      <c r="F301" s="124"/>
      <c r="G301" s="124"/>
      <c r="H301" s="124"/>
      <c r="I301" s="113"/>
      <c r="J301" s="113"/>
      <c r="K301" s="113"/>
    </row>
    <row r="302" spans="2:11">
      <c r="B302" s="112"/>
      <c r="C302" s="113"/>
      <c r="D302" s="124"/>
      <c r="E302" s="124"/>
      <c r="F302" s="124"/>
      <c r="G302" s="124"/>
      <c r="H302" s="124"/>
      <c r="I302" s="113"/>
      <c r="J302" s="113"/>
      <c r="K302" s="113"/>
    </row>
    <row r="303" spans="2:11">
      <c r="B303" s="112"/>
      <c r="C303" s="113"/>
      <c r="D303" s="124"/>
      <c r="E303" s="124"/>
      <c r="F303" s="124"/>
      <c r="G303" s="124"/>
      <c r="H303" s="124"/>
      <c r="I303" s="113"/>
      <c r="J303" s="113"/>
      <c r="K303" s="11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7" type="noConversion"/>
  <dataValidations count="1">
    <dataValidation allowBlank="1" showInputMessage="1" showErrorMessage="1" sqref="C5:C1048576 A1:B1048576 D1:H27 I14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6"/>
  <sheetViews>
    <sheetView rightToLeft="1" workbookViewId="0">
      <selection activeCell="A51" sqref="A51:XFD51"/>
    </sheetView>
  </sheetViews>
  <sheetFormatPr defaultColWidth="9.140625" defaultRowHeight="18"/>
  <cols>
    <col min="1" max="1" width="6.28515625" style="1" customWidth="1"/>
    <col min="2" max="2" width="66.42578125" style="2" bestFit="1" customWidth="1"/>
    <col min="3" max="3" width="43.28515625" style="1" customWidth="1"/>
    <col min="4" max="4" width="11.85546875" style="1" customWidth="1"/>
    <col min="5" max="16384" width="9.140625" style="1"/>
  </cols>
  <sheetData>
    <row r="1" spans="2:6">
      <c r="B1" s="46" t="s">
        <v>142</v>
      </c>
      <c r="C1" s="67" t="s" vm="1">
        <v>223</v>
      </c>
    </row>
    <row r="2" spans="2:6">
      <c r="B2" s="46" t="s">
        <v>141</v>
      </c>
      <c r="C2" s="67" t="s">
        <v>224</v>
      </c>
    </row>
    <row r="3" spans="2:6">
      <c r="B3" s="46" t="s">
        <v>143</v>
      </c>
      <c r="C3" s="67" t="s">
        <v>225</v>
      </c>
    </row>
    <row r="4" spans="2:6">
      <c r="B4" s="46" t="s">
        <v>144</v>
      </c>
      <c r="C4" s="67">
        <v>2207</v>
      </c>
    </row>
    <row r="6" spans="2:6" ht="26.25" customHeight="1">
      <c r="B6" s="144" t="s">
        <v>176</v>
      </c>
      <c r="C6" s="145"/>
      <c r="D6" s="146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2491</v>
      </c>
      <c r="C10" s="100">
        <v>30047.705796872084</v>
      </c>
      <c r="D10" s="80"/>
    </row>
    <row r="11" spans="2:6">
      <c r="B11" s="93" t="s">
        <v>24</v>
      </c>
      <c r="C11" s="100">
        <v>18112.811659083374</v>
      </c>
      <c r="D11" s="89"/>
    </row>
    <row r="12" spans="2:6">
      <c r="B12" s="96" t="s">
        <v>2496</v>
      </c>
      <c r="C12" s="97">
        <v>443.78</v>
      </c>
      <c r="D12" s="139">
        <v>47467</v>
      </c>
      <c r="E12" s="3"/>
      <c r="F12" s="3"/>
    </row>
    <row r="13" spans="2:6">
      <c r="B13" s="96" t="s">
        <v>2497</v>
      </c>
      <c r="C13" s="97">
        <v>522.22</v>
      </c>
      <c r="D13" s="139">
        <v>46132</v>
      </c>
      <c r="E13" s="3"/>
      <c r="F13" s="3"/>
    </row>
    <row r="14" spans="2:6">
      <c r="B14" s="96" t="s">
        <v>2510</v>
      </c>
      <c r="C14" s="97">
        <v>2624.6485476708299</v>
      </c>
      <c r="D14" s="139">
        <v>46698</v>
      </c>
    </row>
    <row r="15" spans="2:6">
      <c r="B15" s="96" t="s">
        <v>2511</v>
      </c>
      <c r="C15" s="97">
        <v>799.19048999999995</v>
      </c>
      <c r="D15" s="139">
        <v>46022</v>
      </c>
      <c r="E15" s="3"/>
      <c r="F15" s="3"/>
    </row>
    <row r="16" spans="2:6">
      <c r="B16" s="96" t="s">
        <v>2512</v>
      </c>
      <c r="C16" s="97">
        <v>222.31124979933693</v>
      </c>
      <c r="D16" s="139">
        <v>45016</v>
      </c>
      <c r="E16" s="3"/>
      <c r="F16" s="3"/>
    </row>
    <row r="17" spans="2:4">
      <c r="B17" s="96" t="s">
        <v>2513</v>
      </c>
      <c r="C17" s="97">
        <v>33.057439517357494</v>
      </c>
      <c r="D17" s="139">
        <v>45981</v>
      </c>
    </row>
    <row r="18" spans="2:4">
      <c r="B18" s="96" t="s">
        <v>2514</v>
      </c>
      <c r="C18" s="97">
        <v>7338.1695649015883</v>
      </c>
      <c r="D18" s="139">
        <v>46871</v>
      </c>
    </row>
    <row r="19" spans="2:4">
      <c r="B19" s="96" t="s">
        <v>2515</v>
      </c>
      <c r="C19" s="97">
        <v>209.36862724760246</v>
      </c>
      <c r="D19" s="139">
        <v>48482</v>
      </c>
    </row>
    <row r="20" spans="2:4">
      <c r="B20" s="96" t="s">
        <v>2516</v>
      </c>
      <c r="C20" s="97">
        <v>765.9887987412277</v>
      </c>
      <c r="D20" s="139">
        <v>51774</v>
      </c>
    </row>
    <row r="21" spans="2:4">
      <c r="B21" s="96" t="s">
        <v>2517</v>
      </c>
      <c r="C21" s="97">
        <v>1339.8974733382302</v>
      </c>
      <c r="D21" s="139">
        <v>46253</v>
      </c>
    </row>
    <row r="22" spans="2:4">
      <c r="B22" s="96" t="s">
        <v>2518</v>
      </c>
      <c r="C22" s="97">
        <v>601.66849772390196</v>
      </c>
      <c r="D22" s="139">
        <v>46022</v>
      </c>
    </row>
    <row r="23" spans="2:4">
      <c r="B23" s="96" t="s">
        <v>2519</v>
      </c>
      <c r="C23" s="97">
        <v>77.985765872829006</v>
      </c>
      <c r="D23" s="139">
        <v>48844</v>
      </c>
    </row>
    <row r="24" spans="2:4">
      <c r="B24" s="96" t="s">
        <v>2520</v>
      </c>
      <c r="C24" s="97">
        <v>148.739787071526</v>
      </c>
      <c r="D24" s="139">
        <v>45016</v>
      </c>
    </row>
    <row r="25" spans="2:4">
      <c r="B25" s="96" t="s">
        <v>2521</v>
      </c>
      <c r="C25" s="97">
        <v>1086.1684705819835</v>
      </c>
      <c r="D25" s="139">
        <v>45935</v>
      </c>
    </row>
    <row r="26" spans="2:4">
      <c r="B26" s="96" t="s">
        <v>2522</v>
      </c>
      <c r="C26" s="97">
        <v>307.56449661695893</v>
      </c>
      <c r="D26" s="139">
        <v>52047</v>
      </c>
    </row>
    <row r="27" spans="2:4">
      <c r="B27" s="96" t="s">
        <v>2523</v>
      </c>
      <c r="C27" s="97">
        <v>1592.0524500000001</v>
      </c>
      <c r="D27" s="139">
        <v>45363</v>
      </c>
    </row>
    <row r="28" spans="2:4">
      <c r="B28" s="93" t="s">
        <v>39</v>
      </c>
      <c r="C28" s="100">
        <v>11934.894137788709</v>
      </c>
      <c r="D28" s="140"/>
    </row>
    <row r="29" spans="2:4">
      <c r="B29" s="96" t="s">
        <v>2498</v>
      </c>
      <c r="C29" s="97">
        <v>1837.7</v>
      </c>
      <c r="D29" s="139">
        <v>46601</v>
      </c>
    </row>
    <row r="30" spans="2:4">
      <c r="B30" s="96" t="s">
        <v>2499</v>
      </c>
      <c r="C30" s="97">
        <v>668.14</v>
      </c>
      <c r="D30" s="139">
        <v>46371</v>
      </c>
    </row>
    <row r="31" spans="2:4">
      <c r="B31" s="96" t="s">
        <v>2500</v>
      </c>
      <c r="C31" s="97">
        <v>2835.91</v>
      </c>
      <c r="D31" s="139">
        <v>45343</v>
      </c>
    </row>
    <row r="32" spans="2:4">
      <c r="B32" s="96" t="s">
        <v>2501</v>
      </c>
      <c r="C32" s="97">
        <v>997.23</v>
      </c>
      <c r="D32" s="139">
        <v>45087</v>
      </c>
    </row>
    <row r="33" spans="2:4">
      <c r="B33" s="96" t="s">
        <v>2502</v>
      </c>
      <c r="C33" s="97">
        <v>1810.96</v>
      </c>
      <c r="D33" s="139">
        <v>46012</v>
      </c>
    </row>
    <row r="34" spans="2:4">
      <c r="B34" s="96" t="s">
        <v>2503</v>
      </c>
      <c r="C34" s="97">
        <v>434.8</v>
      </c>
      <c r="D34" s="139">
        <v>47262</v>
      </c>
    </row>
    <row r="35" spans="2:4">
      <c r="B35" s="96" t="s">
        <v>2504</v>
      </c>
      <c r="C35" s="97">
        <v>1291.5899999999999</v>
      </c>
      <c r="D35" s="139">
        <v>46938</v>
      </c>
    </row>
    <row r="36" spans="2:4">
      <c r="B36" s="96" t="s">
        <v>2505</v>
      </c>
      <c r="C36" s="97">
        <v>586.01</v>
      </c>
      <c r="D36" s="139">
        <v>46722</v>
      </c>
    </row>
    <row r="37" spans="2:4">
      <c r="B37" s="96" t="s">
        <v>2506</v>
      </c>
      <c r="C37" s="97">
        <v>510.46</v>
      </c>
      <c r="D37" s="139">
        <v>47031</v>
      </c>
    </row>
    <row r="38" spans="2:4">
      <c r="B38" s="96" t="s">
        <v>2507</v>
      </c>
      <c r="C38" s="97">
        <v>776.54</v>
      </c>
      <c r="D38" s="139">
        <v>46054</v>
      </c>
    </row>
    <row r="39" spans="2:4">
      <c r="B39" s="96" t="s">
        <v>2508</v>
      </c>
      <c r="C39" s="97">
        <v>13.9</v>
      </c>
      <c r="D39" s="139">
        <v>47262</v>
      </c>
    </row>
    <row r="40" spans="2:4">
      <c r="B40" s="96" t="s">
        <v>2509</v>
      </c>
      <c r="C40" s="97">
        <v>9.75</v>
      </c>
      <c r="D40" s="139">
        <v>45939</v>
      </c>
    </row>
    <row r="41" spans="2:4">
      <c r="B41" s="96" t="s">
        <v>2524</v>
      </c>
      <c r="C41" s="97">
        <v>21.015995380725361</v>
      </c>
      <c r="D41" s="139">
        <v>45515</v>
      </c>
    </row>
    <row r="42" spans="2:4">
      <c r="B42" s="96" t="s">
        <v>2525</v>
      </c>
      <c r="C42" s="97">
        <v>50.884729074476162</v>
      </c>
      <c r="D42" s="139">
        <v>46418</v>
      </c>
    </row>
    <row r="43" spans="2:4">
      <c r="B43" s="96" t="s">
        <v>2526</v>
      </c>
      <c r="C43" s="97">
        <v>0.52731813422315998</v>
      </c>
      <c r="D43" s="139">
        <v>45126</v>
      </c>
    </row>
    <row r="44" spans="2:4">
      <c r="B44" s="96" t="s">
        <v>2527</v>
      </c>
      <c r="C44" s="97">
        <v>2.3399443335992403</v>
      </c>
      <c r="D44" s="139">
        <v>45371</v>
      </c>
    </row>
    <row r="45" spans="2:4">
      <c r="B45" s="96" t="s">
        <v>2528</v>
      </c>
      <c r="C45" s="97">
        <v>15.8680456647546</v>
      </c>
      <c r="D45" s="139">
        <v>45187</v>
      </c>
    </row>
    <row r="46" spans="2:4">
      <c r="B46" s="96" t="s">
        <v>2529</v>
      </c>
      <c r="C46" s="97">
        <v>26.71808358459732</v>
      </c>
      <c r="D46" s="139">
        <v>45602</v>
      </c>
    </row>
    <row r="47" spans="2:4">
      <c r="B47" s="96" t="s">
        <v>2530</v>
      </c>
      <c r="C47" s="97">
        <v>11.957813810046961</v>
      </c>
      <c r="D47" s="139">
        <v>44986</v>
      </c>
    </row>
    <row r="48" spans="2:4">
      <c r="B48" s="96" t="s">
        <v>2531</v>
      </c>
      <c r="C48" s="97">
        <v>13.819690690293001</v>
      </c>
      <c r="D48" s="139">
        <v>45025</v>
      </c>
    </row>
    <row r="49" spans="2:4">
      <c r="B49" s="96" t="s">
        <v>2532</v>
      </c>
      <c r="C49" s="97">
        <v>7.8034238601075607</v>
      </c>
      <c r="D49" s="139">
        <v>46014</v>
      </c>
    </row>
    <row r="50" spans="2:4">
      <c r="B50" s="96" t="s">
        <v>2533</v>
      </c>
      <c r="C50" s="97">
        <v>10.969093255887241</v>
      </c>
      <c r="D50" s="139">
        <v>45830</v>
      </c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2"/>
      <c r="C109" s="113"/>
      <c r="D109" s="113"/>
    </row>
    <row r="110" spans="2:4">
      <c r="B110" s="112"/>
      <c r="C110" s="113"/>
      <c r="D110" s="113"/>
    </row>
    <row r="111" spans="2:4">
      <c r="B111" s="112"/>
      <c r="C111" s="113"/>
      <c r="D111" s="113"/>
    </row>
    <row r="112" spans="2:4">
      <c r="B112" s="112"/>
      <c r="C112" s="113"/>
      <c r="D112" s="113"/>
    </row>
    <row r="113" spans="2:4">
      <c r="B113" s="112"/>
      <c r="C113" s="113"/>
      <c r="D113" s="113"/>
    </row>
    <row r="114" spans="2:4">
      <c r="B114" s="112"/>
      <c r="C114" s="113"/>
      <c r="D114" s="113"/>
    </row>
    <row r="115" spans="2:4">
      <c r="B115" s="112"/>
      <c r="C115" s="113"/>
      <c r="D115" s="113"/>
    </row>
    <row r="116" spans="2:4">
      <c r="B116" s="112"/>
      <c r="C116" s="113"/>
      <c r="D116" s="113"/>
    </row>
    <row r="117" spans="2:4">
      <c r="B117" s="112"/>
      <c r="C117" s="113"/>
      <c r="D117" s="113"/>
    </row>
    <row r="118" spans="2:4">
      <c r="B118" s="112"/>
      <c r="C118" s="113"/>
      <c r="D118" s="113"/>
    </row>
    <row r="119" spans="2:4">
      <c r="B119" s="112"/>
      <c r="C119" s="113"/>
      <c r="D119" s="113"/>
    </row>
    <row r="120" spans="2:4">
      <c r="B120" s="112"/>
      <c r="C120" s="113"/>
      <c r="D120" s="113"/>
    </row>
    <row r="121" spans="2:4">
      <c r="B121" s="112"/>
      <c r="C121" s="113"/>
      <c r="D121" s="113"/>
    </row>
    <row r="122" spans="2:4">
      <c r="B122" s="112"/>
      <c r="C122" s="113"/>
      <c r="D122" s="113"/>
    </row>
    <row r="123" spans="2:4">
      <c r="B123" s="112"/>
      <c r="C123" s="113"/>
      <c r="D123" s="113"/>
    </row>
    <row r="124" spans="2:4">
      <c r="B124" s="112"/>
      <c r="C124" s="113"/>
      <c r="D124" s="113"/>
    </row>
    <row r="125" spans="2:4">
      <c r="B125" s="112"/>
      <c r="C125" s="113"/>
      <c r="D125" s="113"/>
    </row>
    <row r="126" spans="2:4">
      <c r="B126" s="112"/>
      <c r="C126" s="113"/>
      <c r="D126" s="113"/>
    </row>
    <row r="127" spans="2:4">
      <c r="B127" s="112"/>
      <c r="C127" s="113"/>
      <c r="D127" s="113"/>
    </row>
    <row r="128" spans="2:4">
      <c r="B128" s="112"/>
      <c r="C128" s="113"/>
      <c r="D128" s="113"/>
    </row>
    <row r="129" spans="2:4">
      <c r="B129" s="112"/>
      <c r="C129" s="113"/>
      <c r="D129" s="113"/>
    </row>
    <row r="130" spans="2:4">
      <c r="B130" s="112"/>
      <c r="C130" s="113"/>
      <c r="D130" s="113"/>
    </row>
    <row r="131" spans="2:4">
      <c r="B131" s="112"/>
      <c r="C131" s="113"/>
      <c r="D131" s="113"/>
    </row>
    <row r="132" spans="2:4">
      <c r="B132" s="112"/>
      <c r="C132" s="113"/>
      <c r="D132" s="113"/>
    </row>
    <row r="133" spans="2:4">
      <c r="B133" s="112"/>
      <c r="C133" s="113"/>
      <c r="D133" s="113"/>
    </row>
    <row r="134" spans="2:4">
      <c r="B134" s="112"/>
      <c r="C134" s="113"/>
      <c r="D134" s="113"/>
    </row>
    <row r="135" spans="2:4">
      <c r="B135" s="112"/>
      <c r="C135" s="113"/>
      <c r="D135" s="113"/>
    </row>
    <row r="136" spans="2:4">
      <c r="B136" s="112"/>
      <c r="C136" s="113"/>
      <c r="D136" s="113"/>
    </row>
    <row r="137" spans="2:4">
      <c r="B137" s="112"/>
      <c r="C137" s="113"/>
      <c r="D137" s="113"/>
    </row>
    <row r="138" spans="2:4">
      <c r="B138" s="112"/>
      <c r="C138" s="113"/>
      <c r="D138" s="113"/>
    </row>
    <row r="139" spans="2:4">
      <c r="B139" s="112"/>
      <c r="C139" s="113"/>
      <c r="D139" s="113"/>
    </row>
    <row r="140" spans="2:4">
      <c r="B140" s="112"/>
      <c r="C140" s="113"/>
      <c r="D140" s="113"/>
    </row>
    <row r="141" spans="2:4">
      <c r="B141" s="112"/>
      <c r="C141" s="113"/>
      <c r="D141" s="113"/>
    </row>
    <row r="142" spans="2:4">
      <c r="B142" s="112"/>
      <c r="C142" s="113"/>
      <c r="D142" s="113"/>
    </row>
    <row r="143" spans="2:4">
      <c r="B143" s="112"/>
      <c r="C143" s="113"/>
      <c r="D143" s="113"/>
    </row>
    <row r="144" spans="2:4">
      <c r="B144" s="112"/>
      <c r="C144" s="113"/>
      <c r="D144" s="113"/>
    </row>
    <row r="145" spans="2:4">
      <c r="B145" s="112"/>
      <c r="C145" s="113"/>
      <c r="D145" s="113"/>
    </row>
    <row r="146" spans="2:4">
      <c r="B146" s="112"/>
      <c r="C146" s="113"/>
      <c r="D146" s="113"/>
    </row>
    <row r="147" spans="2:4">
      <c r="B147" s="112"/>
      <c r="C147" s="113"/>
      <c r="D147" s="113"/>
    </row>
    <row r="148" spans="2:4">
      <c r="B148" s="112"/>
      <c r="C148" s="113"/>
      <c r="D148" s="113"/>
    </row>
    <row r="149" spans="2:4">
      <c r="B149" s="112"/>
      <c r="C149" s="113"/>
      <c r="D149" s="113"/>
    </row>
    <row r="150" spans="2:4">
      <c r="B150" s="112"/>
      <c r="C150" s="113"/>
      <c r="D150" s="113"/>
    </row>
    <row r="151" spans="2:4">
      <c r="B151" s="112"/>
      <c r="C151" s="113"/>
      <c r="D151" s="113"/>
    </row>
    <row r="152" spans="2:4">
      <c r="B152" s="112"/>
      <c r="C152" s="113"/>
      <c r="D152" s="113"/>
    </row>
    <row r="153" spans="2:4">
      <c r="B153" s="112"/>
      <c r="C153" s="113"/>
      <c r="D153" s="113"/>
    </row>
    <row r="154" spans="2:4">
      <c r="B154" s="112"/>
      <c r="C154" s="113"/>
      <c r="D154" s="113"/>
    </row>
    <row r="155" spans="2:4">
      <c r="B155" s="112"/>
      <c r="C155" s="113"/>
      <c r="D155" s="113"/>
    </row>
    <row r="156" spans="2:4">
      <c r="B156" s="112"/>
      <c r="C156" s="113"/>
      <c r="D156" s="113"/>
    </row>
    <row r="157" spans="2:4">
      <c r="B157" s="112"/>
      <c r="C157" s="113"/>
      <c r="D157" s="113"/>
    </row>
    <row r="158" spans="2:4">
      <c r="B158" s="112"/>
      <c r="C158" s="113"/>
      <c r="D158" s="113"/>
    </row>
    <row r="159" spans="2:4">
      <c r="B159" s="112"/>
      <c r="C159" s="113"/>
      <c r="D159" s="113"/>
    </row>
    <row r="160" spans="2:4">
      <c r="B160" s="112"/>
      <c r="C160" s="113"/>
      <c r="D160" s="113"/>
    </row>
    <row r="161" spans="2:4">
      <c r="B161" s="112"/>
      <c r="C161" s="113"/>
      <c r="D161" s="113"/>
    </row>
    <row r="162" spans="2:4">
      <c r="B162" s="112"/>
      <c r="C162" s="113"/>
      <c r="D162" s="113"/>
    </row>
    <row r="163" spans="2:4">
      <c r="B163" s="112"/>
      <c r="C163" s="113"/>
      <c r="D163" s="113"/>
    </row>
    <row r="164" spans="2:4">
      <c r="B164" s="112"/>
      <c r="C164" s="113"/>
      <c r="D164" s="113"/>
    </row>
    <row r="165" spans="2:4">
      <c r="B165" s="112"/>
      <c r="C165" s="113"/>
      <c r="D165" s="113"/>
    </row>
    <row r="166" spans="2:4">
      <c r="B166" s="112"/>
      <c r="C166" s="113"/>
      <c r="D166" s="113"/>
    </row>
    <row r="167" spans="2:4">
      <c r="B167" s="112"/>
      <c r="C167" s="113"/>
      <c r="D167" s="113"/>
    </row>
    <row r="168" spans="2:4">
      <c r="B168" s="112"/>
      <c r="C168" s="113"/>
      <c r="D168" s="113"/>
    </row>
    <row r="169" spans="2:4">
      <c r="B169" s="112"/>
      <c r="C169" s="113"/>
      <c r="D169" s="113"/>
    </row>
    <row r="170" spans="2:4">
      <c r="B170" s="112"/>
      <c r="C170" s="113"/>
      <c r="D170" s="113"/>
    </row>
    <row r="171" spans="2:4">
      <c r="B171" s="112"/>
      <c r="C171" s="113"/>
      <c r="D171" s="113"/>
    </row>
    <row r="172" spans="2:4">
      <c r="B172" s="112"/>
      <c r="C172" s="113"/>
      <c r="D172" s="113"/>
    </row>
    <row r="173" spans="2:4">
      <c r="B173" s="112"/>
      <c r="C173" s="113"/>
      <c r="D173" s="113"/>
    </row>
    <row r="174" spans="2:4">
      <c r="B174" s="112"/>
      <c r="C174" s="113"/>
      <c r="D174" s="113"/>
    </row>
    <row r="175" spans="2:4">
      <c r="B175" s="112"/>
      <c r="C175" s="113"/>
      <c r="D175" s="113"/>
    </row>
    <row r="176" spans="2:4">
      <c r="B176" s="112"/>
      <c r="C176" s="113"/>
      <c r="D176" s="113"/>
    </row>
    <row r="177" spans="2:4">
      <c r="B177" s="112"/>
      <c r="C177" s="113"/>
      <c r="D177" s="113"/>
    </row>
    <row r="178" spans="2:4">
      <c r="B178" s="112"/>
      <c r="C178" s="113"/>
      <c r="D178" s="113"/>
    </row>
    <row r="179" spans="2:4">
      <c r="B179" s="112"/>
      <c r="C179" s="113"/>
      <c r="D179" s="113"/>
    </row>
    <row r="180" spans="2:4">
      <c r="B180" s="112"/>
      <c r="C180" s="113"/>
      <c r="D180" s="113"/>
    </row>
    <row r="181" spans="2:4">
      <c r="B181" s="112"/>
      <c r="C181" s="113"/>
      <c r="D181" s="113"/>
    </row>
    <row r="182" spans="2:4">
      <c r="B182" s="112"/>
      <c r="C182" s="113"/>
      <c r="D182" s="113"/>
    </row>
    <row r="183" spans="2:4">
      <c r="B183" s="112"/>
      <c r="C183" s="113"/>
      <c r="D183" s="113"/>
    </row>
    <row r="184" spans="2:4">
      <c r="B184" s="112"/>
      <c r="C184" s="113"/>
      <c r="D184" s="113"/>
    </row>
    <row r="185" spans="2:4">
      <c r="B185" s="112"/>
      <c r="C185" s="113"/>
      <c r="D185" s="113"/>
    </row>
    <row r="186" spans="2:4">
      <c r="B186" s="112"/>
      <c r="C186" s="113"/>
      <c r="D186" s="113"/>
    </row>
    <row r="187" spans="2:4">
      <c r="B187" s="112"/>
      <c r="C187" s="113"/>
      <c r="D187" s="113"/>
    </row>
    <row r="188" spans="2:4">
      <c r="B188" s="112"/>
      <c r="C188" s="113"/>
      <c r="D188" s="113"/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  <row r="601" spans="2:4">
      <c r="B601" s="112"/>
      <c r="C601" s="113"/>
      <c r="D601" s="113"/>
    </row>
    <row r="602" spans="2:4">
      <c r="B602" s="112"/>
      <c r="C602" s="113"/>
      <c r="D602" s="113"/>
    </row>
    <row r="603" spans="2:4">
      <c r="B603" s="112"/>
      <c r="C603" s="113"/>
      <c r="D603" s="113"/>
    </row>
    <row r="604" spans="2:4">
      <c r="B604" s="112"/>
      <c r="C604" s="113"/>
      <c r="D604" s="113"/>
    </row>
    <row r="605" spans="2:4">
      <c r="B605" s="112"/>
      <c r="C605" s="113"/>
      <c r="D605" s="113"/>
    </row>
    <row r="606" spans="2:4">
      <c r="B606" s="112"/>
      <c r="C606" s="113"/>
      <c r="D606" s="113"/>
    </row>
    <row r="607" spans="2:4">
      <c r="B607" s="112"/>
      <c r="C607" s="113"/>
      <c r="D607" s="113"/>
    </row>
    <row r="608" spans="2:4">
      <c r="B608" s="112"/>
      <c r="C608" s="113"/>
      <c r="D608" s="113"/>
    </row>
    <row r="609" spans="2:4">
      <c r="B609" s="112"/>
      <c r="C609" s="113"/>
      <c r="D609" s="113"/>
    </row>
    <row r="610" spans="2:4">
      <c r="B610" s="112"/>
      <c r="C610" s="113"/>
      <c r="D610" s="113"/>
    </row>
    <row r="611" spans="2:4">
      <c r="B611" s="112"/>
      <c r="C611" s="113"/>
      <c r="D611" s="113"/>
    </row>
    <row r="612" spans="2:4">
      <c r="B612" s="112"/>
      <c r="C612" s="113"/>
      <c r="D612" s="113"/>
    </row>
    <row r="613" spans="2:4">
      <c r="B613" s="112"/>
      <c r="C613" s="113"/>
      <c r="D613" s="113"/>
    </row>
    <row r="614" spans="2:4">
      <c r="B614" s="112"/>
      <c r="C614" s="113"/>
      <c r="D614" s="113"/>
    </row>
    <row r="615" spans="2:4">
      <c r="B615" s="112"/>
      <c r="C615" s="113"/>
      <c r="D615" s="113"/>
    </row>
    <row r="616" spans="2:4">
      <c r="B616" s="112"/>
      <c r="C616" s="113"/>
      <c r="D616" s="113"/>
    </row>
    <row r="617" spans="2:4">
      <c r="B617" s="112"/>
      <c r="C617" s="113"/>
      <c r="D617" s="113"/>
    </row>
    <row r="618" spans="2:4">
      <c r="B618" s="112"/>
      <c r="C618" s="113"/>
      <c r="D618" s="113"/>
    </row>
    <row r="619" spans="2:4">
      <c r="B619" s="112"/>
      <c r="C619" s="113"/>
      <c r="D619" s="113"/>
    </row>
    <row r="620" spans="2:4">
      <c r="B620" s="112"/>
      <c r="C620" s="113"/>
      <c r="D620" s="113"/>
    </row>
    <row r="621" spans="2:4">
      <c r="B621" s="112"/>
      <c r="C621" s="113"/>
      <c r="D621" s="113"/>
    </row>
    <row r="622" spans="2:4">
      <c r="B622" s="112"/>
      <c r="C622" s="113"/>
      <c r="D622" s="113"/>
    </row>
    <row r="623" spans="2:4">
      <c r="B623" s="112"/>
      <c r="C623" s="113"/>
      <c r="D623" s="113"/>
    </row>
    <row r="624" spans="2:4">
      <c r="B624" s="112"/>
      <c r="C624" s="113"/>
      <c r="D624" s="113"/>
    </row>
    <row r="625" spans="2:4">
      <c r="B625" s="112"/>
      <c r="C625" s="113"/>
      <c r="D625" s="113"/>
    </row>
    <row r="626" spans="2:4">
      <c r="B626" s="112"/>
      <c r="C626" s="113"/>
      <c r="D626" s="113"/>
    </row>
    <row r="627" spans="2:4">
      <c r="B627" s="112"/>
      <c r="C627" s="113"/>
      <c r="D627" s="113"/>
    </row>
    <row r="628" spans="2:4">
      <c r="B628" s="112"/>
      <c r="C628" s="113"/>
      <c r="D628" s="113"/>
    </row>
    <row r="629" spans="2:4">
      <c r="B629" s="112"/>
      <c r="C629" s="113"/>
      <c r="D629" s="113"/>
    </row>
    <row r="630" spans="2:4">
      <c r="B630" s="112"/>
      <c r="C630" s="113"/>
      <c r="D630" s="113"/>
    </row>
    <row r="631" spans="2:4">
      <c r="B631" s="112"/>
      <c r="C631" s="113"/>
      <c r="D631" s="113"/>
    </row>
    <row r="632" spans="2:4">
      <c r="B632" s="112"/>
      <c r="C632" s="113"/>
      <c r="D632" s="113"/>
    </row>
    <row r="633" spans="2:4">
      <c r="B633" s="112"/>
      <c r="C633" s="113"/>
      <c r="D633" s="113"/>
    </row>
    <row r="634" spans="2:4">
      <c r="B634" s="112"/>
      <c r="C634" s="113"/>
      <c r="D634" s="113"/>
    </row>
    <row r="635" spans="2:4">
      <c r="B635" s="112"/>
      <c r="C635" s="113"/>
      <c r="D635" s="113"/>
    </row>
    <row r="636" spans="2:4">
      <c r="B636" s="112"/>
      <c r="C636" s="113"/>
      <c r="D636" s="113"/>
    </row>
    <row r="637" spans="2:4">
      <c r="B637" s="112"/>
      <c r="C637" s="113"/>
      <c r="D637" s="113"/>
    </row>
    <row r="638" spans="2:4">
      <c r="B638" s="112"/>
      <c r="C638" s="113"/>
      <c r="D638" s="113"/>
    </row>
    <row r="639" spans="2:4">
      <c r="B639" s="112"/>
      <c r="C639" s="113"/>
      <c r="D639" s="113"/>
    </row>
    <row r="640" spans="2:4">
      <c r="B640" s="112"/>
      <c r="C640" s="113"/>
      <c r="D640" s="113"/>
    </row>
    <row r="641" spans="2:4">
      <c r="B641" s="112"/>
      <c r="C641" s="113"/>
      <c r="D641" s="113"/>
    </row>
    <row r="642" spans="2:4">
      <c r="B642" s="112"/>
      <c r="C642" s="113"/>
      <c r="D642" s="113"/>
    </row>
    <row r="643" spans="2:4">
      <c r="B643" s="112"/>
      <c r="C643" s="113"/>
      <c r="D643" s="113"/>
    </row>
    <row r="644" spans="2:4">
      <c r="B644" s="112"/>
      <c r="C644" s="113"/>
      <c r="D644" s="113"/>
    </row>
    <row r="645" spans="2:4">
      <c r="B645" s="112"/>
      <c r="C645" s="113"/>
      <c r="D645" s="113"/>
    </row>
    <row r="646" spans="2:4">
      <c r="B646" s="112"/>
      <c r="C646" s="113"/>
      <c r="D646" s="113"/>
    </row>
    <row r="647" spans="2:4">
      <c r="B647" s="112"/>
      <c r="C647" s="113"/>
      <c r="D647" s="113"/>
    </row>
    <row r="648" spans="2:4">
      <c r="B648" s="112"/>
      <c r="C648" s="113"/>
      <c r="D648" s="113"/>
    </row>
    <row r="649" spans="2:4">
      <c r="B649" s="112"/>
      <c r="C649" s="113"/>
      <c r="D649" s="113"/>
    </row>
    <row r="650" spans="2:4">
      <c r="B650" s="112"/>
      <c r="C650" s="113"/>
      <c r="D650" s="113"/>
    </row>
    <row r="651" spans="2:4">
      <c r="B651" s="112"/>
      <c r="C651" s="113"/>
      <c r="D651" s="113"/>
    </row>
    <row r="652" spans="2:4">
      <c r="B652" s="112"/>
      <c r="C652" s="113"/>
      <c r="D652" s="113"/>
    </row>
    <row r="653" spans="2:4">
      <c r="B653" s="112"/>
      <c r="C653" s="113"/>
      <c r="D653" s="113"/>
    </row>
    <row r="654" spans="2:4">
      <c r="B654" s="112"/>
      <c r="C654" s="113"/>
      <c r="D654" s="113"/>
    </row>
    <row r="655" spans="2:4">
      <c r="B655" s="112"/>
      <c r="C655" s="113"/>
      <c r="D655" s="113"/>
    </row>
    <row r="656" spans="2:4">
      <c r="B656" s="112"/>
      <c r="C656" s="113"/>
      <c r="D656" s="113"/>
    </row>
    <row r="657" spans="2:4">
      <c r="B657" s="112"/>
      <c r="C657" s="113"/>
      <c r="D657" s="113"/>
    </row>
    <row r="658" spans="2:4">
      <c r="B658" s="112"/>
      <c r="C658" s="113"/>
      <c r="D658" s="113"/>
    </row>
    <row r="659" spans="2:4">
      <c r="B659" s="112"/>
      <c r="C659" s="113"/>
      <c r="D659" s="113"/>
    </row>
    <row r="660" spans="2:4">
      <c r="B660" s="112"/>
      <c r="C660" s="113"/>
      <c r="D660" s="113"/>
    </row>
    <row r="661" spans="2:4">
      <c r="B661" s="112"/>
      <c r="C661" s="113"/>
      <c r="D661" s="113"/>
    </row>
    <row r="662" spans="2:4">
      <c r="B662" s="112"/>
      <c r="C662" s="113"/>
      <c r="D662" s="113"/>
    </row>
    <row r="663" spans="2:4">
      <c r="B663" s="112"/>
      <c r="C663" s="113"/>
      <c r="D663" s="113"/>
    </row>
    <row r="664" spans="2:4">
      <c r="B664" s="112"/>
      <c r="C664" s="113"/>
      <c r="D664" s="113"/>
    </row>
    <row r="665" spans="2:4">
      <c r="B665" s="112"/>
      <c r="C665" s="113"/>
      <c r="D665" s="113"/>
    </row>
    <row r="666" spans="2:4">
      <c r="B666" s="112"/>
      <c r="C666" s="113"/>
      <c r="D666" s="113"/>
    </row>
    <row r="667" spans="2:4">
      <c r="B667" s="112"/>
      <c r="C667" s="113"/>
      <c r="D667" s="113"/>
    </row>
    <row r="668" spans="2:4">
      <c r="B668" s="112"/>
      <c r="C668" s="113"/>
      <c r="D668" s="113"/>
    </row>
    <row r="669" spans="2:4">
      <c r="B669" s="112"/>
      <c r="C669" s="113"/>
      <c r="D669" s="113"/>
    </row>
    <row r="670" spans="2:4">
      <c r="B670" s="112"/>
      <c r="C670" s="113"/>
      <c r="D670" s="113"/>
    </row>
    <row r="671" spans="2:4">
      <c r="B671" s="112"/>
      <c r="C671" s="113"/>
      <c r="D671" s="113"/>
    </row>
    <row r="672" spans="2:4">
      <c r="B672" s="112"/>
      <c r="C672" s="113"/>
      <c r="D672" s="113"/>
    </row>
    <row r="673" spans="2:4">
      <c r="B673" s="112"/>
      <c r="C673" s="113"/>
      <c r="D673" s="113"/>
    </row>
    <row r="674" spans="2:4">
      <c r="B674" s="112"/>
      <c r="C674" s="113"/>
      <c r="D674" s="113"/>
    </row>
    <row r="675" spans="2:4">
      <c r="B675" s="112"/>
      <c r="C675" s="113"/>
      <c r="D675" s="113"/>
    </row>
    <row r="676" spans="2:4">
      <c r="B676" s="112"/>
      <c r="C676" s="113"/>
      <c r="D676" s="113"/>
    </row>
    <row r="677" spans="2:4">
      <c r="B677" s="112"/>
      <c r="C677" s="113"/>
      <c r="D677" s="113"/>
    </row>
    <row r="678" spans="2:4">
      <c r="B678" s="112"/>
      <c r="C678" s="113"/>
      <c r="D678" s="113"/>
    </row>
    <row r="679" spans="2:4">
      <c r="B679" s="112"/>
      <c r="C679" s="113"/>
      <c r="D679" s="113"/>
    </row>
    <row r="680" spans="2:4">
      <c r="B680" s="112"/>
      <c r="C680" s="113"/>
      <c r="D680" s="113"/>
    </row>
    <row r="681" spans="2:4">
      <c r="B681" s="112"/>
      <c r="C681" s="113"/>
      <c r="D681" s="113"/>
    </row>
    <row r="682" spans="2:4">
      <c r="B682" s="112"/>
      <c r="C682" s="113"/>
      <c r="D682" s="113"/>
    </row>
    <row r="683" spans="2:4">
      <c r="B683" s="112"/>
      <c r="C683" s="113"/>
      <c r="D683" s="113"/>
    </row>
    <row r="684" spans="2:4">
      <c r="B684" s="112"/>
      <c r="C684" s="113"/>
      <c r="D684" s="113"/>
    </row>
    <row r="685" spans="2:4">
      <c r="B685" s="112"/>
      <c r="C685" s="113"/>
      <c r="D685" s="113"/>
    </row>
    <row r="686" spans="2:4">
      <c r="B686" s="112"/>
      <c r="C686" s="113"/>
      <c r="D686" s="113"/>
    </row>
    <row r="687" spans="2:4">
      <c r="B687" s="112"/>
      <c r="C687" s="113"/>
      <c r="D687" s="113"/>
    </row>
    <row r="688" spans="2:4">
      <c r="B688" s="112"/>
      <c r="C688" s="113"/>
      <c r="D688" s="113"/>
    </row>
    <row r="689" spans="2:4">
      <c r="B689" s="112"/>
      <c r="C689" s="113"/>
      <c r="D689" s="113"/>
    </row>
    <row r="690" spans="2:4">
      <c r="B690" s="112"/>
      <c r="C690" s="113"/>
      <c r="D690" s="113"/>
    </row>
    <row r="691" spans="2:4">
      <c r="B691" s="112"/>
      <c r="C691" s="113"/>
      <c r="D691" s="113"/>
    </row>
    <row r="692" spans="2:4">
      <c r="B692" s="112"/>
      <c r="C692" s="113"/>
      <c r="D692" s="113"/>
    </row>
    <row r="693" spans="2:4">
      <c r="B693" s="112"/>
      <c r="C693" s="113"/>
      <c r="D693" s="113"/>
    </row>
    <row r="694" spans="2:4">
      <c r="B694" s="112"/>
      <c r="C694" s="113"/>
      <c r="D694" s="113"/>
    </row>
    <row r="695" spans="2:4">
      <c r="B695" s="112"/>
      <c r="C695" s="113"/>
      <c r="D695" s="113"/>
    </row>
    <row r="696" spans="2:4">
      <c r="B696" s="112"/>
      <c r="C696" s="113"/>
      <c r="D696" s="113"/>
    </row>
    <row r="697" spans="2:4">
      <c r="B697" s="112"/>
      <c r="C697" s="113"/>
      <c r="D697" s="113"/>
    </row>
    <row r="698" spans="2:4">
      <c r="B698" s="112"/>
      <c r="C698" s="113"/>
      <c r="D698" s="113"/>
    </row>
    <row r="699" spans="2:4">
      <c r="B699" s="112"/>
      <c r="C699" s="113"/>
      <c r="D699" s="113"/>
    </row>
    <row r="700" spans="2:4">
      <c r="B700" s="112"/>
      <c r="C700" s="113"/>
      <c r="D700" s="113"/>
    </row>
    <row r="701" spans="2:4">
      <c r="B701" s="112"/>
      <c r="C701" s="113"/>
      <c r="D701" s="113"/>
    </row>
    <row r="702" spans="2:4">
      <c r="B702" s="112"/>
      <c r="C702" s="113"/>
      <c r="D702" s="113"/>
    </row>
    <row r="703" spans="2:4">
      <c r="B703" s="112"/>
      <c r="C703" s="113"/>
      <c r="D703" s="113"/>
    </row>
    <row r="704" spans="2:4">
      <c r="B704" s="112"/>
      <c r="C704" s="113"/>
      <c r="D704" s="113"/>
    </row>
    <row r="705" spans="2:4">
      <c r="B705" s="112"/>
      <c r="C705" s="113"/>
      <c r="D705" s="113"/>
    </row>
    <row r="706" spans="2:4">
      <c r="B706" s="112"/>
      <c r="C706" s="113"/>
      <c r="D706" s="113"/>
    </row>
    <row r="707" spans="2:4">
      <c r="B707" s="112"/>
      <c r="C707" s="113"/>
      <c r="D707" s="113"/>
    </row>
    <row r="708" spans="2:4">
      <c r="B708" s="112"/>
      <c r="C708" s="113"/>
      <c r="D708" s="113"/>
    </row>
    <row r="709" spans="2:4">
      <c r="B709" s="112"/>
      <c r="C709" s="113"/>
      <c r="D709" s="113"/>
    </row>
    <row r="710" spans="2:4">
      <c r="B710" s="112"/>
      <c r="C710" s="113"/>
      <c r="D710" s="113"/>
    </row>
    <row r="711" spans="2:4">
      <c r="B711" s="112"/>
      <c r="C711" s="113"/>
      <c r="D711" s="113"/>
    </row>
    <row r="712" spans="2:4">
      <c r="B712" s="112"/>
      <c r="C712" s="113"/>
      <c r="D712" s="113"/>
    </row>
    <row r="713" spans="2:4">
      <c r="B713" s="112"/>
      <c r="C713" s="113"/>
      <c r="D713" s="113"/>
    </row>
    <row r="714" spans="2:4">
      <c r="B714" s="112"/>
      <c r="C714" s="113"/>
      <c r="D714" s="113"/>
    </row>
    <row r="715" spans="2:4">
      <c r="B715" s="112"/>
      <c r="C715" s="113"/>
      <c r="D715" s="113"/>
    </row>
    <row r="716" spans="2:4">
      <c r="B716" s="112"/>
      <c r="C716" s="113"/>
      <c r="D716" s="113"/>
    </row>
    <row r="717" spans="2:4">
      <c r="B717" s="112"/>
      <c r="C717" s="113"/>
      <c r="D717" s="113"/>
    </row>
    <row r="718" spans="2:4">
      <c r="B718" s="112"/>
      <c r="C718" s="113"/>
      <c r="D718" s="113"/>
    </row>
    <row r="719" spans="2:4">
      <c r="B719" s="112"/>
      <c r="C719" s="113"/>
      <c r="D719" s="113"/>
    </row>
    <row r="720" spans="2:4">
      <c r="B720" s="112"/>
      <c r="C720" s="113"/>
      <c r="D720" s="113"/>
    </row>
    <row r="721" spans="2:4">
      <c r="B721" s="112"/>
      <c r="C721" s="113"/>
      <c r="D721" s="113"/>
    </row>
    <row r="722" spans="2:4">
      <c r="B722" s="112"/>
      <c r="C722" s="113"/>
      <c r="D722" s="113"/>
    </row>
    <row r="723" spans="2:4">
      <c r="B723" s="112"/>
      <c r="C723" s="113"/>
      <c r="D723" s="113"/>
    </row>
    <row r="724" spans="2:4">
      <c r="B724" s="112"/>
      <c r="C724" s="113"/>
      <c r="D724" s="113"/>
    </row>
    <row r="725" spans="2:4">
      <c r="B725" s="112"/>
      <c r="C725" s="113"/>
      <c r="D725" s="113"/>
    </row>
    <row r="726" spans="2:4">
      <c r="B726" s="112"/>
      <c r="C726" s="113"/>
      <c r="D726" s="113"/>
    </row>
    <row r="727" spans="2:4">
      <c r="B727" s="112"/>
      <c r="C727" s="113"/>
      <c r="D727" s="113"/>
    </row>
    <row r="728" spans="2:4">
      <c r="B728" s="112"/>
      <c r="C728" s="113"/>
      <c r="D728" s="113"/>
    </row>
    <row r="729" spans="2:4">
      <c r="B729" s="112"/>
      <c r="C729" s="113"/>
      <c r="D729" s="113"/>
    </row>
    <row r="730" spans="2:4">
      <c r="B730" s="112"/>
      <c r="C730" s="113"/>
      <c r="D730" s="113"/>
    </row>
    <row r="731" spans="2:4">
      <c r="B731" s="112"/>
      <c r="C731" s="113"/>
      <c r="D731" s="113"/>
    </row>
    <row r="732" spans="2:4">
      <c r="B732" s="112"/>
      <c r="C732" s="113"/>
      <c r="D732" s="113"/>
    </row>
    <row r="733" spans="2:4">
      <c r="B733" s="112"/>
      <c r="C733" s="113"/>
      <c r="D733" s="113"/>
    </row>
    <row r="734" spans="2:4">
      <c r="B734" s="112"/>
      <c r="C734" s="113"/>
      <c r="D734" s="113"/>
    </row>
    <row r="735" spans="2:4">
      <c r="B735" s="112"/>
      <c r="C735" s="113"/>
      <c r="D735" s="113"/>
    </row>
    <row r="736" spans="2:4">
      <c r="B736" s="112"/>
      <c r="C736" s="113"/>
      <c r="D736" s="113"/>
    </row>
    <row r="737" spans="2:4">
      <c r="B737" s="112"/>
      <c r="C737" s="113"/>
      <c r="D737" s="113"/>
    </row>
    <row r="738" spans="2:4">
      <c r="B738" s="112"/>
      <c r="C738" s="113"/>
      <c r="D738" s="113"/>
    </row>
    <row r="739" spans="2:4">
      <c r="B739" s="112"/>
      <c r="C739" s="113"/>
      <c r="D739" s="113"/>
    </row>
    <row r="740" spans="2:4">
      <c r="B740" s="112"/>
      <c r="C740" s="113"/>
      <c r="D740" s="113"/>
    </row>
    <row r="741" spans="2:4">
      <c r="B741" s="112"/>
      <c r="C741" s="113"/>
      <c r="D741" s="113"/>
    </row>
    <row r="742" spans="2:4">
      <c r="B742" s="112"/>
      <c r="C742" s="113"/>
      <c r="D742" s="113"/>
    </row>
    <row r="743" spans="2:4">
      <c r="B743" s="112"/>
      <c r="C743" s="113"/>
      <c r="D743" s="113"/>
    </row>
    <row r="744" spans="2:4">
      <c r="B744" s="112"/>
      <c r="C744" s="113"/>
      <c r="D744" s="113"/>
    </row>
    <row r="745" spans="2:4">
      <c r="B745" s="112"/>
      <c r="C745" s="113"/>
      <c r="D745" s="113"/>
    </row>
    <row r="746" spans="2:4">
      <c r="B746" s="112"/>
      <c r="C746" s="113"/>
      <c r="D746" s="113"/>
    </row>
    <row r="747" spans="2:4">
      <c r="B747" s="112"/>
      <c r="C747" s="113"/>
      <c r="D747" s="113"/>
    </row>
    <row r="748" spans="2:4">
      <c r="B748" s="112"/>
      <c r="C748" s="113"/>
      <c r="D748" s="113"/>
    </row>
    <row r="749" spans="2:4">
      <c r="B749" s="112"/>
      <c r="C749" s="113"/>
      <c r="D749" s="113"/>
    </row>
    <row r="750" spans="2:4">
      <c r="B750" s="112"/>
      <c r="C750" s="113"/>
      <c r="D750" s="113"/>
    </row>
    <row r="751" spans="2:4">
      <c r="B751" s="112"/>
      <c r="C751" s="113"/>
      <c r="D751" s="113"/>
    </row>
    <row r="752" spans="2:4">
      <c r="B752" s="112"/>
      <c r="C752" s="113"/>
      <c r="D752" s="113"/>
    </row>
    <row r="753" spans="2:4">
      <c r="B753" s="112"/>
      <c r="C753" s="113"/>
      <c r="D753" s="113"/>
    </row>
    <row r="754" spans="2:4">
      <c r="B754" s="112"/>
      <c r="C754" s="113"/>
      <c r="D754" s="113"/>
    </row>
    <row r="755" spans="2:4">
      <c r="B755" s="112"/>
      <c r="C755" s="113"/>
      <c r="D755" s="113"/>
    </row>
    <row r="756" spans="2:4">
      <c r="B756" s="112"/>
      <c r="C756" s="113"/>
      <c r="D756" s="113"/>
    </row>
    <row r="757" spans="2:4">
      <c r="B757" s="112"/>
      <c r="C757" s="113"/>
      <c r="D757" s="113"/>
    </row>
    <row r="758" spans="2:4">
      <c r="B758" s="112"/>
      <c r="C758" s="113"/>
      <c r="D758" s="113"/>
    </row>
    <row r="759" spans="2:4">
      <c r="B759" s="112"/>
      <c r="C759" s="113"/>
      <c r="D759" s="113"/>
    </row>
    <row r="760" spans="2:4">
      <c r="B760" s="112"/>
      <c r="C760" s="113"/>
      <c r="D760" s="113"/>
    </row>
    <row r="761" spans="2:4">
      <c r="B761" s="112"/>
      <c r="C761" s="113"/>
      <c r="D761" s="113"/>
    </row>
    <row r="762" spans="2:4">
      <c r="B762" s="112"/>
      <c r="C762" s="113"/>
      <c r="D762" s="113"/>
    </row>
    <row r="763" spans="2:4">
      <c r="B763" s="112"/>
      <c r="C763" s="113"/>
      <c r="D763" s="113"/>
    </row>
    <row r="764" spans="2:4">
      <c r="B764" s="112"/>
      <c r="C764" s="113"/>
      <c r="D764" s="113"/>
    </row>
    <row r="765" spans="2:4">
      <c r="B765" s="112"/>
      <c r="C765" s="113"/>
      <c r="D765" s="113"/>
    </row>
    <row r="766" spans="2:4">
      <c r="B766" s="112"/>
      <c r="C766" s="113"/>
      <c r="D766" s="113"/>
    </row>
    <row r="767" spans="2:4">
      <c r="B767" s="112"/>
      <c r="C767" s="113"/>
      <c r="D767" s="113"/>
    </row>
    <row r="768" spans="2:4">
      <c r="B768" s="112"/>
      <c r="C768" s="113"/>
      <c r="D768" s="113"/>
    </row>
    <row r="769" spans="2:4">
      <c r="B769" s="112"/>
      <c r="C769" s="113"/>
      <c r="D769" s="113"/>
    </row>
    <row r="770" spans="2:4">
      <c r="B770" s="112"/>
      <c r="C770" s="113"/>
      <c r="D770" s="113"/>
    </row>
    <row r="771" spans="2:4">
      <c r="B771" s="112"/>
      <c r="C771" s="113"/>
      <c r="D771" s="113"/>
    </row>
    <row r="772" spans="2:4">
      <c r="B772" s="112"/>
      <c r="C772" s="113"/>
      <c r="D772" s="113"/>
    </row>
    <row r="773" spans="2:4">
      <c r="B773" s="112"/>
      <c r="C773" s="113"/>
      <c r="D773" s="113"/>
    </row>
    <row r="774" spans="2:4">
      <c r="B774" s="112"/>
      <c r="C774" s="113"/>
      <c r="D774" s="113"/>
    </row>
    <row r="775" spans="2:4">
      <c r="B775" s="112"/>
      <c r="C775" s="113"/>
      <c r="D775" s="113"/>
    </row>
    <row r="776" spans="2:4">
      <c r="B776" s="112"/>
      <c r="C776" s="113"/>
      <c r="D776" s="113"/>
    </row>
    <row r="777" spans="2:4">
      <c r="B777" s="112"/>
      <c r="C777" s="113"/>
      <c r="D777" s="113"/>
    </row>
    <row r="778" spans="2:4">
      <c r="B778" s="112"/>
      <c r="C778" s="113"/>
      <c r="D778" s="113"/>
    </row>
    <row r="779" spans="2:4">
      <c r="B779" s="112"/>
      <c r="C779" s="113"/>
      <c r="D779" s="113"/>
    </row>
    <row r="780" spans="2:4">
      <c r="B780" s="112"/>
      <c r="C780" s="113"/>
      <c r="D780" s="113"/>
    </row>
    <row r="781" spans="2:4">
      <c r="B781" s="112"/>
      <c r="C781" s="113"/>
      <c r="D781" s="113"/>
    </row>
    <row r="782" spans="2:4">
      <c r="B782" s="112"/>
      <c r="C782" s="113"/>
      <c r="D782" s="113"/>
    </row>
    <row r="783" spans="2:4">
      <c r="B783" s="112"/>
      <c r="C783" s="113"/>
      <c r="D783" s="113"/>
    </row>
    <row r="784" spans="2:4">
      <c r="B784" s="112"/>
      <c r="C784" s="113"/>
      <c r="D784" s="113"/>
    </row>
    <row r="785" spans="2:4">
      <c r="B785" s="112"/>
      <c r="C785" s="113"/>
      <c r="D785" s="113"/>
    </row>
    <row r="786" spans="2:4">
      <c r="B786" s="112"/>
      <c r="C786" s="113"/>
      <c r="D786" s="113"/>
    </row>
    <row r="787" spans="2:4">
      <c r="B787" s="112"/>
      <c r="C787" s="113"/>
      <c r="D787" s="113"/>
    </row>
    <row r="788" spans="2:4">
      <c r="B788" s="112"/>
      <c r="C788" s="113"/>
      <c r="D788" s="113"/>
    </row>
    <row r="789" spans="2:4">
      <c r="B789" s="112"/>
      <c r="C789" s="113"/>
      <c r="D789" s="113"/>
    </row>
    <row r="790" spans="2:4">
      <c r="B790" s="112"/>
      <c r="C790" s="113"/>
      <c r="D790" s="113"/>
    </row>
    <row r="791" spans="2:4">
      <c r="B791" s="112"/>
      <c r="C791" s="113"/>
      <c r="D791" s="113"/>
    </row>
    <row r="792" spans="2:4">
      <c r="B792" s="112"/>
      <c r="C792" s="113"/>
      <c r="D792" s="113"/>
    </row>
    <row r="793" spans="2:4">
      <c r="B793" s="112"/>
      <c r="C793" s="113"/>
      <c r="D793" s="113"/>
    </row>
    <row r="794" spans="2:4">
      <c r="B794" s="112"/>
      <c r="C794" s="113"/>
      <c r="D794" s="113"/>
    </row>
    <row r="795" spans="2:4">
      <c r="B795" s="112"/>
      <c r="C795" s="113"/>
      <c r="D795" s="113"/>
    </row>
    <row r="796" spans="2:4">
      <c r="B796" s="112"/>
      <c r="C796" s="113"/>
      <c r="D796" s="113"/>
    </row>
    <row r="797" spans="2:4">
      <c r="B797" s="112"/>
      <c r="C797" s="113"/>
      <c r="D797" s="113"/>
    </row>
    <row r="798" spans="2:4">
      <c r="B798" s="112"/>
      <c r="C798" s="113"/>
      <c r="D798" s="113"/>
    </row>
    <row r="799" spans="2:4">
      <c r="B799" s="112"/>
      <c r="C799" s="113"/>
      <c r="D799" s="113"/>
    </row>
    <row r="800" spans="2:4">
      <c r="B800" s="112"/>
      <c r="C800" s="113"/>
      <c r="D800" s="113"/>
    </row>
    <row r="801" spans="2:4">
      <c r="B801" s="112"/>
      <c r="C801" s="113"/>
      <c r="D801" s="113"/>
    </row>
    <row r="802" spans="2:4">
      <c r="B802" s="112"/>
      <c r="C802" s="113"/>
      <c r="D802" s="113"/>
    </row>
    <row r="803" spans="2:4">
      <c r="B803" s="112"/>
      <c r="C803" s="113"/>
      <c r="D803" s="113"/>
    </row>
    <row r="804" spans="2:4">
      <c r="B804" s="112"/>
      <c r="C804" s="113"/>
      <c r="D804" s="113"/>
    </row>
    <row r="805" spans="2:4">
      <c r="B805" s="112"/>
      <c r="C805" s="113"/>
      <c r="D805" s="113"/>
    </row>
    <row r="806" spans="2:4">
      <c r="B806" s="112"/>
      <c r="C806" s="113"/>
      <c r="D806" s="113"/>
    </row>
    <row r="807" spans="2:4">
      <c r="B807" s="112"/>
      <c r="C807" s="113"/>
      <c r="D807" s="113"/>
    </row>
    <row r="808" spans="2:4">
      <c r="B808" s="112"/>
      <c r="C808" s="113"/>
      <c r="D808" s="113"/>
    </row>
    <row r="809" spans="2:4">
      <c r="B809" s="112"/>
      <c r="C809" s="113"/>
      <c r="D809" s="113"/>
    </row>
    <row r="810" spans="2:4">
      <c r="B810" s="112"/>
      <c r="C810" s="113"/>
      <c r="D810" s="113"/>
    </row>
    <row r="811" spans="2:4">
      <c r="B811" s="112"/>
      <c r="C811" s="113"/>
      <c r="D811" s="113"/>
    </row>
    <row r="812" spans="2:4">
      <c r="B812" s="112"/>
      <c r="C812" s="113"/>
      <c r="D812" s="113"/>
    </row>
    <row r="813" spans="2:4">
      <c r="B813" s="112"/>
      <c r="C813" s="113"/>
      <c r="D813" s="113"/>
    </row>
    <row r="814" spans="2:4">
      <c r="B814" s="112"/>
      <c r="C814" s="113"/>
      <c r="D814" s="113"/>
    </row>
    <row r="815" spans="2:4">
      <c r="B815" s="112"/>
      <c r="C815" s="113"/>
      <c r="D815" s="113"/>
    </row>
    <row r="816" spans="2:4">
      <c r="B816" s="112"/>
      <c r="C816" s="113"/>
      <c r="D816" s="113"/>
    </row>
    <row r="817" spans="2:4">
      <c r="B817" s="112"/>
      <c r="C817" s="113"/>
      <c r="D817" s="113"/>
    </row>
    <row r="818" spans="2:4">
      <c r="B818" s="112"/>
      <c r="C818" s="113"/>
      <c r="D818" s="113"/>
    </row>
    <row r="819" spans="2:4">
      <c r="B819" s="112"/>
      <c r="C819" s="113"/>
      <c r="D819" s="113"/>
    </row>
    <row r="820" spans="2:4">
      <c r="B820" s="112"/>
      <c r="C820" s="113"/>
      <c r="D820" s="113"/>
    </row>
    <row r="821" spans="2:4">
      <c r="B821" s="112"/>
      <c r="C821" s="113"/>
      <c r="D821" s="113"/>
    </row>
    <row r="822" spans="2:4">
      <c r="B822" s="112"/>
      <c r="C822" s="113"/>
      <c r="D822" s="113"/>
    </row>
    <row r="823" spans="2:4">
      <c r="B823" s="112"/>
      <c r="C823" s="113"/>
      <c r="D823" s="113"/>
    </row>
    <row r="824" spans="2:4">
      <c r="B824" s="112"/>
      <c r="C824" s="113"/>
      <c r="D824" s="113"/>
    </row>
    <row r="825" spans="2:4">
      <c r="B825" s="112"/>
      <c r="C825" s="113"/>
      <c r="D825" s="113"/>
    </row>
    <row r="826" spans="2:4">
      <c r="B826" s="112"/>
      <c r="C826" s="113"/>
      <c r="D826" s="113"/>
    </row>
    <row r="827" spans="2:4">
      <c r="B827" s="112"/>
      <c r="C827" s="113"/>
      <c r="D827" s="113"/>
    </row>
    <row r="828" spans="2:4">
      <c r="B828" s="112"/>
      <c r="C828" s="113"/>
      <c r="D828" s="113"/>
    </row>
    <row r="829" spans="2:4">
      <c r="B829" s="112"/>
      <c r="C829" s="113"/>
      <c r="D829" s="113"/>
    </row>
    <row r="830" spans="2:4">
      <c r="B830" s="112"/>
      <c r="C830" s="113"/>
      <c r="D830" s="113"/>
    </row>
    <row r="831" spans="2:4">
      <c r="B831" s="112"/>
      <c r="C831" s="113"/>
      <c r="D831" s="113"/>
    </row>
    <row r="832" spans="2:4">
      <c r="B832" s="112"/>
      <c r="C832" s="113"/>
      <c r="D832" s="113"/>
    </row>
    <row r="833" spans="2:4">
      <c r="B833" s="112"/>
      <c r="C833" s="113"/>
      <c r="D833" s="113"/>
    </row>
    <row r="834" spans="2:4">
      <c r="B834" s="112"/>
      <c r="C834" s="113"/>
      <c r="D834" s="113"/>
    </row>
    <row r="835" spans="2:4">
      <c r="B835" s="112"/>
      <c r="C835" s="113"/>
      <c r="D835" s="113"/>
    </row>
    <row r="836" spans="2:4">
      <c r="B836" s="112"/>
      <c r="C836" s="113"/>
      <c r="D836" s="113"/>
    </row>
    <row r="837" spans="2:4">
      <c r="B837" s="112"/>
      <c r="C837" s="113"/>
      <c r="D837" s="113"/>
    </row>
    <row r="838" spans="2:4">
      <c r="B838" s="112"/>
      <c r="C838" s="113"/>
      <c r="D838" s="113"/>
    </row>
    <row r="839" spans="2:4">
      <c r="B839" s="112"/>
      <c r="C839" s="113"/>
      <c r="D839" s="113"/>
    </row>
    <row r="840" spans="2:4">
      <c r="B840" s="112"/>
      <c r="C840" s="113"/>
      <c r="D840" s="113"/>
    </row>
    <row r="841" spans="2:4">
      <c r="B841" s="112"/>
      <c r="C841" s="113"/>
      <c r="D841" s="113"/>
    </row>
    <row r="842" spans="2:4">
      <c r="B842" s="112"/>
      <c r="C842" s="113"/>
      <c r="D842" s="113"/>
    </row>
    <row r="843" spans="2:4">
      <c r="B843" s="112"/>
      <c r="C843" s="113"/>
      <c r="D843" s="113"/>
    </row>
    <row r="844" spans="2:4">
      <c r="B844" s="112"/>
      <c r="C844" s="113"/>
      <c r="D844" s="113"/>
    </row>
    <row r="845" spans="2:4">
      <c r="B845" s="112"/>
      <c r="C845" s="113"/>
      <c r="D845" s="113"/>
    </row>
    <row r="846" spans="2:4">
      <c r="B846" s="112"/>
      <c r="C846" s="113"/>
      <c r="D846" s="113"/>
    </row>
    <row r="847" spans="2:4">
      <c r="B847" s="112"/>
      <c r="C847" s="113"/>
      <c r="D847" s="113"/>
    </row>
    <row r="848" spans="2:4">
      <c r="B848" s="112"/>
      <c r="C848" s="113"/>
      <c r="D848" s="113"/>
    </row>
    <row r="849" spans="2:4">
      <c r="B849" s="112"/>
      <c r="C849" s="113"/>
      <c r="D849" s="113"/>
    </row>
    <row r="850" spans="2:4">
      <c r="B850" s="112"/>
      <c r="C850" s="113"/>
      <c r="D850" s="113"/>
    </row>
    <row r="851" spans="2:4">
      <c r="B851" s="112"/>
      <c r="C851" s="113"/>
      <c r="D851" s="113"/>
    </row>
    <row r="852" spans="2:4">
      <c r="B852" s="112"/>
      <c r="C852" s="113"/>
      <c r="D852" s="113"/>
    </row>
    <row r="853" spans="2:4">
      <c r="B853" s="112"/>
      <c r="C853" s="113"/>
      <c r="D853" s="113"/>
    </row>
    <row r="854" spans="2:4">
      <c r="B854" s="112"/>
      <c r="C854" s="113"/>
      <c r="D854" s="113"/>
    </row>
    <row r="855" spans="2:4">
      <c r="B855" s="112"/>
      <c r="C855" s="113"/>
      <c r="D855" s="113"/>
    </row>
    <row r="856" spans="2:4">
      <c r="B856" s="112"/>
      <c r="C856" s="113"/>
      <c r="D856" s="113"/>
    </row>
    <row r="857" spans="2:4">
      <c r="B857" s="112"/>
      <c r="C857" s="113"/>
      <c r="D857" s="113"/>
    </row>
    <row r="858" spans="2:4">
      <c r="B858" s="112"/>
      <c r="C858" s="113"/>
      <c r="D858" s="113"/>
    </row>
    <row r="859" spans="2:4">
      <c r="B859" s="112"/>
      <c r="C859" s="113"/>
      <c r="D859" s="113"/>
    </row>
    <row r="860" spans="2:4">
      <c r="B860" s="112"/>
      <c r="C860" s="113"/>
      <c r="D860" s="113"/>
    </row>
    <row r="861" spans="2:4">
      <c r="B861" s="112"/>
      <c r="C861" s="113"/>
      <c r="D861" s="113"/>
    </row>
    <row r="862" spans="2:4">
      <c r="B862" s="112"/>
      <c r="C862" s="113"/>
      <c r="D862" s="113"/>
    </row>
    <row r="863" spans="2:4">
      <c r="B863" s="112"/>
      <c r="C863" s="113"/>
      <c r="D863" s="113"/>
    </row>
    <row r="864" spans="2:4">
      <c r="B864" s="112"/>
      <c r="C864" s="113"/>
      <c r="D864" s="113"/>
    </row>
    <row r="865" spans="2:4">
      <c r="B865" s="112"/>
      <c r="C865" s="113"/>
      <c r="D865" s="113"/>
    </row>
    <row r="866" spans="2:4">
      <c r="B866" s="112"/>
      <c r="C866" s="113"/>
      <c r="D866" s="113"/>
    </row>
    <row r="867" spans="2:4">
      <c r="B867" s="112"/>
      <c r="C867" s="113"/>
      <c r="D867" s="113"/>
    </row>
    <row r="868" spans="2:4">
      <c r="B868" s="112"/>
      <c r="C868" s="113"/>
      <c r="D868" s="113"/>
    </row>
    <row r="869" spans="2:4">
      <c r="B869" s="112"/>
      <c r="C869" s="113"/>
      <c r="D869" s="113"/>
    </row>
    <row r="870" spans="2:4">
      <c r="B870" s="112"/>
      <c r="C870" s="113"/>
      <c r="D870" s="113"/>
    </row>
    <row r="871" spans="2:4">
      <c r="B871" s="112"/>
      <c r="C871" s="113"/>
      <c r="D871" s="113"/>
    </row>
    <row r="872" spans="2:4">
      <c r="B872" s="112"/>
      <c r="C872" s="113"/>
      <c r="D872" s="113"/>
    </row>
    <row r="873" spans="2:4">
      <c r="B873" s="112"/>
      <c r="C873" s="113"/>
      <c r="D873" s="113"/>
    </row>
    <row r="874" spans="2:4">
      <c r="B874" s="112"/>
      <c r="C874" s="113"/>
      <c r="D874" s="113"/>
    </row>
    <row r="875" spans="2:4">
      <c r="B875" s="112"/>
      <c r="C875" s="113"/>
      <c r="D875" s="113"/>
    </row>
    <row r="876" spans="2:4">
      <c r="B876" s="112"/>
      <c r="C876" s="113"/>
      <c r="D876" s="113"/>
    </row>
    <row r="877" spans="2:4">
      <c r="B877" s="112"/>
      <c r="C877" s="113"/>
      <c r="D877" s="113"/>
    </row>
    <row r="878" spans="2:4">
      <c r="B878" s="112"/>
      <c r="C878" s="113"/>
      <c r="D878" s="113"/>
    </row>
    <row r="879" spans="2:4">
      <c r="B879" s="112"/>
      <c r="C879" s="113"/>
      <c r="D879" s="113"/>
    </row>
    <row r="880" spans="2:4">
      <c r="B880" s="112"/>
      <c r="C880" s="113"/>
      <c r="D880" s="113"/>
    </row>
    <row r="881" spans="2:4">
      <c r="B881" s="112"/>
      <c r="C881" s="113"/>
      <c r="D881" s="113"/>
    </row>
    <row r="882" spans="2:4">
      <c r="B882" s="112"/>
      <c r="C882" s="113"/>
      <c r="D882" s="113"/>
    </row>
    <row r="883" spans="2:4">
      <c r="B883" s="112"/>
      <c r="C883" s="113"/>
      <c r="D883" s="113"/>
    </row>
    <row r="884" spans="2:4">
      <c r="B884" s="112"/>
      <c r="C884" s="113"/>
      <c r="D884" s="113"/>
    </row>
    <row r="885" spans="2:4">
      <c r="B885" s="112"/>
      <c r="C885" s="113"/>
      <c r="D885" s="113"/>
    </row>
    <row r="886" spans="2:4">
      <c r="B886" s="112"/>
      <c r="C886" s="113"/>
      <c r="D886" s="113"/>
    </row>
    <row r="887" spans="2:4">
      <c r="B887" s="112"/>
      <c r="C887" s="113"/>
      <c r="D887" s="113"/>
    </row>
    <row r="888" spans="2:4">
      <c r="B888" s="112"/>
      <c r="C888" s="113"/>
      <c r="D888" s="113"/>
    </row>
    <row r="889" spans="2:4">
      <c r="B889" s="112"/>
      <c r="C889" s="113"/>
      <c r="D889" s="113"/>
    </row>
    <row r="890" spans="2:4">
      <c r="B890" s="112"/>
      <c r="C890" s="113"/>
      <c r="D890" s="113"/>
    </row>
    <row r="891" spans="2:4">
      <c r="B891" s="112"/>
      <c r="C891" s="113"/>
      <c r="D891" s="113"/>
    </row>
    <row r="892" spans="2:4">
      <c r="B892" s="112"/>
      <c r="C892" s="113"/>
      <c r="D892" s="113"/>
    </row>
    <row r="893" spans="2:4">
      <c r="B893" s="112"/>
      <c r="C893" s="113"/>
      <c r="D893" s="113"/>
    </row>
    <row r="894" spans="2:4">
      <c r="B894" s="112"/>
      <c r="C894" s="113"/>
      <c r="D894" s="113"/>
    </row>
    <row r="895" spans="2:4">
      <c r="B895" s="112"/>
      <c r="C895" s="113"/>
      <c r="D895" s="113"/>
    </row>
    <row r="896" spans="2:4">
      <c r="B896" s="112"/>
      <c r="C896" s="113"/>
      <c r="D896" s="113"/>
    </row>
    <row r="897" spans="2:4">
      <c r="B897" s="112"/>
      <c r="C897" s="113"/>
      <c r="D897" s="113"/>
    </row>
    <row r="898" spans="2:4">
      <c r="B898" s="112"/>
      <c r="C898" s="113"/>
      <c r="D898" s="113"/>
    </row>
    <row r="899" spans="2:4">
      <c r="B899" s="112"/>
      <c r="C899" s="113"/>
      <c r="D899" s="113"/>
    </row>
    <row r="900" spans="2:4">
      <c r="B900" s="112"/>
      <c r="C900" s="113"/>
      <c r="D900" s="113"/>
    </row>
    <row r="901" spans="2:4">
      <c r="B901" s="112"/>
      <c r="C901" s="113"/>
      <c r="D901" s="113"/>
    </row>
    <row r="902" spans="2:4">
      <c r="B902" s="112"/>
      <c r="C902" s="113"/>
      <c r="D902" s="113"/>
    </row>
    <row r="903" spans="2:4">
      <c r="B903" s="112"/>
      <c r="C903" s="113"/>
      <c r="D903" s="113"/>
    </row>
    <row r="904" spans="2:4">
      <c r="B904" s="112"/>
      <c r="C904" s="113"/>
      <c r="D904" s="113"/>
    </row>
    <row r="905" spans="2:4">
      <c r="B905" s="112"/>
      <c r="C905" s="113"/>
      <c r="D905" s="113"/>
    </row>
    <row r="906" spans="2:4">
      <c r="B906" s="112"/>
      <c r="C906" s="113"/>
      <c r="D906" s="113"/>
    </row>
    <row r="907" spans="2:4">
      <c r="B907" s="112"/>
      <c r="C907" s="113"/>
      <c r="D907" s="113"/>
    </row>
    <row r="908" spans="2:4">
      <c r="B908" s="112"/>
      <c r="C908" s="113"/>
      <c r="D908" s="113"/>
    </row>
    <row r="909" spans="2:4">
      <c r="B909" s="112"/>
      <c r="C909" s="113"/>
      <c r="D909" s="113"/>
    </row>
    <row r="910" spans="2:4">
      <c r="B910" s="112"/>
      <c r="C910" s="113"/>
      <c r="D910" s="113"/>
    </row>
    <row r="911" spans="2:4">
      <c r="B911" s="112"/>
      <c r="C911" s="113"/>
      <c r="D911" s="113"/>
    </row>
    <row r="912" spans="2:4">
      <c r="B912" s="112"/>
      <c r="C912" s="113"/>
      <c r="D912" s="113"/>
    </row>
    <row r="913" spans="2:4">
      <c r="B913" s="112"/>
      <c r="C913" s="113"/>
      <c r="D913" s="113"/>
    </row>
    <row r="914" spans="2:4">
      <c r="B914" s="112"/>
      <c r="C914" s="113"/>
      <c r="D914" s="113"/>
    </row>
    <row r="915" spans="2:4">
      <c r="B915" s="112"/>
      <c r="C915" s="113"/>
      <c r="D915" s="113"/>
    </row>
    <row r="916" spans="2:4">
      <c r="B916" s="112"/>
      <c r="C916" s="113"/>
      <c r="D916" s="113"/>
    </row>
    <row r="917" spans="2:4">
      <c r="B917" s="112"/>
      <c r="C917" s="113"/>
      <c r="D917" s="113"/>
    </row>
    <row r="918" spans="2:4">
      <c r="B918" s="112"/>
      <c r="C918" s="113"/>
      <c r="D918" s="113"/>
    </row>
    <row r="919" spans="2:4">
      <c r="B919" s="112"/>
      <c r="C919" s="113"/>
      <c r="D919" s="113"/>
    </row>
    <row r="920" spans="2:4">
      <c r="B920" s="112"/>
      <c r="C920" s="113"/>
      <c r="D920" s="113"/>
    </row>
    <row r="921" spans="2:4">
      <c r="B921" s="112"/>
      <c r="C921" s="113"/>
      <c r="D921" s="113"/>
    </row>
    <row r="922" spans="2:4">
      <c r="B922" s="112"/>
      <c r="C922" s="113"/>
      <c r="D922" s="113"/>
    </row>
    <row r="923" spans="2:4">
      <c r="B923" s="112"/>
      <c r="C923" s="113"/>
      <c r="D923" s="113"/>
    </row>
    <row r="924" spans="2:4">
      <c r="B924" s="112"/>
      <c r="C924" s="113"/>
      <c r="D924" s="113"/>
    </row>
    <row r="925" spans="2:4">
      <c r="B925" s="112"/>
      <c r="C925" s="113"/>
      <c r="D925" s="113"/>
    </row>
    <row r="926" spans="2:4">
      <c r="B926" s="112"/>
      <c r="C926" s="113"/>
      <c r="D926" s="113"/>
    </row>
    <row r="927" spans="2:4">
      <c r="B927" s="112"/>
      <c r="C927" s="113"/>
      <c r="D927" s="113"/>
    </row>
    <row r="928" spans="2:4">
      <c r="B928" s="112"/>
      <c r="C928" s="113"/>
      <c r="D928" s="113"/>
    </row>
    <row r="929" spans="2:4">
      <c r="B929" s="112"/>
      <c r="C929" s="113"/>
      <c r="D929" s="113"/>
    </row>
    <row r="930" spans="2:4">
      <c r="B930" s="112"/>
      <c r="C930" s="113"/>
      <c r="D930" s="113"/>
    </row>
    <row r="931" spans="2:4">
      <c r="B931" s="112"/>
      <c r="C931" s="113"/>
      <c r="D931" s="113"/>
    </row>
    <row r="932" spans="2:4">
      <c r="B932" s="112"/>
      <c r="C932" s="113"/>
      <c r="D932" s="113"/>
    </row>
    <row r="933" spans="2:4">
      <c r="B933" s="112"/>
      <c r="C933" s="113"/>
      <c r="D933" s="113"/>
    </row>
    <row r="934" spans="2:4">
      <c r="B934" s="112"/>
      <c r="C934" s="113"/>
      <c r="D934" s="113"/>
    </row>
    <row r="935" spans="2:4">
      <c r="B935" s="112"/>
      <c r="C935" s="113"/>
      <c r="D935" s="113"/>
    </row>
    <row r="936" spans="2:4">
      <c r="B936" s="112"/>
      <c r="C936" s="113"/>
      <c r="D936" s="113"/>
    </row>
    <row r="937" spans="2:4">
      <c r="B937" s="112"/>
      <c r="C937" s="113"/>
      <c r="D937" s="113"/>
    </row>
    <row r="938" spans="2:4">
      <c r="B938" s="112"/>
      <c r="C938" s="113"/>
      <c r="D938" s="113"/>
    </row>
    <row r="939" spans="2:4">
      <c r="B939" s="112"/>
      <c r="C939" s="113"/>
      <c r="D939" s="113"/>
    </row>
    <row r="940" spans="2:4">
      <c r="B940" s="112"/>
      <c r="C940" s="113"/>
      <c r="D940" s="113"/>
    </row>
    <row r="941" spans="2:4">
      <c r="B941" s="112"/>
      <c r="C941" s="113"/>
      <c r="D941" s="113"/>
    </row>
    <row r="942" spans="2:4">
      <c r="B942" s="112"/>
      <c r="C942" s="113"/>
      <c r="D942" s="113"/>
    </row>
    <row r="943" spans="2:4">
      <c r="B943" s="112"/>
      <c r="C943" s="113"/>
      <c r="D943" s="113"/>
    </row>
    <row r="944" spans="2:4">
      <c r="B944" s="112"/>
      <c r="C944" s="113"/>
      <c r="D944" s="113"/>
    </row>
    <row r="945" spans="2:4">
      <c r="B945" s="112"/>
      <c r="C945" s="113"/>
      <c r="D945" s="113"/>
    </row>
    <row r="946" spans="2:4">
      <c r="B946" s="112"/>
      <c r="C946" s="113"/>
      <c r="D946" s="113"/>
    </row>
    <row r="947" spans="2:4">
      <c r="B947" s="112"/>
      <c r="C947" s="113"/>
      <c r="D947" s="113"/>
    </row>
    <row r="948" spans="2:4">
      <c r="B948" s="112"/>
      <c r="C948" s="113"/>
      <c r="D948" s="113"/>
    </row>
    <row r="949" spans="2:4">
      <c r="B949" s="112"/>
      <c r="C949" s="113"/>
      <c r="D949" s="113"/>
    </row>
    <row r="950" spans="2:4">
      <c r="B950" s="112"/>
      <c r="C950" s="113"/>
      <c r="D950" s="113"/>
    </row>
    <row r="951" spans="2:4">
      <c r="B951" s="112"/>
      <c r="C951" s="113"/>
      <c r="D951" s="113"/>
    </row>
    <row r="952" spans="2:4">
      <c r="B952" s="112"/>
      <c r="C952" s="113"/>
      <c r="D952" s="113"/>
    </row>
    <row r="953" spans="2:4">
      <c r="B953" s="112"/>
      <c r="C953" s="113"/>
      <c r="D953" s="113"/>
    </row>
    <row r="954" spans="2:4">
      <c r="B954" s="112"/>
      <c r="C954" s="113"/>
      <c r="D954" s="113"/>
    </row>
    <row r="955" spans="2:4">
      <c r="B955" s="112"/>
      <c r="C955" s="113"/>
      <c r="D955" s="113"/>
    </row>
    <row r="956" spans="2:4">
      <c r="B956" s="112"/>
      <c r="C956" s="113"/>
      <c r="D956" s="113"/>
    </row>
    <row r="957" spans="2:4">
      <c r="B957" s="112"/>
      <c r="C957" s="113"/>
      <c r="D957" s="113"/>
    </row>
    <row r="958" spans="2:4">
      <c r="B958" s="112"/>
      <c r="C958" s="113"/>
      <c r="D958" s="113"/>
    </row>
    <row r="959" spans="2:4">
      <c r="B959" s="112"/>
      <c r="C959" s="113"/>
      <c r="D959" s="113"/>
    </row>
    <row r="960" spans="2:4">
      <c r="B960" s="112"/>
      <c r="C960" s="113"/>
      <c r="D960" s="113"/>
    </row>
    <row r="961" spans="2:4">
      <c r="B961" s="112"/>
      <c r="C961" s="113"/>
      <c r="D961" s="113"/>
    </row>
    <row r="962" spans="2:4">
      <c r="B962" s="112"/>
      <c r="C962" s="113"/>
      <c r="D962" s="113"/>
    </row>
    <row r="963" spans="2:4">
      <c r="B963" s="112"/>
      <c r="C963" s="113"/>
      <c r="D963" s="113"/>
    </row>
    <row r="964" spans="2:4">
      <c r="B964" s="112"/>
      <c r="C964" s="113"/>
      <c r="D964" s="113"/>
    </row>
    <row r="965" spans="2:4">
      <c r="B965" s="112"/>
      <c r="C965" s="113"/>
      <c r="D965" s="113"/>
    </row>
    <row r="966" spans="2:4">
      <c r="B966" s="112"/>
      <c r="C966" s="113"/>
      <c r="D966" s="113"/>
    </row>
  </sheetData>
  <sheetProtection sheet="1" objects="1" scenarios="1"/>
  <mergeCells count="1">
    <mergeCell ref="B6:D6"/>
  </mergeCells>
  <phoneticPr fontId="7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142</v>
      </c>
      <c r="C1" s="67" t="s" vm="1">
        <v>223</v>
      </c>
    </row>
    <row r="2" spans="2:16">
      <c r="B2" s="46" t="s">
        <v>141</v>
      </c>
      <c r="C2" s="67" t="s">
        <v>224</v>
      </c>
    </row>
    <row r="3" spans="2:16">
      <c r="B3" s="46" t="s">
        <v>143</v>
      </c>
      <c r="C3" s="67" t="s">
        <v>225</v>
      </c>
    </row>
    <row r="4" spans="2:16">
      <c r="B4" s="46" t="s">
        <v>144</v>
      </c>
      <c r="C4" s="67">
        <v>2207</v>
      </c>
    </row>
    <row r="6" spans="2:16" ht="26.25" customHeight="1">
      <c r="B6" s="144" t="s">
        <v>179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205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2492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8">
        <v>0</v>
      </c>
      <c r="N10" s="68"/>
      <c r="O10" s="119">
        <v>0</v>
      </c>
      <c r="P10" s="119">
        <v>0</v>
      </c>
    </row>
    <row r="11" spans="2:16" ht="20.25" customHeight="1">
      <c r="B11" s="120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142</v>
      </c>
      <c r="C1" s="67" t="s" vm="1">
        <v>223</v>
      </c>
    </row>
    <row r="2" spans="2:16">
      <c r="B2" s="46" t="s">
        <v>141</v>
      </c>
      <c r="C2" s="67" t="s">
        <v>224</v>
      </c>
    </row>
    <row r="3" spans="2:16">
      <c r="B3" s="46" t="s">
        <v>143</v>
      </c>
      <c r="C3" s="67" t="s">
        <v>225</v>
      </c>
    </row>
    <row r="4" spans="2:16">
      <c r="B4" s="46" t="s">
        <v>144</v>
      </c>
      <c r="C4" s="67">
        <v>2207</v>
      </c>
    </row>
    <row r="6" spans="2:16" ht="26.25" customHeight="1">
      <c r="B6" s="144" t="s">
        <v>180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200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2493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8">
        <v>0</v>
      </c>
      <c r="N10" s="68"/>
      <c r="O10" s="119">
        <v>0</v>
      </c>
      <c r="P10" s="119">
        <v>0</v>
      </c>
    </row>
    <row r="11" spans="2:16" ht="20.25" customHeight="1">
      <c r="B11" s="120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23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23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24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2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2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67" t="s" vm="1">
        <v>223</v>
      </c>
    </row>
    <row r="2" spans="2:16">
      <c r="B2" s="46" t="s">
        <v>141</v>
      </c>
      <c r="C2" s="67" t="s">
        <v>224</v>
      </c>
    </row>
    <row r="3" spans="2:16">
      <c r="B3" s="46" t="s">
        <v>143</v>
      </c>
      <c r="C3" s="67" t="s">
        <v>225</v>
      </c>
    </row>
    <row r="4" spans="2:16">
      <c r="B4" s="46" t="s">
        <v>144</v>
      </c>
      <c r="C4" s="67">
        <v>2207</v>
      </c>
    </row>
    <row r="6" spans="2:16" ht="26.25" customHeight="1">
      <c r="B6" s="144" t="s">
        <v>182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200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2494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8">
        <v>0</v>
      </c>
      <c r="N10" s="68"/>
      <c r="O10" s="119">
        <v>0</v>
      </c>
      <c r="P10" s="119">
        <v>0</v>
      </c>
    </row>
    <row r="11" spans="2:16" ht="20.25" customHeight="1">
      <c r="B11" s="120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0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0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23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23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24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2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2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  <row r="412" spans="2:16">
      <c r="B412" s="112"/>
      <c r="C412" s="112"/>
      <c r="D412" s="112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</row>
    <row r="413" spans="2:16">
      <c r="B413" s="112"/>
      <c r="C413" s="112"/>
      <c r="D413" s="112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</row>
    <row r="414" spans="2:16">
      <c r="B414" s="112"/>
      <c r="C414" s="112"/>
      <c r="D414" s="112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</row>
    <row r="415" spans="2:16">
      <c r="B415" s="112"/>
      <c r="C415" s="112"/>
      <c r="D415" s="112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6" spans="2:16">
      <c r="B416" s="112"/>
      <c r="C416" s="112"/>
      <c r="D416" s="112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</row>
    <row r="417" spans="2:16">
      <c r="B417" s="112"/>
      <c r="C417" s="112"/>
      <c r="D417" s="112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</row>
    <row r="418" spans="2:16">
      <c r="B418" s="112"/>
      <c r="C418" s="112"/>
      <c r="D418" s="112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</row>
    <row r="419" spans="2:16">
      <c r="B419" s="112"/>
      <c r="C419" s="112"/>
      <c r="D419" s="112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</row>
    <row r="420" spans="2:16">
      <c r="B420" s="112"/>
      <c r="C420" s="112"/>
      <c r="D420" s="112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</row>
    <row r="421" spans="2:16">
      <c r="B421" s="112"/>
      <c r="C421" s="112"/>
      <c r="D421" s="112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2:16">
      <c r="B422" s="112"/>
      <c r="C422" s="112"/>
      <c r="D422" s="112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</row>
    <row r="423" spans="2:16">
      <c r="B423" s="112"/>
      <c r="C423" s="112"/>
      <c r="D423" s="112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</row>
    <row r="424" spans="2:16">
      <c r="B424" s="112"/>
      <c r="C424" s="112"/>
      <c r="D424" s="112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</row>
    <row r="425" spans="2:16">
      <c r="B425" s="112"/>
      <c r="C425" s="112"/>
      <c r="D425" s="112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</row>
    <row r="426" spans="2:16">
      <c r="B426" s="112"/>
      <c r="C426" s="112"/>
      <c r="D426" s="112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</row>
    <row r="427" spans="2:16">
      <c r="B427" s="112"/>
      <c r="C427" s="112"/>
      <c r="D427" s="112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8" spans="2:16">
      <c r="B428" s="112"/>
      <c r="C428" s="112"/>
      <c r="D428" s="112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</row>
    <row r="429" spans="2:16">
      <c r="B429" s="112"/>
      <c r="C429" s="112"/>
      <c r="D429" s="112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</row>
    <row r="430" spans="2:16">
      <c r="B430" s="112"/>
      <c r="C430" s="112"/>
      <c r="D430" s="112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</row>
    <row r="431" spans="2:16">
      <c r="B431" s="112"/>
      <c r="C431" s="112"/>
      <c r="D431" s="112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</row>
    <row r="432" spans="2:16">
      <c r="B432" s="112"/>
      <c r="C432" s="112"/>
      <c r="D432" s="112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</row>
    <row r="433" spans="2:16">
      <c r="B433" s="112"/>
      <c r="C433" s="112"/>
      <c r="D433" s="112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2:16">
      <c r="B434" s="112"/>
      <c r="C434" s="112"/>
      <c r="D434" s="112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</row>
    <row r="435" spans="2:16">
      <c r="B435" s="112"/>
      <c r="C435" s="112"/>
      <c r="D435" s="112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</row>
    <row r="436" spans="2:16">
      <c r="B436" s="112"/>
      <c r="C436" s="112"/>
      <c r="D436" s="112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</row>
    <row r="437" spans="2:16">
      <c r="B437" s="112"/>
      <c r="C437" s="112"/>
      <c r="D437" s="112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</row>
    <row r="438" spans="2:16">
      <c r="B438" s="112"/>
      <c r="C438" s="112"/>
      <c r="D438" s="112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</row>
    <row r="439" spans="2:16">
      <c r="B439" s="112"/>
      <c r="C439" s="112"/>
      <c r="D439" s="112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</row>
    <row r="440" spans="2:16">
      <c r="B440" s="112"/>
      <c r="C440" s="112"/>
      <c r="D440" s="112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</row>
    <row r="441" spans="2:16">
      <c r="B441" s="112"/>
      <c r="C441" s="112"/>
      <c r="D441" s="112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</row>
    <row r="442" spans="2:16">
      <c r="B442" s="112"/>
      <c r="C442" s="112"/>
      <c r="D442" s="112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</row>
    <row r="443" spans="2:16">
      <c r="B443" s="112"/>
      <c r="C443" s="112"/>
      <c r="D443" s="112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</row>
    <row r="444" spans="2:16">
      <c r="B444" s="112"/>
      <c r="C444" s="112"/>
      <c r="D444" s="112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</row>
    <row r="445" spans="2:16">
      <c r="B445" s="112"/>
      <c r="C445" s="112"/>
      <c r="D445" s="112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</row>
    <row r="446" spans="2:16">
      <c r="B446" s="112"/>
      <c r="C446" s="112"/>
      <c r="D446" s="112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</row>
    <row r="447" spans="2:16">
      <c r="B447" s="112"/>
      <c r="C447" s="112"/>
      <c r="D447" s="112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</row>
    <row r="448" spans="2:16">
      <c r="B448" s="112"/>
      <c r="C448" s="112"/>
      <c r="D448" s="112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</row>
    <row r="449" spans="2:16">
      <c r="B449" s="112"/>
      <c r="C449" s="112"/>
      <c r="D449" s="112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</row>
    <row r="450" spans="2:16">
      <c r="B450" s="112"/>
      <c r="C450" s="112"/>
      <c r="D450" s="112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</row>
    <row r="451" spans="2:16">
      <c r="B451" s="112"/>
      <c r="C451" s="112"/>
      <c r="D451" s="112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</row>
    <row r="452" spans="2:16">
      <c r="B452" s="112"/>
      <c r="C452" s="112"/>
      <c r="D452" s="112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</row>
    <row r="453" spans="2:16">
      <c r="B453" s="112"/>
      <c r="C453" s="112"/>
      <c r="D453" s="112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</row>
    <row r="454" spans="2:16">
      <c r="B454" s="112"/>
      <c r="C454" s="112"/>
      <c r="D454" s="112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</row>
    <row r="455" spans="2:16">
      <c r="B455" s="112"/>
      <c r="C455" s="112"/>
      <c r="D455" s="112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</row>
    <row r="456" spans="2:16">
      <c r="B456" s="112"/>
      <c r="C456" s="112"/>
      <c r="D456" s="112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</row>
    <row r="457" spans="2:16">
      <c r="B457" s="112"/>
      <c r="C457" s="112"/>
      <c r="D457" s="112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</row>
    <row r="458" spans="2:16">
      <c r="B458" s="112"/>
      <c r="C458" s="112"/>
      <c r="D458" s="112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</row>
    <row r="459" spans="2:16">
      <c r="B459" s="112"/>
      <c r="C459" s="112"/>
      <c r="D459" s="112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</row>
    <row r="460" spans="2:16">
      <c r="B460" s="112"/>
      <c r="C460" s="112"/>
      <c r="D460" s="112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</row>
    <row r="461" spans="2:16">
      <c r="B461" s="112"/>
      <c r="C461" s="112"/>
      <c r="D461" s="112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</row>
    <row r="462" spans="2:16">
      <c r="B462" s="112"/>
      <c r="C462" s="112"/>
      <c r="D462" s="112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</row>
    <row r="463" spans="2:16">
      <c r="B463" s="112"/>
      <c r="C463" s="112"/>
      <c r="D463" s="112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sharepoint/v3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